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0.108\zaisei\財政係\③担当\山﨑(僚)→山﨑(敦)\①-2一般財政(各種調査物ほか)\⑩財政状況資料集の作成及び公表\13.令和4年度財政状況資料集（R6.3.6）\②提出用\"/>
    </mc:Choice>
  </mc:AlternateContent>
  <bookViews>
    <workbookView xWindow="0" yWindow="0" windowWidth="15360" windowHeight="7635" firstSheet="8"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c r="U35" i="10" s="1"/>
  <c r="U36" i="10" s="1"/>
  <c r="U37" i="10" s="1"/>
  <c r="U38" i="10" s="1"/>
  <c r="AM34" i="10" l="1"/>
  <c r="AM35" i="10" s="1"/>
  <c r="AM36" i="10" s="1"/>
  <c r="BE34" i="10" s="1"/>
  <c r="BE35" i="10" s="1"/>
  <c r="BW34" i="10"/>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<sst xmlns="http://schemas.openxmlformats.org/spreadsheetml/2006/main" count="1154" uniqueCount="632">
  <si>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</si>
  <si>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</si>
  <si>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</si>
  <si>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</si>
  <si>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</si>
  <si>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</si>
  <si>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</si>
  <si>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</si>
  <si>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</si>
  <si>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</si>
  <si>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</si>
  <si>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</si>
  <si>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</si>
  <si>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</si>
  <si>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</si>
  <si>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</si>
  <si>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</si>
  <si>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</si>
  <si>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</si>
  <si>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</si>
  <si>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</si>
  <si>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</si>
  <si>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</si>
  <si>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</si>
  <si>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</si>
  <si>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</si>
  <si>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</si>
  <si>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</si>
  <si>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</si>
  <si>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</si>
  <si>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</si>
  <si>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</si>
  <si>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</si>
  <si>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</si>
  <si>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</si>
  <si>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</si>
  <si>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</si>
  <si>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</si>
  <si>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</si>
  <si>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</si>
  <si>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</si>
  <si>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</si>
  <si>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</si>
  <si>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</si>
  <si>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</si>
  <si>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</si>
  <si>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</si>
  <si>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</si>
  <si>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</si>
  <si>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</si>
  <si>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</si>
  <si>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</si>
  <si>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</si>
  <si>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</si>
  <si>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</si>
  <si>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</si>
  <si>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</si>
  <si>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</si>
  <si>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</si>
  <si>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</si>
  <si>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</si>
  <si>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</si>
  <si>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</si>
  <si>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</si>
  <si>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</si>
  <si>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</si>
  <si>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</si>
  <si>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</si>
  <si>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</si>
  <si>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</si>
  <si>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</si>
  <si>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</si>
  <si>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</si>
  <si>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</si>
  <si>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</si>
  <si>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</si>
  <si>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</si>
  <si>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</si>
  <si>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</si>
  <si>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</si>
  <si>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</si>
  <si>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</si>
  <si>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</si>
  <si>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</si>
  <si>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</si>
  <si>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</si>
  <si>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</si>
  <si>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</si>
  <si>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</si>
  <si>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</si>
  <si>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</si>
  <si>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</si>
  <si>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</si>
  <si>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</si>
  <si>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</si>
  <si>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</si>
  <si>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</si>
  <si>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</si>
  <si>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</si>
  <si>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四万十市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</si>
  <si>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</si>
  <si>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</si>
  <si>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</si>
  <si>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</si>
  <si>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</si>
  <si>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</si>
  <si>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</si>
  <si>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</si>
  <si>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</si>
  <si>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</si>
  <si>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</si>
  <si>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</si>
  <si>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</si>
  <si>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</si>
  <si>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</si>
  <si>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</si>
  <si>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</si>
  <si>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</si>
  <si>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</si>
  <si>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</si>
  <si>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</si>
  <si>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</si>
  <si>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</si>
  <si>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</si>
  <si>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</si>
  <si>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</si>
  <si>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</si>
  <si>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</si>
  <si>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</si>
  <si>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</si>
  <si>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</si>
  <si>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</si>
  <si>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</si>
  <si>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</si>
  <si>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</si>
  <si>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</si>
  <si>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</si>
  <si>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</si>
  <si>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</si>
  <si>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</si>
  <si>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</si>
  <si>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</si>
  <si>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</si>
  <si>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</si>
  <si>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</si>
  <si>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</si>
  <si>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</si>
  <si>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</si>
  <si>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</si>
  <si>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</si>
  <si>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</si>
  <si>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</si>
  <si>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</si>
  <si>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</si>
  <si>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</si>
  <si>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</si>
  <si>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</si>
  <si>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</si>
  <si>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</si>
  <si>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</si>
  <si>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</si>
  <si>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</si>
  <si>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</si>
  <si>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</si>
  <si>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</si>
  <si>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</si>
  <si>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</si>
  <si>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</si>
  <si>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</si>
  <si>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</si>
  <si>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</si>
  <si>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</si>
  <si>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</si>
  <si>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</si>
  <si>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</si>
  <si>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</si>
  <si>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</si>
  <si>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</si>
  <si>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</si>
  <si>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</si>
  <si>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</si>
  <si>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</si>
  <si>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</si>
  <si>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</si>
  <si>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</si>
  <si>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</si>
  <si>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</si>
  <si>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</si>
  <si>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</si>
  <si>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</si>
  <si>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</si>
  <si>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</si>
  <si>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</si>
  <si>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</si>
  <si>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</si>
  <si>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</si>
  <si>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</si>
  <si>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</si>
  <si>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</si>
  <si>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</si>
  <si>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</si>
  <si>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</si>
  <si>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</si>
  <si>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</si>
  <si>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</si>
  <si>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</si>
  <si>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</si>
  <si>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</si>
  <si>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</si>
  <si>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</si>
  <si>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</si>
  <si>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</si>
  <si>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</si>
  <si>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</si>
  <si>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高知県四万十市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</si>
  <si>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</si>
  <si>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</si>
  <si>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</si>
  <si>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</si>
  <si>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</si>
  <si>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</si>
  <si>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</si>
  <si>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</si>
  <si>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</si>
  <si>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</si>
  <si>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</si>
  <si>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</si>
  <si>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</si>
  <si>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</si>
  <si>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</si>
  <si>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</si>
  <si>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</si>
  <si>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</si>
  <si>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</si>
  <si>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</si>
  <si>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</si>
  <si>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</si>
  <si>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</si>
  <si>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</si>
  <si>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</si>
  <si>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</si>
  <si>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</si>
  <si>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</si>
  <si>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</si>
  <si>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</si>
  <si>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</si>
  <si>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</si>
  <si>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</si>
  <si>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</si>
  <si>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</si>
  <si>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</si>
  <si>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</si>
  <si>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</si>
  <si>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</si>
  <si>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</si>
  <si>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</si>
  <si>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</si>
  <si>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</si>
  <si>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</si>
  <si>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</si>
  <si>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</si>
  <si>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</si>
  <si>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</si>
  <si>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</si>
  <si>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</si>
  <si>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</si>
  <si>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</si>
  <si>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</si>
  <si>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</si>
  <si>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</si>
  <si>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</si>
  <si>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</si>
  <si>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</si>
  <si>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</si>
  <si>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</si>
  <si>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</si>
  <si>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</si>
  <si>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</si>
  <si>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</si>
  <si>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</si>
  <si>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</si>
  <si>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</si>
  <si>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</si>
  <si>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</si>
  <si>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</si>
  <si>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</si>
  <si>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</si>
  <si>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</si>
  <si>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</si>
  <si>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</si>
  <si>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</si>
  <si>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</si>
  <si>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</si>
  <si>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</si>
  <si>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</si>
  <si>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</si>
  <si>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</si>
  <si>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</si>
  <si>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</si>
  <si>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</si>
  <si>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</si>
  <si>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</si>
  <si>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</si>
  <si>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</si>
  <si>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</si>
  <si>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</si>
  <si>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</si>
  <si>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</si>
  <si>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</si>
  <si>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</si>
  <si>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</si>
  <si>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</si>
  <si>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</si>
  <si>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</si>
  <si>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</si>
  <si>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</si>
  <si>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</si>
  <si>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</si>
  <si>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</si>
  <si>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</si>
  <si>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</si>
  <si>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</si>
  <si>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</si>
  <si>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</si>
  <si>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</si>
  <si>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</si>
  <si>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</si>
  <si>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</si>
  <si>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</si>
  <si>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</si>
  <si>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</si>
  <si>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</si>
  <si>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</si>
  <si>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</si>
  <si>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</si>
  <si>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</si>
  <si>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</si>
  <si>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</si>
  <si>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</si>
  <si>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</si>
  <si>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</si>
  <si>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</si>
  <si>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</si>
  <si>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</si>
  <si>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</si>
  <si>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</si>
  <si>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</si>
  <si>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</si>
  <si>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</si>
  <si>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</si>
  <si>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</si>
  <si>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</si>
  <si>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</si>
  <si>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</si>
  <si>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</si>
  <si>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</si>
  <si>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</si>
  <si>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</si>
  <si>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</si>
  <si>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</si>
  <si>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</si>
  <si>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</si>
  <si>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</si>
  <si>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</si>
  <si>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</si>
  <si>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</si>
  <si>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高知県四万十市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</si>
  <si>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</si>
  <si>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</si>
  <si>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</si>
  <si>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</si>
  <si>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</si>
  <si>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</si>
  <si>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</si>
  <si>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</si>
  <si>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</si>
  <si>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</si>
  <si>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</si>
  <si>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</si>
  <si>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</si>
  <si>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</si>
  <si>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</si>
  <si>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</si>
  <si>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</si>
  <si>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</si>
  <si>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</si>
  <si>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</si>
  <si>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四万十市奥屋内へき地出張診療所会計</t>
    <phoneticPr fontId="5"/>
  </si>
  <si>
    <t>-</t>
    <phoneticPr fontId="5"/>
  </si>
  <si>
    <t>四万十市鉄道経営助成基金会計</t>
    <phoneticPr fontId="5"/>
  </si>
  <si>
    <t>四万十市園芸作物価格安定事業会計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</si>
  <si>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</si>
  <si>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</si>
  <si>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</si>
  <si>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</si>
  <si>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</si>
  <si>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</si>
  <si>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</si>
  <si>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</si>
  <si>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</si>
  <si>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</si>
  <si>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</si>
  <si>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</si>
  <si>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</si>
  <si>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</si>
  <si>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四万十市国民健康保険会計事業勘定</t>
    <phoneticPr fontId="5"/>
  </si>
  <si>
    <t>-</t>
    <phoneticPr fontId="5"/>
  </si>
  <si>
    <t>四万十市国民健康保険会計診療施設勘定</t>
    <phoneticPr fontId="5"/>
  </si>
  <si>
    <t>四万十市介護保険会計保険事業勘定</t>
    <phoneticPr fontId="5"/>
  </si>
  <si>
    <t>幡多中央介護認定審査会会計</t>
    <phoneticPr fontId="5"/>
  </si>
  <si>
    <t>-</t>
    <phoneticPr fontId="5"/>
  </si>
  <si>
    <t>四万十市後期高齢者医療会計</t>
    <phoneticPr fontId="5"/>
  </si>
  <si>
    <t>四万十市病院事業会計</t>
    <phoneticPr fontId="5"/>
  </si>
  <si>
    <t>法適用企業</t>
    <phoneticPr fontId="5"/>
  </si>
  <si>
    <t>四万十市水道事業会計</t>
    <phoneticPr fontId="5"/>
  </si>
  <si>
    <t>四万十市下水道事業会計</t>
    <phoneticPr fontId="5"/>
  </si>
  <si>
    <t>法適用企業</t>
    <phoneticPr fontId="5"/>
  </si>
  <si>
    <t>幡多公設地方卸売市場事業会計</t>
    <phoneticPr fontId="5"/>
  </si>
  <si>
    <t>法非適用企業</t>
    <phoneticPr fontId="5"/>
  </si>
  <si>
    <t>四万十市と畜場会計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</si>
  <si>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</si>
  <si>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</si>
  <si>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</si>
  <si>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</si>
  <si>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</si>
  <si>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</si>
  <si>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</si>
  <si>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</si>
  <si>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</si>
  <si>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</si>
  <si>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</si>
  <si>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</si>
  <si>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</si>
  <si>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</si>
  <si>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</si>
  <si>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</si>
  <si>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</si>
  <si>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</si>
  <si>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</si>
  <si>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</si>
  <si>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</si>
  <si>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</si>
  <si>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</si>
  <si>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</si>
  <si>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</si>
  <si>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</si>
  <si>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</si>
  <si>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</si>
  <si>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</si>
  <si>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</si>
  <si>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</si>
  <si>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</si>
  <si>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</si>
  <si>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</si>
  <si>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</si>
  <si>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</si>
  <si>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</si>
  <si>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</si>
  <si>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</si>
  <si>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</si>
  <si>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</si>
  <si>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</si>
  <si>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</si>
  <si>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</si>
  <si>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</si>
  <si>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</si>
  <si>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</si>
  <si>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</si>
  <si>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</si>
  <si>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</si>
  <si>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</si>
  <si>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</si>
  <si>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</si>
  <si>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</si>
  <si>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</si>
  <si>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</si>
  <si>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</si>
  <si>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</si>
  <si>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</si>
  <si>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</si>
  <si>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</si>
  <si>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</si>
  <si>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</si>
  <si>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四万十市下水道事業会計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</si>
  <si>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</si>
  <si>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</si>
  <si>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四万十市水道事業会計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</si>
  <si>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</si>
  <si>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四万十市病院事業会計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</si>
  <si>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</si>
  <si>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</si>
  <si>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</si>
  <si>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</si>
  <si>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</si>
  <si>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</si>
  <si>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</si>
  <si>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</si>
  <si>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</si>
  <si>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</si>
  <si>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</si>
  <si>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</si>
  <si>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</si>
  <si>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</si>
  <si>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</si>
  <si>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</si>
  <si>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</si>
  <si>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</si>
  <si>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</si>
  <si>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</si>
  <si>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</si>
  <si>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</si>
  <si>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</si>
  <si>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</si>
  <si>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</si>
  <si>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</si>
  <si>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</si>
  <si>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</si>
  <si>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</si>
  <si>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</si>
  <si>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</si>
  <si>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</si>
  <si>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</si>
  <si>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</si>
  <si>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</si>
  <si>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</si>
  <si>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</si>
  <si>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</si>
  <si>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</si>
  <si>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</si>
  <si>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</si>
  <si>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</si>
  <si>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</si>
  <si>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</si>
  <si>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</si>
  <si>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</si>
  <si>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</si>
  <si>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</si>
  <si>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</si>
  <si>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</si>
  <si>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</si>
  <si>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</si>
  <si>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</si>
  <si>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</si>
  <si>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</si>
  <si>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</si>
  <si>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</si>
  <si>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</si>
  <si>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</si>
  <si>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</si>
  <si>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</si>
  <si>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</si>
  <si>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</si>
  <si>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</si>
  <si>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</si>
  <si>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</si>
  <si>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</si>
  <si>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</si>
  <si>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</si>
  <si>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</si>
  <si>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</si>
  <si>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</si>
  <si>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</si>
  <si>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</si>
  <si>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</si>
  <si>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</si>
  <si>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</si>
  <si>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</si>
  <si>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</si>
  <si>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</si>
  <si>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</si>
  <si>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</si>
  <si>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</si>
  <si>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</si>
  <si>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</si>
  <si>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</si>
  <si>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</si>
  <si>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</si>
  <si>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</si>
  <si>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</si>
  <si>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0.01</t>
  </si>
  <si>
    <t>▲ 0.08</t>
  </si>
  <si>
    <t>▲ 2.24</t>
  </si>
  <si>
    <t>四万十市国民健康保険会計診療施設勘定</t>
  </si>
  <si>
    <t>▲ 1.17</t>
  </si>
  <si>
    <t>▲ 1.15</t>
  </si>
  <si>
    <t>▲ 1.11</t>
  </si>
  <si>
    <t>▲ 0.80</t>
  </si>
  <si>
    <t>▲ 0.84</t>
  </si>
  <si>
    <t>四万十市水道事業会計</t>
  </si>
  <si>
    <t>四万十市介護保険会計保険事業勘定</t>
  </si>
  <si>
    <t>一般会計</t>
  </si>
  <si>
    <t>四万十市病院事業会計</t>
  </si>
  <si>
    <t>▲ 0.46</t>
  </si>
  <si>
    <t>四万十市下水道事業会計</t>
  </si>
  <si>
    <t>四万十市後期高齢者医療会計</t>
  </si>
  <si>
    <t>四万十市と畜場会計</t>
  </si>
  <si>
    <t>その他会計（赤字）</t>
  </si>
  <si>
    <t>その他会計（黒字）</t>
  </si>
  <si>
    <t>（百万円）</t>
    <phoneticPr fontId="5"/>
  </si>
  <si>
    <t>H30</t>
    <phoneticPr fontId="5"/>
  </si>
  <si>
    <t>R01</t>
    <phoneticPr fontId="5"/>
  </si>
  <si>
    <t>R02</t>
    <phoneticPr fontId="5"/>
  </si>
  <si>
    <t>R03</t>
    <phoneticPr fontId="5"/>
  </si>
  <si>
    <t>R04</t>
    <phoneticPr fontId="5"/>
  </si>
  <si>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</si>
  <si>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</si>
  <si>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高知県市町村総合事務組合</t>
  </si>
  <si>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</si>
  <si>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高知県後期高齢者医療広域連合</t>
  </si>
  <si>
    <t>幡多広域市町村圏事務組合</t>
    <rPh sb="0" eb="2">
      <t>ハタ</t>
    </rPh>
    <rPh sb="2" eb="4">
      <t>コウイキ</t>
    </rPh>
    <rPh sb="4" eb="7">
      <t>シチョウソン</t>
    </rPh>
    <rPh sb="7" eb="8">
      <t>ケン</t>
    </rPh>
    <rPh sb="8" eb="10">
      <t>ジム</t>
    </rPh>
    <rPh sb="10" eb="12">
      <t>クミアイ</t>
    </rPh>
    <phoneticPr fontId="2"/>
  </si>
  <si>
    <t>幡多広域市町村圏事務組合</t>
  </si>
  <si>
    <t>幡多中央環境施設組合</t>
    <rPh sb="0" eb="2">
      <t>ハタ</t>
    </rPh>
    <rPh sb="2" eb="4">
      <t>チュウオウ</t>
    </rPh>
    <rPh sb="4" eb="6">
      <t>カンキョウ</t>
    </rPh>
    <rPh sb="6" eb="8">
      <t>シセツ</t>
    </rPh>
    <rPh sb="8" eb="10">
      <t>クミアイ</t>
    </rPh>
    <phoneticPr fontId="2"/>
  </si>
  <si>
    <t>幡多中央消防組合</t>
    <rPh sb="0" eb="2">
      <t>ハタ</t>
    </rPh>
    <rPh sb="2" eb="4">
      <t>チュウオウ</t>
    </rPh>
    <rPh sb="4" eb="6">
      <t>ショウボウ</t>
    </rPh>
    <rPh sb="6" eb="8">
      <t>クミアイ</t>
    </rPh>
    <phoneticPr fontId="2"/>
  </si>
  <si>
    <t>一般会計</t>
    <rPh sb="0" eb="2">
      <t>イッパン</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</si>
  <si>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</si>
  <si>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後期高齢者医療特別会計</t>
    <rPh sb="0" eb="2">
      <t>コウキ</t>
    </rPh>
    <rPh sb="2" eb="5">
      <t>コウレイシャ</t>
    </rPh>
    <rPh sb="5" eb="7">
      <t>イリョウ</t>
    </rPh>
    <rPh sb="7" eb="9">
      <t>トクベツ</t>
    </rPh>
    <rPh sb="9" eb="11">
      <t>カイケイ</t>
    </rPh>
    <phoneticPr fontId="2"/>
  </si>
  <si>
    <t>ふるさと特別会計</t>
    <rPh sb="4" eb="6">
      <t>トクベツ</t>
    </rPh>
    <rPh sb="6" eb="8">
      <t>カイケイ</t>
    </rPh>
    <phoneticPr fontId="2"/>
  </si>
  <si>
    <t>滞納整理事業特別会計</t>
    <rPh sb="0" eb="2">
      <t>タイノウ</t>
    </rPh>
    <rPh sb="2" eb="4">
      <t>セイリ</t>
    </rPh>
    <rPh sb="4" eb="6">
      <t>ジギョウ</t>
    </rPh>
    <rPh sb="6" eb="8">
      <t>トクベツ</t>
    </rPh>
    <rPh sb="8" eb="10">
      <t>カイケイ</t>
    </rPh>
    <phoneticPr fontId="2"/>
  </si>
  <si>
    <t>-</t>
    <phoneticPr fontId="2"/>
  </si>
  <si>
    <t>-</t>
    <phoneticPr fontId="2"/>
  </si>
  <si>
    <t>（公財）四万十市スポーツ協会</t>
    <rPh sb="1" eb="2">
      <t>コウ</t>
    </rPh>
    <rPh sb="2" eb="3">
      <t>ザイ</t>
    </rPh>
    <rPh sb="4" eb="8">
      <t>シマントシ</t>
    </rPh>
    <rPh sb="12" eb="14">
      <t>キョウカイ</t>
    </rPh>
    <phoneticPr fontId="2"/>
  </si>
  <si>
    <t>（公財）四万十市公園管理公社</t>
    <rPh sb="1" eb="2">
      <t>コウ</t>
    </rPh>
    <rPh sb="2" eb="3">
      <t>ザイ</t>
    </rPh>
    <rPh sb="4" eb="8">
      <t>シマントシ</t>
    </rPh>
    <rPh sb="8" eb="10">
      <t>コウエン</t>
    </rPh>
    <rPh sb="10" eb="12">
      <t>カンリ</t>
    </rPh>
    <rPh sb="12" eb="14">
      <t>コウシャ</t>
    </rPh>
    <phoneticPr fontId="2"/>
  </si>
  <si>
    <t>まちづくり四万十（株）</t>
    <rPh sb="5" eb="8">
      <t>シマント</t>
    </rPh>
    <rPh sb="9" eb="10">
      <t>カブ</t>
    </rPh>
    <phoneticPr fontId="2"/>
  </si>
  <si>
    <t>（公財）四万十市西土佐農業公社</t>
    <rPh sb="1" eb="2">
      <t>コウ</t>
    </rPh>
    <rPh sb="2" eb="3">
      <t>ザイ</t>
    </rPh>
    <rPh sb="4" eb="8">
      <t>シマントシ</t>
    </rPh>
    <rPh sb="8" eb="9">
      <t>ニシ</t>
    </rPh>
    <rPh sb="9" eb="11">
      <t>トサ</t>
    </rPh>
    <rPh sb="11" eb="13">
      <t>ノウギョウ</t>
    </rPh>
    <rPh sb="13" eb="15">
      <t>コウシャ</t>
    </rPh>
    <phoneticPr fontId="2"/>
  </si>
  <si>
    <t>（株）しまんと企画</t>
    <rPh sb="1" eb="2">
      <t>カブ</t>
    </rPh>
    <rPh sb="7" eb="9">
      <t>キカク</t>
    </rPh>
    <phoneticPr fontId="2"/>
  </si>
  <si>
    <t>土佐くろしお鉄道（株）</t>
    <rPh sb="0" eb="2">
      <t>トサ</t>
    </rPh>
    <rPh sb="6" eb="8">
      <t>テツドウ</t>
    </rPh>
    <rPh sb="9" eb="10">
      <t>カブ</t>
    </rPh>
    <phoneticPr fontId="2"/>
  </si>
  <si>
    <t>補助金は鉄道経営助成基金より</t>
    <rPh sb="0" eb="3">
      <t>ホジョキン</t>
    </rPh>
    <rPh sb="4" eb="6">
      <t>テツドウ</t>
    </rPh>
    <rPh sb="6" eb="8">
      <t>ケイエイ</t>
    </rPh>
    <rPh sb="8" eb="10">
      <t>ジョセイ</t>
    </rPh>
    <rPh sb="10" eb="12">
      <t>キキン</t>
    </rPh>
    <phoneticPr fontId="2"/>
  </si>
  <si>
    <t>(ふるさと応援基金(R04年度末現在))</t>
    <rPh sb="5" eb="9">
      <t>オウエンキキン</t>
    </rPh>
    <phoneticPr fontId="5"/>
  </si>
  <si>
    <t>(地域振興基金(R04年度末現在))</t>
    <rPh sb="1" eb="7">
      <t>チイキシンコウキキン</t>
    </rPh>
    <phoneticPr fontId="2"/>
  </si>
  <si>
    <t>(鉄道経営助成基金(R04年度末現在))</t>
    <rPh sb="1" eb="3">
      <t>テツドウ</t>
    </rPh>
    <rPh sb="3" eb="5">
      <t>ケイエイ</t>
    </rPh>
    <rPh sb="5" eb="7">
      <t>ジョセイ</t>
    </rPh>
    <rPh sb="7" eb="9">
      <t>キキン</t>
    </rPh>
    <phoneticPr fontId="2"/>
  </si>
  <si>
    <t>(園芸作物価格安定基金(R04年度末現在))</t>
    <rPh sb="1" eb="3">
      <t>エンゲイ</t>
    </rPh>
    <rPh sb="3" eb="5">
      <t>サクモツ</t>
    </rPh>
    <rPh sb="5" eb="7">
      <t>カカク</t>
    </rPh>
    <rPh sb="7" eb="9">
      <t>アンテイ</t>
    </rPh>
    <rPh sb="9" eb="11">
      <t>キキン</t>
    </rPh>
    <phoneticPr fontId="2"/>
  </si>
  <si>
    <t>(新型コロナウイルス感染症対策利子及び信用保証料補給基金(R04年度末現在))</t>
    <rPh sb="1" eb="3">
      <t>シンガタ</t>
    </rPh>
    <rPh sb="10" eb="13">
      <t>カンセンショウ</t>
    </rPh>
    <rPh sb="13" eb="15">
      <t>タイサク</t>
    </rPh>
    <rPh sb="15" eb="17">
      <t>リシ</t>
    </rPh>
    <rPh sb="17" eb="18">
      <t>オヨ</t>
    </rPh>
    <rPh sb="19" eb="21">
      <t>シンヨウ</t>
    </rPh>
    <rPh sb="21" eb="24">
      <t>ホショウリョウ</t>
    </rPh>
    <rPh sb="24" eb="26">
      <t>ホキュウ</t>
    </rPh>
    <rPh sb="26" eb="2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</si>
</sst>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0B41-4BEC-82A4-1F6DDBC530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63700</c:v>
                </c:pt>
                <c:pt idx="1">
                  <c:v>71389</c:v>
                </c:pt>
                <c:pt idx="2">
                  <c:v>117398</c:v>
                </c:pt>
                <c:pt idx="3">
                  <c:v>142644</c:v>
                </c:pt>
                <c:pt idx="4">
                  <c:v>130962</c:v>
                </c:pt>
              </c:numCache>
            </c:numRef>
          </c:val>
          <c:smooth val="0"/>
          <c:extLst>
            <c:ext xmlns:c16="http://schemas.microsoft.com/office/drawing/2014/chart" uri="{C3380CC4-5D6E-409C-BE32-E72D297353CC}">
              <c16:uniqueId val="{00000001-0B41-4BEC-82A4-1F6DDBC530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0.05</c:v>
                </c:pt>
                <c:pt idx="1">
                  <c:v>1.62</c:v>
                </c:pt>
                <c:pt idx="2">
                  <c:v>3.21</c:v>
                </c:pt>
                <c:pt idx="3">
                  <c:v>3</c:v>
                </c:pt>
                <c:pt idx="4">
                  <c:v>0.87</c:v>
                </c:pt>
              </c:numCache>
            </c:numRef>
          </c:val>
          <c:extLst>
            <c:ext xmlns:c16="http://schemas.microsoft.com/office/drawing/2014/chart" uri="{C3380CC4-5D6E-409C-BE32-E72D297353CC}">
              <c16:uniqueId val="{00000000-0DBD-4A70-B9E4-FCEEE5D730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5.07</c:v>
                </c:pt>
                <c:pt idx="1">
                  <c:v>5.0199999999999996</c:v>
                </c:pt>
                <c:pt idx="2">
                  <c:v>6.39</c:v>
                </c:pt>
                <c:pt idx="3">
                  <c:v>9.23</c:v>
                </c:pt>
                <c:pt idx="4">
                  <c:v>12.71</c:v>
                </c:pt>
              </c:numCache>
            </c:numRef>
          </c:val>
          <c:extLst>
            <c:ext xmlns:c16="http://schemas.microsoft.com/office/drawing/2014/chart" uri="{C3380CC4-5D6E-409C-BE32-E72D297353CC}">
              <c16:uniqueId val="{00000001-0DBD-4A70-B9E4-FCEEE5D730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-0.01</c:v>
                </c:pt>
                <c:pt idx="1">
                  <c:v>1.58</c:v>
                </c:pt>
                <c:pt idx="2">
                  <c:v>1.67</c:v>
                </c:pt>
                <c:pt idx="3">
                  <c:v>-0.08</c:v>
                </c:pt>
                <c:pt idx="4">
                  <c:v>-2.2400000000000002</c:v>
                </c:pt>
              </c:numCache>
            </c:numRef>
          </c:val>
          <c:smooth val="0"/>
          <c:extLst>
            <c:ext xmlns:c16="http://schemas.microsoft.com/office/drawing/2014/chart" uri="{C3380CC4-5D6E-409C-BE32-E72D297353CC}">
              <c16:uniqueId val="{00000002-0DBD-4A70-B9E4-FCEEE5D730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#N/A</c:v>
                </c:pt>
                <c:pt idx="3">
                  <c:v>0.15</c:v>
                </c:pt>
                <c:pt idx="4">
                  <c:v>#N/A</c:v>
                </c:pt>
                <c:pt idx="5">
                  <c:v>0.05</c:v>
                </c:pt>
                <c:pt idx="6">
                  <c:v>#N/A</c:v>
                </c:pt>
                <c:pt idx="7">
                  <c:v>0.05</c:v>
                </c:pt>
                <c:pt idx="8">
                  <c:v>#N/A</c:v>
                </c:pt>
                <c:pt idx="9">
                  <c:v>0</c:v>
                </c:pt>
              </c:numCache>
            </c:numRef>
          </c:val>
          <c:extLst>
            <c:ext xmlns:c16="http://schemas.microsoft.com/office/drawing/2014/chart" uri="{C3380CC4-5D6E-409C-BE32-E72D297353CC}">
              <c16:uniqueId val="{00000000-6927-45DF-9A79-618F1716C1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0.01</c:v>
                </c:pt>
                <c:pt idx="5">
                  <c:v>#N/A</c:v>
                </c:pt>
                <c:pt idx="6">
                  <c:v>0</c:v>
                </c:pt>
                <c:pt idx="7">
                  <c:v>0</c:v>
                </c:pt>
                <c:pt idx="8">
                  <c:v>0</c:v>
                </c:pt>
                <c:pt idx="9">
                  <c:v>0</c:v>
                </c:pt>
              </c:numCache>
            </c:numRef>
          </c:val>
          <c:extLst>
            <c:ext xmlns:c16="http://schemas.microsoft.com/office/drawing/2014/chart" uri="{C3380CC4-5D6E-409C-BE32-E72D297353CC}">
              <c16:uniqueId val="{00000001-6927-45DF-9A79-618F1716C148}"/>
            </c:ext>
          </c:extLst>
        </c:ser>
        <c:ser>
          <c:idx val="2"/>
          <c:order val="2"/>
          <c:tx>
            <c:strRef>
              <c:f>データシート!$A$29</c:f>
              <c:strCache>
                <c:ptCount val="1"/>
                <c:pt idx="0">
                  <c:v>四万十市と畜場会計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0.25</c:v>
                </c:pt>
                <c:pt idx="2">
                  <c:v>#N/A</c:v>
                </c:pt>
                <c:pt idx="3">
                  <c:v>0.05</c:v>
                </c:pt>
                <c:pt idx="4">
                  <c:v>#N/A</c:v>
                </c:pt>
                <c:pt idx="5">
                  <c:v>0</c:v>
                </c:pt>
                <c:pt idx="6">
                  <c:v>#N/A</c:v>
                </c:pt>
                <c:pt idx="7">
                  <c:v>0.25</c:v>
                </c:pt>
                <c:pt idx="8">
                  <c:v>#N/A</c:v>
                </c:pt>
                <c:pt idx="9">
                  <c:v>7.0000000000000007E-2</c:v>
                </c:pt>
              </c:numCache>
            </c:numRef>
          </c:val>
          <c:extLst>
            <c:ext xmlns:c16="http://schemas.microsoft.com/office/drawing/2014/chart" uri="{C3380CC4-5D6E-409C-BE32-E72D297353CC}">
              <c16:uniqueId val="{00000002-6927-45DF-9A79-618F1716C148}"/>
            </c:ext>
          </c:extLst>
        </c:ser>
        <c:ser>
          <c:idx val="3"/>
          <c:order val="3"/>
          <c:tx>
            <c:strRef>
              <c:f>データシート!$A$30</c:f>
              <c:strCache>
                <c:ptCount val="1"/>
                <c:pt idx="0">
                  <c:v>四万十市後期高齢者医療会計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0.11</c:v>
                </c:pt>
                <c:pt idx="4">
                  <c:v>#N/A</c:v>
                </c:pt>
                <c:pt idx="5">
                  <c:v>0.09</c:v>
                </c:pt>
                <c:pt idx="6">
                  <c:v>#N/A</c:v>
                </c:pt>
                <c:pt idx="7">
                  <c:v>0.09</c:v>
                </c:pt>
                <c:pt idx="8">
                  <c:v>#N/A</c:v>
                </c:pt>
                <c:pt idx="9">
                  <c:v>0.12</c:v>
                </c:pt>
              </c:numCache>
            </c:numRef>
          </c:val>
          <c:extLst>
            <c:ext xmlns:c16="http://schemas.microsoft.com/office/drawing/2014/chart" uri="{C3380CC4-5D6E-409C-BE32-E72D297353CC}">
              <c16:uniqueId val="{00000003-6927-45DF-9A79-618F1716C148}"/>
            </c:ext>
          </c:extLst>
        </c:ser>
        <c:ser>
          <c:idx val="4"/>
          <c:order val="4"/>
          <c:tx>
            <c:strRef>
              <c:f>データシート!$A$31</c:f>
              <c:strCache>
                <c:ptCount val="1"/>
                <c:pt idx="0">
                  <c:v>四万十市下水道事業会計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0.49</c:v>
                </c:pt>
                <c:pt idx="4">
                  <c:v>0</c:v>
                </c:pt>
                <c:pt idx="5">
                  <c:v>0</c:v>
                </c:pt>
                <c:pt idx="6">
                  <c:v>0</c:v>
                </c:pt>
                <c:pt idx="7">
                  <c:v>0</c:v>
                </c:pt>
                <c:pt idx="8">
                  <c:v>#N/A</c:v>
                </c:pt>
                <c:pt idx="9">
                  <c:v>0.12</c:v>
                </c:pt>
              </c:numCache>
            </c:numRef>
          </c:val>
          <c:extLst>
            <c:ext xmlns:c16="http://schemas.microsoft.com/office/drawing/2014/chart" uri="{C3380CC4-5D6E-409C-BE32-E72D297353CC}">
              <c16:uniqueId val="{00000004-6927-45DF-9A79-618F1716C148}"/>
            </c:ext>
          </c:extLst>
        </c:ser>
        <c:ser>
          <c:idx val="5"/>
          <c:order val="5"/>
          <c:tx>
            <c:strRef>
              <c:f>データシート!$A$32</c:f>
              <c:strCache>
                <c:ptCount val="1"/>
                <c:pt idx="0">
                  <c:v>四万十市病院事業会計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0.98</c:v>
                </c:pt>
                <c:pt idx="2">
                  <c:v>#N/A</c:v>
                </c:pt>
                <c:pt idx="3">
                  <c:v>0.67</c:v>
                </c:pt>
                <c:pt idx="4">
                  <c:v>0.46</c:v>
                </c:pt>
                <c:pt idx="5">
                  <c:v>#N/A</c:v>
                </c:pt>
                <c:pt idx="6">
                  <c:v>#N/A</c:v>
                </c:pt>
                <c:pt idx="7">
                  <c:v>0.36</c:v>
                </c:pt>
                <c:pt idx="8">
                  <c:v>#N/A</c:v>
                </c:pt>
                <c:pt idx="9">
                  <c:v>0.5</c:v>
                </c:pt>
              </c:numCache>
            </c:numRef>
          </c:val>
          <c:extLst>
            <c:ext xmlns:c16="http://schemas.microsoft.com/office/drawing/2014/chart" uri="{C3380CC4-5D6E-409C-BE32-E72D297353CC}">
              <c16:uniqueId val="{00000005-6927-45DF-9A79-618F1716C14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1.61</c:v>
                </c:pt>
                <c:pt idx="4">
                  <c:v>#N/A</c:v>
                </c:pt>
                <c:pt idx="5">
                  <c:v>3.21</c:v>
                </c:pt>
                <c:pt idx="6">
                  <c:v>#N/A</c:v>
                </c:pt>
                <c:pt idx="7">
                  <c:v>2.99</c:v>
                </c:pt>
                <c:pt idx="8">
                  <c:v>#N/A</c:v>
                </c:pt>
                <c:pt idx="9">
                  <c:v>0.87</c:v>
                </c:pt>
              </c:numCache>
            </c:numRef>
          </c:val>
          <c:extLst>
            <c:ext xmlns:c16="http://schemas.microsoft.com/office/drawing/2014/chart" uri="{C3380CC4-5D6E-409C-BE32-E72D297353CC}">
              <c16:uniqueId val="{00000006-6927-45DF-9A79-618F1716C148}"/>
            </c:ext>
          </c:extLst>
        </c:ser>
        <c:ser>
          <c:idx val="7"/>
          <c:order val="7"/>
          <c:tx>
            <c:strRef>
              <c:f>データシート!$A$34</c:f>
              <c:strCache>
                <c:ptCount val="1"/>
                <c:pt idx="0">
                  <c:v>四万十市介護保険会計保険事業勘定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0.91</c:v>
                </c:pt>
                <c:pt idx="2">
                  <c:v>#N/A</c:v>
                </c:pt>
                <c:pt idx="3">
                  <c:v>0.92</c:v>
                </c:pt>
                <c:pt idx="4">
                  <c:v>#N/A</c:v>
                </c:pt>
                <c:pt idx="5">
                  <c:v>0.67</c:v>
                </c:pt>
                <c:pt idx="6">
                  <c:v>#N/A</c:v>
                </c:pt>
                <c:pt idx="7">
                  <c:v>0.4</c:v>
                </c:pt>
                <c:pt idx="8">
                  <c:v>#N/A</c:v>
                </c:pt>
                <c:pt idx="9">
                  <c:v>0.92</c:v>
                </c:pt>
              </c:numCache>
            </c:numRef>
          </c:val>
          <c:extLst>
            <c:ext xmlns:c16="http://schemas.microsoft.com/office/drawing/2014/chart" uri="{C3380CC4-5D6E-409C-BE32-E72D297353CC}">
              <c16:uniqueId val="{00000007-6927-45DF-9A79-618F1716C148}"/>
            </c:ext>
          </c:extLst>
        </c:ser>
        <c:ser>
          <c:idx val="8"/>
          <c:order val="8"/>
          <c:tx>
            <c:strRef>
              <c:f>データシート!$A$35</c:f>
              <c:strCache>
                <c:ptCount val="1"/>
                <c:pt idx="0">
                  <c:v>四万十市水道事業会計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4.0999999999999996</c:v>
                </c:pt>
                <c:pt idx="2">
                  <c:v>#N/A</c:v>
                </c:pt>
                <c:pt idx="3">
                  <c:v>3.97</c:v>
                </c:pt>
                <c:pt idx="4">
                  <c:v>#N/A</c:v>
                </c:pt>
                <c:pt idx="5">
                  <c:v>3.88</c:v>
                </c:pt>
                <c:pt idx="6">
                  <c:v>#N/A</c:v>
                </c:pt>
                <c:pt idx="7">
                  <c:v>3.68</c:v>
                </c:pt>
                <c:pt idx="8">
                  <c:v>#N/A</c:v>
                </c:pt>
                <c:pt idx="9">
                  <c:v>3.76</c:v>
                </c:pt>
              </c:numCache>
            </c:numRef>
          </c:val>
          <c:extLst>
            <c:ext xmlns:c16="http://schemas.microsoft.com/office/drawing/2014/chart" uri="{C3380CC4-5D6E-409C-BE32-E72D297353CC}">
              <c16:uniqueId val="{00000008-6927-45DF-9A79-618F1716C148}"/>
            </c:ext>
          </c:extLst>
        </c:ser>
        <c:ser>
          <c:idx val="9"/>
          <c:order val="9"/>
          <c:tx>
            <c:strRef>
              <c:f>データシート!$A$36</c:f>
              <c:strCache>
                <c:ptCount val="1"/>
                <c:pt idx="0">
                  <c:v>四万十市国民健康保険会計診療施設勘定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1.17</c:v>
                </c:pt>
                <c:pt idx="1">
                  <c:v>#N/A</c:v>
                </c:pt>
                <c:pt idx="2">
                  <c:v>1.1499999999999999</c:v>
                </c:pt>
                <c:pt idx="3">
                  <c:v>#N/A</c:v>
                </c:pt>
                <c:pt idx="4">
                  <c:v>1.1100000000000001</c:v>
                </c:pt>
                <c:pt idx="5">
                  <c:v>#N/A</c:v>
                </c:pt>
                <c:pt idx="6">
                  <c:v>0.8</c:v>
                </c:pt>
                <c:pt idx="7">
                  <c:v>#N/A</c:v>
                </c:pt>
                <c:pt idx="8">
                  <c:v>0.84</c:v>
                </c:pt>
                <c:pt idx="9">
                  <c:v>#N/A</c:v>
                </c:pt>
              </c:numCache>
            </c:numRef>
          </c:val>
          <c:extLst>
            <c:ext xmlns:c16="http://schemas.microsoft.com/office/drawing/2014/chart" uri="{C3380CC4-5D6E-409C-BE32-E72D297353CC}">
              <c16:uniqueId val="{00000009-6927-45DF-9A79-618F1716C1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2138</c:v>
                </c:pt>
                <c:pt idx="5">
                  <c:v>2160</c:v>
                </c:pt>
                <c:pt idx="8">
                  <c:v>2198</c:v>
                </c:pt>
                <c:pt idx="11">
                  <c:v>2123</c:v>
                </c:pt>
                <c:pt idx="14">
                  <c:v>2007</c:v>
                </c:pt>
              </c:numCache>
            </c:numRef>
          </c:val>
          <c:extLst>
            <c:ext xmlns:c16="http://schemas.microsoft.com/office/drawing/2014/chart" uri="{C3380CC4-5D6E-409C-BE32-E72D297353CC}">
              <c16:uniqueId val="{00000000-2B83-4EE0-9E22-D38D6F125C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83-4EE0-9E22-D38D6F125C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1</c:v>
                </c:pt>
                <c:pt idx="6">
                  <c:v>1</c:v>
                </c:pt>
                <c:pt idx="9">
                  <c:v>7</c:v>
                </c:pt>
                <c:pt idx="12">
                  <c:v>12</c:v>
                </c:pt>
              </c:numCache>
            </c:numRef>
          </c:val>
          <c:extLst>
            <c:ext xmlns:c16="http://schemas.microsoft.com/office/drawing/2014/chart" uri="{C3380CC4-5D6E-409C-BE32-E72D297353CC}">
              <c16:uniqueId val="{00000002-2B83-4EE0-9E22-D38D6F125C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124</c:v>
                </c:pt>
                <c:pt idx="3">
                  <c:v>124</c:v>
                </c:pt>
                <c:pt idx="6">
                  <c:v>124</c:v>
                </c:pt>
                <c:pt idx="9">
                  <c:v>119</c:v>
                </c:pt>
                <c:pt idx="12">
                  <c:v>102</c:v>
                </c:pt>
              </c:numCache>
            </c:numRef>
          </c:val>
          <c:extLst>
            <c:ext xmlns:c16="http://schemas.microsoft.com/office/drawing/2014/chart" uri="{C3380CC4-5D6E-409C-BE32-E72D297353CC}">
              <c16:uniqueId val="{00000003-2B83-4EE0-9E22-D38D6F125C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576</c:v>
                </c:pt>
                <c:pt idx="3">
                  <c:v>646</c:v>
                </c:pt>
                <c:pt idx="6">
                  <c:v>551</c:v>
                </c:pt>
                <c:pt idx="9">
                  <c:v>573</c:v>
                </c:pt>
                <c:pt idx="12">
                  <c:v>543</c:v>
                </c:pt>
              </c:numCache>
            </c:numRef>
          </c:val>
          <c:extLst>
            <c:ext xmlns:c16="http://schemas.microsoft.com/office/drawing/2014/chart" uri="{C3380CC4-5D6E-409C-BE32-E72D297353CC}">
              <c16:uniqueId val="{00000004-2B83-4EE0-9E22-D38D6F125C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83-4EE0-9E22-D38D6F125C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83-4EE0-9E22-D38D6F125C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2462</c:v>
                </c:pt>
                <c:pt idx="3">
                  <c:v>2409</c:v>
                </c:pt>
                <c:pt idx="6">
                  <c:v>2427</c:v>
                </c:pt>
                <c:pt idx="9">
                  <c:v>2441</c:v>
                </c:pt>
                <c:pt idx="12">
                  <c:v>2444</c:v>
                </c:pt>
              </c:numCache>
            </c:numRef>
          </c:val>
          <c:extLst>
            <c:ext xmlns:c16="http://schemas.microsoft.com/office/drawing/2014/chart" uri="{C3380CC4-5D6E-409C-BE32-E72D297353CC}">
              <c16:uniqueId val="{00000007-2B83-4EE0-9E22-D38D6F125C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1024</c:v>
                </c:pt>
                <c:pt idx="2">
                  <c:v>#N/A</c:v>
                </c:pt>
                <c:pt idx="3">
                  <c:v>#N/A</c:v>
                </c:pt>
                <c:pt idx="4">
                  <c:v>1020</c:v>
                </c:pt>
                <c:pt idx="5">
                  <c:v>#N/A</c:v>
                </c:pt>
                <c:pt idx="6">
                  <c:v>#N/A</c:v>
                </c:pt>
                <c:pt idx="7">
                  <c:v>905</c:v>
                </c:pt>
                <c:pt idx="8">
                  <c:v>#N/A</c:v>
                </c:pt>
                <c:pt idx="9">
                  <c:v>#N/A</c:v>
                </c:pt>
                <c:pt idx="10">
                  <c:v>1017</c:v>
                </c:pt>
                <c:pt idx="11">
                  <c:v>#N/A</c:v>
                </c:pt>
                <c:pt idx="12">
                  <c:v>#N/A</c:v>
                </c:pt>
                <c:pt idx="13">
                  <c:v>1094</c:v>
                </c:pt>
                <c:pt idx="14">
                  <c:v>#N/A</c:v>
                </c:pt>
              </c:numCache>
            </c:numRef>
          </c:val>
          <c:smooth val="0"/>
          <c:extLst>
            <c:ext xmlns:c16="http://schemas.microsoft.com/office/drawing/2014/chart" uri="{C3380CC4-5D6E-409C-BE32-E72D297353CC}">
              <c16:uniqueId val="{00000008-2B83-4EE0-9E22-D38D6F125C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22385</c:v>
                </c:pt>
                <c:pt idx="5">
                  <c:v>21987</c:v>
                </c:pt>
                <c:pt idx="8">
                  <c:v>21926</c:v>
                </c:pt>
                <c:pt idx="11">
                  <c:v>21448</c:v>
                </c:pt>
                <c:pt idx="14">
                  <c:v>21858</c:v>
                </c:pt>
              </c:numCache>
            </c:numRef>
          </c:val>
          <c:extLst>
            <c:ext xmlns:c16="http://schemas.microsoft.com/office/drawing/2014/chart" uri="{C3380CC4-5D6E-409C-BE32-E72D297353CC}">
              <c16:uniqueId val="{00000000-6E81-4D97-A2D6-846A0B4301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63</c:v>
                </c:pt>
                <c:pt idx="5">
                  <c:v>44</c:v>
                </c:pt>
                <c:pt idx="8">
                  <c:v>33</c:v>
                </c:pt>
                <c:pt idx="11">
                  <c:v>15</c:v>
                </c:pt>
                <c:pt idx="14">
                  <c:v>8</c:v>
                </c:pt>
              </c:numCache>
            </c:numRef>
          </c:val>
          <c:extLst>
            <c:ext xmlns:c16="http://schemas.microsoft.com/office/drawing/2014/chart" uri="{C3380CC4-5D6E-409C-BE32-E72D297353CC}">
              <c16:uniqueId val="{00000001-6E81-4D97-A2D6-846A0B4301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4411</c:v>
                </c:pt>
                <c:pt idx="5">
                  <c:v>4512</c:v>
                </c:pt>
                <c:pt idx="8">
                  <c:v>5172</c:v>
                </c:pt>
                <c:pt idx="11">
                  <c:v>6167</c:v>
                </c:pt>
                <c:pt idx="14">
                  <c:v>6566</c:v>
                </c:pt>
              </c:numCache>
            </c:numRef>
          </c:val>
          <c:extLst>
            <c:ext xmlns:c16="http://schemas.microsoft.com/office/drawing/2014/chart" uri="{C3380CC4-5D6E-409C-BE32-E72D297353CC}">
              <c16:uniqueId val="{00000002-6E81-4D97-A2D6-846A0B4301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81-4D97-A2D6-846A0B4301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81-4D97-A2D6-846A0B4301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81-4D97-A2D6-846A0B4301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3222</c:v>
                </c:pt>
                <c:pt idx="3">
                  <c:v>3087</c:v>
                </c:pt>
                <c:pt idx="6">
                  <c:v>2922</c:v>
                </c:pt>
                <c:pt idx="9">
                  <c:v>2572</c:v>
                </c:pt>
                <c:pt idx="12">
                  <c:v>2407</c:v>
                </c:pt>
              </c:numCache>
            </c:numRef>
          </c:val>
          <c:extLst>
            <c:ext xmlns:c16="http://schemas.microsoft.com/office/drawing/2014/chart" uri="{C3380CC4-5D6E-409C-BE32-E72D297353CC}">
              <c16:uniqueId val="{00000006-6E81-4D97-A2D6-846A0B4301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749</c:v>
                </c:pt>
                <c:pt idx="3">
                  <c:v>631</c:v>
                </c:pt>
                <c:pt idx="6">
                  <c:v>510</c:v>
                </c:pt>
                <c:pt idx="9">
                  <c:v>387</c:v>
                </c:pt>
                <c:pt idx="12">
                  <c:v>299</c:v>
                </c:pt>
              </c:numCache>
            </c:numRef>
          </c:val>
          <c:extLst>
            <c:ext xmlns:c16="http://schemas.microsoft.com/office/drawing/2014/chart" uri="{C3380CC4-5D6E-409C-BE32-E72D297353CC}">
              <c16:uniqueId val="{00000007-6E81-4D97-A2D6-846A0B4301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8921</c:v>
                </c:pt>
                <c:pt idx="3">
                  <c:v>8814</c:v>
                </c:pt>
                <c:pt idx="6">
                  <c:v>6697</c:v>
                </c:pt>
                <c:pt idx="9">
                  <c:v>6740</c:v>
                </c:pt>
                <c:pt idx="12">
                  <c:v>6574</c:v>
                </c:pt>
              </c:numCache>
            </c:numRef>
          </c:val>
          <c:extLst>
            <c:ext xmlns:c16="http://schemas.microsoft.com/office/drawing/2014/chart" uri="{C3380CC4-5D6E-409C-BE32-E72D297353CC}">
              <c16:uniqueId val="{00000008-6E81-4D97-A2D6-846A0B4301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E81-4D97-A2D6-846A0B4301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25520</c:v>
                </c:pt>
                <c:pt idx="3">
                  <c:v>24916</c:v>
                </c:pt>
                <c:pt idx="6">
                  <c:v>25471</c:v>
                </c:pt>
                <c:pt idx="9">
                  <c:v>26192</c:v>
                </c:pt>
                <c:pt idx="12">
                  <c:v>26066</c:v>
                </c:pt>
              </c:numCache>
            </c:numRef>
          </c:val>
          <c:extLst>
            <c:ext xmlns:c16="http://schemas.microsoft.com/office/drawing/2014/chart" uri="{C3380CC4-5D6E-409C-BE32-E72D297353CC}">
              <c16:uniqueId val="{0000000A-6E81-4D97-A2D6-846A0B4301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11551</c:v>
                </c:pt>
                <c:pt idx="2">
                  <c:v>#N/A</c:v>
                </c:pt>
                <c:pt idx="3">
                  <c:v>#N/A</c:v>
                </c:pt>
                <c:pt idx="4">
                  <c:v>10905</c:v>
                </c:pt>
                <c:pt idx="5">
                  <c:v>#N/A</c:v>
                </c:pt>
                <c:pt idx="6">
                  <c:v>#N/A</c:v>
                </c:pt>
                <c:pt idx="7">
                  <c:v>8469</c:v>
                </c:pt>
                <c:pt idx="8">
                  <c:v>#N/A</c:v>
                </c:pt>
                <c:pt idx="9">
                  <c:v>#N/A</c:v>
                </c:pt>
                <c:pt idx="10">
                  <c:v>8261</c:v>
                </c:pt>
                <c:pt idx="11">
                  <c:v>#N/A</c:v>
                </c:pt>
                <c:pt idx="12">
                  <c:v>#N/A</c:v>
                </c:pt>
                <c:pt idx="13">
                  <c:v>6914</c:v>
                </c:pt>
                <c:pt idx="14">
                  <c:v>#N/A</c:v>
                </c:pt>
              </c:numCache>
            </c:numRef>
          </c:val>
          <c:smooth val="0"/>
          <c:extLst>
            <c:ext xmlns:c16="http://schemas.microsoft.com/office/drawing/2014/chart" uri="{C3380CC4-5D6E-409C-BE32-E72D297353CC}">
              <c16:uniqueId val="{0000000B-6E81-4D97-A2D6-846A0B4301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781</c:v>
                </c:pt>
                <c:pt idx="1">
                  <c:v>1175</c:v>
                </c:pt>
                <c:pt idx="2">
                  <c:v>1557</c:v>
                </c:pt>
              </c:numCache>
            </c:numRef>
          </c:val>
          <c:extLst>
            <c:ext xmlns:c16="http://schemas.microsoft.com/office/drawing/2014/chart" uri="{C3380CC4-5D6E-409C-BE32-E72D297353CC}">
              <c16:uniqueId val="{00000000-BF57-42AB-9028-709019C435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2731</c:v>
                </c:pt>
                <c:pt idx="1">
                  <c:v>2880</c:v>
                </c:pt>
                <c:pt idx="2">
                  <c:v>2581</c:v>
                </c:pt>
              </c:numCache>
            </c:numRef>
          </c:val>
          <c:extLst>
            <c:ext xmlns:c16="http://schemas.microsoft.com/office/drawing/2014/chart" uri="{C3380CC4-5D6E-409C-BE32-E72D297353CC}">
              <c16:uniqueId val="{00000001-BF57-42AB-9028-709019C435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2332</c:v>
                </c:pt>
                <c:pt idx="1">
                  <c:v>2737</c:v>
                </c:pt>
                <c:pt idx="2">
                  <c:v>2989</c:v>
                </c:pt>
              </c:numCache>
            </c:numRef>
          </c:val>
          <c:extLst>
            <c:ext xmlns:c16="http://schemas.microsoft.com/office/drawing/2014/chart" uri="{C3380CC4-5D6E-409C-BE32-E72D297353CC}">
              <c16:uniqueId val="{00000002-BF57-42AB-9028-709019C435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繰上償還を除く元利償還金は、対前年度比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％増加し、公営企業債の元利償還金に対する繰入金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実質公債費比率の分子は増加している。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今後、地方債残高は近年の大型事業整備</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やインフラの維持補修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により増加する見通しであるため、地方債発行額の抑制、辺地・過疎対策事業債などの交付税措置の有利な地方債の活用、繰上償還の実施などにより一層の公債費負担の適正化に努める。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公営企業債等繰入見込額は、水道事業会計に対するものが増加して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いるもののそれ以外の会計で減少したため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、全体では対前年度比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組合等負担等見込額は、幡多広域市町村圏事務組合及び幡多中央消防組合の起債現在高の減少などにより対前年度比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退職手当負担見込額は、平成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年度までの「行政改革大綱・実施計画（行政改革プラン）」よる職員数削減や、団塊の世代の大量退職に伴う新陳代謝、退職手当支給率の改正などにより減少傾向にある。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充当可能基金は、財源不足を補うために一定の取り崩しはあるものの、ふるさと応援基金の積立が大きく、対前年度比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％増となっている。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基準財政需要額算入見込額は、交付税措置の有利な地方債を活用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することで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高知県四万十市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千円取崩したほか、ふるさと応援基金や地域振興基金などその他目的基金についても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771,497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千円取崩しを行ったが、令和３年度決算の剰余金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381,775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千円を財政調整基金に積立てたほか、ふるさと応援寄附金の増加に伴い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千円を積立てるなど、基金全体として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335,755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施設整備事業や高齢者・子育て施策などに計画的に充当していくため、中長期的には減少していく見通しである。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寄附金を活用して寄附者の意向を反映した施策を展開することで個性豊かで魅力あるふるさとづくりに資することを目的として設置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市民の連帯の強化又は地域振興に要する経費に充当するため設置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鉄道経営助成基金：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地域公共交通の確保を図るため、沿線地域の交通体系整備や土佐くろしお鉄道の経営を助成することを目的として設置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園芸作物価格安定基金：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指定する園芸作物の価格の甚だしい低落があった場合、価格差補給することにより農家経済の安定に寄与することを目的に設置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新型コロナウイルス感染症対策利子及び信用保証料補給基金：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新型コロナウイルス感染症感染拡大により影響を受けている地域経済及び事業者を支援し、地方創生を図ることを目的に設置</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乳幼児・児童の医療費助成などの財源として取崩した一方、寄附金の増額による寄付歳入を積立てはことによる増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あったかふれあいセンター事業などの財源として取崩したため減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鉄道経営助成基金：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基金造成計画に沿った積立てや貸付金元利収入の積立てした一方、経営支援補助の財源として取崩しを行ったことによる減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園芸作物価格安定基金：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価格差補給のため取崩しを行ったことによる減</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利子及び信用保証料補給基金：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基金利子を積立てした一方、利子及び保証料補給として取崩をし行ったことによる減</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ふるさと応援寄附金を積立てし、基金の目的に沿った事業の財源として取崩しを予定している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基金の目的に沿った新規事業や既存事業の財源として取崩しを予定している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鉄道経営助成基金：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基金造成計画に沿って令和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280,000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千円の積立てを行い、経営支援補助の財源として取崩しを予定している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園芸作物価格安定基金：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生産者からの納付金と価格差額補給金との差額金額の取崩しを予定している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新型コロナウイルス感染症対策利子及び信用保証料補給基金：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実績に基づいた取崩しを予定しており、令和７年度末で廃止</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381,775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382,747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市財政の健全な運営を目的に財源調整を図るため取崩すこととしている。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千円の積立てのほか、財源不足のため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市債の償還に要する財源を円滑に調整し、将来にわたる市財政の健全な運営を目的に取崩す見込みである。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32,460
32,316
632.32
24,758,556
24,178,668
106,853
12,254,244
26,066,429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本年度は、市税が対前年度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％の増額</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となっており、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主に固定資産税の家屋が増額となっている。しかし、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人口の減少や全国平均を上回る高齢化率（令和２年国勢調査</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37.1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脆弱な産業基盤と長引く景気低迷などにより、財政力指数は類似団体平均を下回っており、ほぼ横這いで推移している。平成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年度に「第２次行政改革大綱・推進計画」を策定し、自主財源の確保、負担の公平化や行政の効率化に取り組むことにより、財政の健全化に努めている。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6" name="直線コネクタ 75"/>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6" name="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4" name="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5" name="テキスト ボックス 94"/>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年度から「第２次行政改革大綱・推進計画」を策定し、事務・事業の見直しや行政の効率化に努めている。本年度は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税収は増額となったものの、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が減額となったため、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歳入経常一般財源は前年度比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341,859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となった。また経常経費充当一般財源は、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物件費で増となったものの</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や繰出金</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225,812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となった。歳入経常一般財源の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が大きく影響し、比率は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し、本年度は類似団体平均より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ポイント低い比率となっている。今後も継続して行政改革に継続的に取り組み、歳入の確保、歳出の抑制に努めていく必要がある。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158024</xdr:rowOff>
    </xdr:from>
    <xdr:to>
      <xdr:col>23</xdr:col>
      <xdr:colOff>133350</xdr:colOff>
      <xdr:row>59</xdr:row>
      <xdr:rowOff>100330</xdr:rowOff>
    </xdr:to>
    <xdr:cxnSp macro="">
      <xdr:nvCxnSpPr>
        <xdr:cNvPr id="132" name="直線コネクタ 131"/>
        <xdr:cNvCxnSpPr/>
      </xdr:nvCxnSpPr>
      <xdr:spPr>
        <a:xfrm>
          <a:off x="4114800" y="10102124"/>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158024</xdr:rowOff>
    </xdr:from>
    <xdr:to>
      <xdr:col>19</xdr:col>
      <xdr:colOff>133350</xdr:colOff>
      <xdr:row>60</xdr:row>
      <xdr:rowOff>11612</xdr:rowOff>
    </xdr:to>
    <xdr:cxnSp macro="">
      <xdr:nvCxnSpPr>
        <xdr:cNvPr id="135" name="直線コネクタ 134"/>
        <xdr:cNvCxnSpPr/>
      </xdr:nvCxnSpPr>
      <xdr:spPr>
        <a:xfrm flipV="1">
          <a:off x="3225800" y="10102124"/>
          <a:ext cx="8890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11612</xdr:rowOff>
    </xdr:from>
    <xdr:to>
      <xdr:col>15</xdr:col>
      <xdr:colOff>82550</xdr:colOff>
      <xdr:row>60</xdr:row>
      <xdr:rowOff>52977</xdr:rowOff>
    </xdr:to>
    <xdr:cxnSp macro="">
      <xdr:nvCxnSpPr>
        <xdr:cNvPr id="138" name="直線コネクタ 137"/>
        <xdr:cNvCxnSpPr/>
      </xdr:nvCxnSpPr>
      <xdr:spPr>
        <a:xfrm flipV="1">
          <a:off x="2336800" y="1029861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60</xdr:row>
      <xdr:rowOff>152944</xdr:rowOff>
    </xdr:to>
    <xdr:cxnSp macro="">
      <xdr:nvCxnSpPr>
        <xdr:cNvPr id="141" name="直線コネクタ 140"/>
        <xdr:cNvCxnSpPr/>
      </xdr:nvCxnSpPr>
      <xdr:spPr>
        <a:xfrm flipV="1">
          <a:off x="1447800" y="1033997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1" name="楕円 150"/>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2"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107224</xdr:rowOff>
    </xdr:from>
    <xdr:to>
      <xdr:col>19</xdr:col>
      <xdr:colOff>184150</xdr:colOff>
      <xdr:row>59</xdr:row>
      <xdr:rowOff>37374</xdr:rowOff>
    </xdr:to>
    <xdr:sp macro="" textlink="">
      <xdr:nvSpPr>
        <xdr:cNvPr id="153" name="楕円 152"/>
        <xdr:cNvSpPr/>
      </xdr:nvSpPr>
      <xdr:spPr>
        <a:xfrm>
          <a:off x="4064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47551</xdr:rowOff>
    </xdr:from>
    <xdr:ext cx="736600" cy="259045"/>
    <xdr:sp macro="" textlink="">
      <xdr:nvSpPr>
        <xdr:cNvPr id="154" name="テキスト ボックス 153"/>
        <xdr:cNvSpPr txBox="1"/>
      </xdr:nvSpPr>
      <xdr:spPr>
        <a:xfrm>
          <a:off x="3733800" y="982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132262</xdr:rowOff>
    </xdr:from>
    <xdr:to>
      <xdr:col>15</xdr:col>
      <xdr:colOff>133350</xdr:colOff>
      <xdr:row>60</xdr:row>
      <xdr:rowOff>62412</xdr:rowOff>
    </xdr:to>
    <xdr:sp macro="" textlink="">
      <xdr:nvSpPr>
        <xdr:cNvPr id="155" name="楕円 154"/>
        <xdr:cNvSpPr/>
      </xdr:nvSpPr>
      <xdr:spPr>
        <a:xfrm>
          <a:off x="3175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72589</xdr:rowOff>
    </xdr:from>
    <xdr:ext cx="762000" cy="259045"/>
    <xdr:sp macro="" textlink="">
      <xdr:nvSpPr>
        <xdr:cNvPr id="156" name="テキスト ボックス 155"/>
        <xdr:cNvSpPr txBox="1"/>
      </xdr:nvSpPr>
      <xdr:spPr>
        <a:xfrm>
          <a:off x="2844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2177</xdr:rowOff>
    </xdr:from>
    <xdr:to>
      <xdr:col>11</xdr:col>
      <xdr:colOff>82550</xdr:colOff>
      <xdr:row>60</xdr:row>
      <xdr:rowOff>103777</xdr:rowOff>
    </xdr:to>
    <xdr:sp macro="" textlink="">
      <xdr:nvSpPr>
        <xdr:cNvPr id="157" name="楕円 156"/>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113954</xdr:rowOff>
    </xdr:from>
    <xdr:ext cx="762000" cy="259045"/>
    <xdr:sp macro="" textlink="">
      <xdr:nvSpPr>
        <xdr:cNvPr id="158" name="テキスト ボックス 157"/>
        <xdr:cNvSpPr txBox="1"/>
      </xdr:nvSpPr>
      <xdr:spPr>
        <a:xfrm>
          <a:off x="1955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102144</xdr:rowOff>
    </xdr:from>
    <xdr:to>
      <xdr:col>7</xdr:col>
      <xdr:colOff>31750</xdr:colOff>
      <xdr:row>61</xdr:row>
      <xdr:rowOff>32294</xdr:rowOff>
    </xdr:to>
    <xdr:sp macro="" textlink="">
      <xdr:nvSpPr>
        <xdr:cNvPr id="159" name="楕円 158"/>
        <xdr:cNvSpPr/>
      </xdr:nvSpPr>
      <xdr:spPr>
        <a:xfrm>
          <a:off x="1397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17071</xdr:rowOff>
    </xdr:from>
    <xdr:ext cx="762000" cy="259045"/>
    <xdr:sp macro="" textlink="">
      <xdr:nvSpPr>
        <xdr:cNvPr id="160" name="テキスト ボックス 159"/>
        <xdr:cNvSpPr txBox="1"/>
      </xdr:nvSpPr>
      <xdr:spPr>
        <a:xfrm>
          <a:off x="1066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行政面積が広大で保育所数が多く、それら保育所などの施設運営を直営で行っていることによる人件費がこれまで類似団体を上回っている要因となって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本年度は、人件費では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職員給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％の減、物件費については主に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ふるさと応援寄附金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にかかる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事務費や道路メンテナンス事業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などの影響が大きく、前年度比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％の増となっており、人口一人当たりの人件費・物件費でみると、前年度比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27687</xdr:rowOff>
    </xdr:from>
    <xdr:to>
      <xdr:col>23</xdr:col>
      <xdr:colOff>133350</xdr:colOff>
      <xdr:row>82</xdr:row>
      <xdr:rowOff>34141</xdr:rowOff>
    </xdr:to>
    <xdr:cxnSp macro="">
      <xdr:nvCxnSpPr>
        <xdr:cNvPr id="196" name="直線コネクタ 195"/>
        <xdr:cNvCxnSpPr/>
      </xdr:nvCxnSpPr>
      <xdr:spPr>
        <a:xfrm>
          <a:off x="4114800" y="14086587"/>
          <a:ext cx="838200" cy="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17301</xdr:rowOff>
    </xdr:from>
    <xdr:to>
      <xdr:col>19</xdr:col>
      <xdr:colOff>133350</xdr:colOff>
      <xdr:row>82</xdr:row>
      <xdr:rowOff>27687</xdr:rowOff>
    </xdr:to>
    <xdr:cxnSp macro="">
      <xdr:nvCxnSpPr>
        <xdr:cNvPr id="199" name="直線コネクタ 198"/>
        <xdr:cNvCxnSpPr/>
      </xdr:nvCxnSpPr>
      <xdr:spPr>
        <a:xfrm>
          <a:off x="3225800" y="14076201"/>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2037</xdr:rowOff>
    </xdr:from>
    <xdr:to>
      <xdr:col>15</xdr:col>
      <xdr:colOff>82550</xdr:colOff>
      <xdr:row>82</xdr:row>
      <xdr:rowOff>17301</xdr:rowOff>
    </xdr:to>
    <xdr:cxnSp macro="">
      <xdr:nvCxnSpPr>
        <xdr:cNvPr id="202" name="直線コネクタ 201"/>
        <xdr:cNvCxnSpPr/>
      </xdr:nvCxnSpPr>
      <xdr:spPr>
        <a:xfrm>
          <a:off x="2336800" y="14060937"/>
          <a:ext cx="889000" cy="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164537</xdr:rowOff>
    </xdr:from>
    <xdr:to>
      <xdr:col>11</xdr:col>
      <xdr:colOff>31750</xdr:colOff>
      <xdr:row>82</xdr:row>
      <xdr:rowOff>2037</xdr:rowOff>
    </xdr:to>
    <xdr:cxnSp macro="">
      <xdr:nvCxnSpPr>
        <xdr:cNvPr id="205" name="直線コネクタ 204"/>
        <xdr:cNvCxnSpPr/>
      </xdr:nvCxnSpPr>
      <xdr:spPr>
        <a:xfrm>
          <a:off x="1447800" y="14051987"/>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154791</xdr:rowOff>
    </xdr:from>
    <xdr:to>
      <xdr:col>23</xdr:col>
      <xdr:colOff>184150</xdr:colOff>
      <xdr:row>82</xdr:row>
      <xdr:rowOff>84941</xdr:rowOff>
    </xdr:to>
    <xdr:sp macro="" textlink="">
      <xdr:nvSpPr>
        <xdr:cNvPr id="215" name="楕円 214"/>
        <xdr:cNvSpPr/>
      </xdr:nvSpPr>
      <xdr:spPr>
        <a:xfrm>
          <a:off x="4902200" y="140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171318</xdr:rowOff>
    </xdr:from>
    <xdr:ext cx="762000" cy="259045"/>
    <xdr:sp macro="" textlink="">
      <xdr:nvSpPr>
        <xdr:cNvPr id="216" name="人件費・物件費等の状況該当値テキスト"/>
        <xdr:cNvSpPr txBox="1"/>
      </xdr:nvSpPr>
      <xdr:spPr>
        <a:xfrm>
          <a:off x="5041900" y="13887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148337</xdr:rowOff>
    </xdr:from>
    <xdr:to>
      <xdr:col>19</xdr:col>
      <xdr:colOff>184150</xdr:colOff>
      <xdr:row>82</xdr:row>
      <xdr:rowOff>78487</xdr:rowOff>
    </xdr:to>
    <xdr:sp macro="" textlink="">
      <xdr:nvSpPr>
        <xdr:cNvPr id="217" name="楕円 216"/>
        <xdr:cNvSpPr/>
      </xdr:nvSpPr>
      <xdr:spPr>
        <a:xfrm>
          <a:off x="4064000" y="140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88664</xdr:rowOff>
    </xdr:from>
    <xdr:ext cx="736600" cy="259045"/>
    <xdr:sp macro="" textlink="">
      <xdr:nvSpPr>
        <xdr:cNvPr id="218" name="テキスト ボックス 217"/>
        <xdr:cNvSpPr txBox="1"/>
      </xdr:nvSpPr>
      <xdr:spPr>
        <a:xfrm>
          <a:off x="3733800" y="13804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137951</xdr:rowOff>
    </xdr:from>
    <xdr:to>
      <xdr:col>15</xdr:col>
      <xdr:colOff>133350</xdr:colOff>
      <xdr:row>82</xdr:row>
      <xdr:rowOff>68101</xdr:rowOff>
    </xdr:to>
    <xdr:sp macro="" textlink="">
      <xdr:nvSpPr>
        <xdr:cNvPr id="219" name="楕円 218"/>
        <xdr:cNvSpPr/>
      </xdr:nvSpPr>
      <xdr:spPr>
        <a:xfrm>
          <a:off x="3175000" y="140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78278</xdr:rowOff>
    </xdr:from>
    <xdr:ext cx="762000" cy="259045"/>
    <xdr:sp macro="" textlink="">
      <xdr:nvSpPr>
        <xdr:cNvPr id="220" name="テキスト ボックス 219"/>
        <xdr:cNvSpPr txBox="1"/>
      </xdr:nvSpPr>
      <xdr:spPr>
        <a:xfrm>
          <a:off x="2844800" y="1379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122687</xdr:rowOff>
    </xdr:from>
    <xdr:to>
      <xdr:col>11</xdr:col>
      <xdr:colOff>82550</xdr:colOff>
      <xdr:row>82</xdr:row>
      <xdr:rowOff>52837</xdr:rowOff>
    </xdr:to>
    <xdr:sp macro="" textlink="">
      <xdr:nvSpPr>
        <xdr:cNvPr id="221" name="楕円 220"/>
        <xdr:cNvSpPr/>
      </xdr:nvSpPr>
      <xdr:spPr>
        <a:xfrm>
          <a:off x="2286000" y="1401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37614</xdr:rowOff>
    </xdr:from>
    <xdr:ext cx="762000" cy="259045"/>
    <xdr:sp macro="" textlink="">
      <xdr:nvSpPr>
        <xdr:cNvPr id="222" name="テキスト ボックス 221"/>
        <xdr:cNvSpPr txBox="1"/>
      </xdr:nvSpPr>
      <xdr:spPr>
        <a:xfrm>
          <a:off x="1955800" y="1409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113737</xdr:rowOff>
    </xdr:from>
    <xdr:to>
      <xdr:col>7</xdr:col>
      <xdr:colOff>31750</xdr:colOff>
      <xdr:row>82</xdr:row>
      <xdr:rowOff>43887</xdr:rowOff>
    </xdr:to>
    <xdr:sp macro="" textlink="">
      <xdr:nvSpPr>
        <xdr:cNvPr id="223" name="楕円 222"/>
        <xdr:cNvSpPr/>
      </xdr:nvSpPr>
      <xdr:spPr>
        <a:xfrm>
          <a:off x="1397000" y="1400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28664</xdr:rowOff>
    </xdr:from>
    <xdr:ext cx="762000" cy="259045"/>
    <xdr:sp macro="" textlink="">
      <xdr:nvSpPr>
        <xdr:cNvPr id="224" name="テキスト ボックス 223"/>
        <xdr:cNvSpPr txBox="1"/>
      </xdr:nvSpPr>
      <xdr:spPr>
        <a:xfrm>
          <a:off x="1066800" y="1408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国の行政職俸給表に準じた給料表への改定（</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H29.4.1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や職務給の適正化（３級止め）（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H30.4.1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～）を実施しており、給与水準の適正化を図っている。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今後も引き続き、各種手当の見直しなど、給与水準の適正化に努める。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122766</xdr:rowOff>
    </xdr:to>
    <xdr:cxnSp macro="">
      <xdr:nvCxnSpPr>
        <xdr:cNvPr id="258" name="直線コネクタ 257"/>
        <xdr:cNvCxnSpPr/>
      </xdr:nvCxnSpPr>
      <xdr:spPr>
        <a:xfrm flipV="1">
          <a:off x="16179800" y="144441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122766</xdr:rowOff>
    </xdr:to>
    <xdr:cxnSp macro="">
      <xdr:nvCxnSpPr>
        <xdr:cNvPr id="261" name="直線コネクタ 260"/>
        <xdr:cNvCxnSpPr/>
      </xdr:nvCxnSpPr>
      <xdr:spPr>
        <a:xfrm>
          <a:off x="15290800" y="14524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18345</xdr:rowOff>
    </xdr:to>
    <xdr:cxnSp macro="">
      <xdr:nvCxnSpPr>
        <xdr:cNvPr id="264" name="直線コネクタ 263"/>
        <xdr:cNvCxnSpPr/>
      </xdr:nvCxnSpPr>
      <xdr:spPr>
        <a:xfrm flipV="1">
          <a:off x="14401800" y="145245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23989</xdr:rowOff>
    </xdr:from>
    <xdr:to>
      <xdr:col>73</xdr:col>
      <xdr:colOff>44450</xdr:colOff>
      <xdr:row>86</xdr:row>
      <xdr:rowOff>125589</xdr:rowOff>
    </xdr:to>
    <xdr:sp macro="" textlink="">
      <xdr:nvSpPr>
        <xdr:cNvPr id="265" name="フローチャート: 判断 264"/>
        <xdr:cNvSpPr/>
      </xdr:nvSpPr>
      <xdr:spPr>
        <a:xfrm>
          <a:off x="15240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66" name="テキスト ボックス 265"/>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85</xdr:row>
      <xdr:rowOff>31750</xdr:rowOff>
    </xdr:to>
    <xdr:cxnSp macro="">
      <xdr:nvCxnSpPr>
        <xdr:cNvPr id="267" name="直線コネクタ 266"/>
        <xdr:cNvCxnSpPr/>
      </xdr:nvCxnSpPr>
      <xdr:spPr>
        <a:xfrm flipV="1">
          <a:off x="13512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37395</xdr:rowOff>
    </xdr:from>
    <xdr:to>
      <xdr:col>68</xdr:col>
      <xdr:colOff>203200</xdr:colOff>
      <xdr:row>86</xdr:row>
      <xdr:rowOff>138995</xdr:rowOff>
    </xdr:to>
    <xdr:sp macro="" textlink="">
      <xdr:nvSpPr>
        <xdr:cNvPr id="268" name="フローチャート: 判断 267"/>
        <xdr:cNvSpPr/>
      </xdr:nvSpPr>
      <xdr:spPr>
        <a:xfrm>
          <a:off x="14351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69" name="テキスト ボックス 268"/>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70" name="フローチャート: 判断 269"/>
        <xdr:cNvSpPr/>
      </xdr:nvSpPr>
      <xdr:spPr>
        <a:xfrm>
          <a:off x="13462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71" name="テキスト ボックス 270"/>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0" name="テキスト ボックス 279"/>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1" name="楕円 280"/>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2" name="テキスト ボックス 281"/>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3" name="楕円 282"/>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4" name="テキスト ボックス 283"/>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のは、行政面積が広大で保育所数が多く、それら保育所の施設運営を直営で行っていることが主な要因である。今後は、保育所の統廃合、民間委託や給食業務の在り方、また会計年度任用職員制度による職の整理等の検討と歩調を合わせた取り組みを引き続き検討していくとともに、新たな定員管理計画の検討及び策定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14575</xdr:rowOff>
    </xdr:from>
    <xdr:to>
      <xdr:col>81</xdr:col>
      <xdr:colOff>44450</xdr:colOff>
      <xdr:row>62</xdr:row>
      <xdr:rowOff>29512</xdr:rowOff>
    </xdr:to>
    <xdr:cxnSp macro="">
      <xdr:nvCxnSpPr>
        <xdr:cNvPr id="323" name="直線コネクタ 322"/>
        <xdr:cNvCxnSpPr/>
      </xdr:nvCxnSpPr>
      <xdr:spPr>
        <a:xfrm>
          <a:off x="16179800" y="10644475"/>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167640</xdr:rowOff>
    </xdr:from>
    <xdr:to>
      <xdr:col>77</xdr:col>
      <xdr:colOff>44450</xdr:colOff>
      <xdr:row>62</xdr:row>
      <xdr:rowOff>14575</xdr:rowOff>
    </xdr:to>
    <xdr:cxnSp macro="">
      <xdr:nvCxnSpPr>
        <xdr:cNvPr id="326" name="直線コネクタ 325"/>
        <xdr:cNvCxnSpPr/>
      </xdr:nvCxnSpPr>
      <xdr:spPr>
        <a:xfrm>
          <a:off x="15290800" y="10626090"/>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157299</xdr:rowOff>
    </xdr:from>
    <xdr:to>
      <xdr:col>72</xdr:col>
      <xdr:colOff>203200</xdr:colOff>
      <xdr:row>61</xdr:row>
      <xdr:rowOff>167640</xdr:rowOff>
    </xdr:to>
    <xdr:cxnSp macro="">
      <xdr:nvCxnSpPr>
        <xdr:cNvPr id="329" name="直線コネクタ 328"/>
        <xdr:cNvCxnSpPr/>
      </xdr:nvCxnSpPr>
      <xdr:spPr>
        <a:xfrm>
          <a:off x="14401800" y="106157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150404</xdr:rowOff>
    </xdr:from>
    <xdr:to>
      <xdr:col>68</xdr:col>
      <xdr:colOff>152400</xdr:colOff>
      <xdr:row>61</xdr:row>
      <xdr:rowOff>157299</xdr:rowOff>
    </xdr:to>
    <xdr:cxnSp macro="">
      <xdr:nvCxnSpPr>
        <xdr:cNvPr id="332" name="直線コネクタ 331"/>
        <xdr:cNvCxnSpPr/>
      </xdr:nvCxnSpPr>
      <xdr:spPr>
        <a:xfrm>
          <a:off x="13512800" y="106088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150162</xdr:rowOff>
    </xdr:from>
    <xdr:to>
      <xdr:col>81</xdr:col>
      <xdr:colOff>95250</xdr:colOff>
      <xdr:row>62</xdr:row>
      <xdr:rowOff>80312</xdr:rowOff>
    </xdr:to>
    <xdr:sp macro="" textlink="">
      <xdr:nvSpPr>
        <xdr:cNvPr id="342" name="楕円 341"/>
        <xdr:cNvSpPr/>
      </xdr:nvSpPr>
      <xdr:spPr>
        <a:xfrm>
          <a:off x="16967200" y="1060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122239</xdr:rowOff>
    </xdr:from>
    <xdr:ext cx="762000" cy="259045"/>
    <xdr:sp macro="" textlink="">
      <xdr:nvSpPr>
        <xdr:cNvPr id="343" name="定員管理の状況該当値テキスト"/>
        <xdr:cNvSpPr txBox="1"/>
      </xdr:nvSpPr>
      <xdr:spPr>
        <a:xfrm>
          <a:off x="17106900" y="1058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135225</xdr:rowOff>
    </xdr:from>
    <xdr:to>
      <xdr:col>77</xdr:col>
      <xdr:colOff>95250</xdr:colOff>
      <xdr:row>62</xdr:row>
      <xdr:rowOff>65375</xdr:rowOff>
    </xdr:to>
    <xdr:sp macro="" textlink="">
      <xdr:nvSpPr>
        <xdr:cNvPr id="344" name="楕円 343"/>
        <xdr:cNvSpPr/>
      </xdr:nvSpPr>
      <xdr:spPr>
        <a:xfrm>
          <a:off x="161290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50152</xdr:rowOff>
    </xdr:from>
    <xdr:ext cx="736600" cy="259045"/>
    <xdr:sp macro="" textlink="">
      <xdr:nvSpPr>
        <xdr:cNvPr id="345" name="テキスト ボックス 344"/>
        <xdr:cNvSpPr txBox="1"/>
      </xdr:nvSpPr>
      <xdr:spPr>
        <a:xfrm>
          <a:off x="15798800" y="1068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116840</xdr:rowOff>
    </xdr:from>
    <xdr:to>
      <xdr:col>73</xdr:col>
      <xdr:colOff>44450</xdr:colOff>
      <xdr:row>62</xdr:row>
      <xdr:rowOff>46990</xdr:rowOff>
    </xdr:to>
    <xdr:sp macro="" textlink="">
      <xdr:nvSpPr>
        <xdr:cNvPr id="346" name="楕円 345"/>
        <xdr:cNvSpPr/>
      </xdr:nvSpPr>
      <xdr:spPr>
        <a:xfrm>
          <a:off x="15240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47" name="テキスト ボックス 346"/>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8" name="楕円 347"/>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21426</xdr:rowOff>
    </xdr:from>
    <xdr:ext cx="762000" cy="259045"/>
    <xdr:sp macro="" textlink="">
      <xdr:nvSpPr>
        <xdr:cNvPr id="349" name="テキスト ボックス 348"/>
        <xdr:cNvSpPr txBox="1"/>
      </xdr:nvSpPr>
      <xdr:spPr>
        <a:xfrm>
          <a:off x="14020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99604</xdr:rowOff>
    </xdr:from>
    <xdr:to>
      <xdr:col>64</xdr:col>
      <xdr:colOff>152400</xdr:colOff>
      <xdr:row>62</xdr:row>
      <xdr:rowOff>29754</xdr:rowOff>
    </xdr:to>
    <xdr:sp macro="" textlink="">
      <xdr:nvSpPr>
        <xdr:cNvPr id="350" name="楕円 349"/>
        <xdr:cNvSpPr/>
      </xdr:nvSpPr>
      <xdr:spPr>
        <a:xfrm>
          <a:off x="13462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14531</xdr:rowOff>
    </xdr:from>
    <xdr:ext cx="762000" cy="259045"/>
    <xdr:sp macro="" textlink="">
      <xdr:nvSpPr>
        <xdr:cNvPr id="351" name="テキスト ボックス 350"/>
        <xdr:cNvSpPr txBox="1"/>
      </xdr:nvSpPr>
      <xdr:spPr>
        <a:xfrm>
          <a:off x="13131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年度からの普通建設事業の大幅削減による地方債発行額の抑制などにより、改善してきているが、依然として類似団体平均を上回っている。また、平成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年度からの新庁舎建設、給食センター建設、西土佐総合支所庁舎建設など合併関連の大型施設整備や、南海トラフ地震に備えた防災関連施設の整備もある程度完了し、公債費は減少傾向にある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が、今後文化複合施設の建設や具同保育所の建て替えなど大型事業が控えているため、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財政の硬直化を招かないよう、普通建設事業の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見直し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による地方債発行額の抑制、辺地・過疎対策事業債など交付税措置の有利な地方債の活用、繰上償還の実施など、適正化に努めている。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32067</xdr:rowOff>
    </xdr:from>
    <xdr:to>
      <xdr:col>81</xdr:col>
      <xdr:colOff>44450</xdr:colOff>
      <xdr:row>37</xdr:row>
      <xdr:rowOff>32067</xdr:rowOff>
    </xdr:to>
    <xdr:cxnSp macro="">
      <xdr:nvCxnSpPr>
        <xdr:cNvPr id="385" name="直線コネクタ 384"/>
        <xdr:cNvCxnSpPr/>
      </xdr:nvCxnSpPr>
      <xdr:spPr>
        <a:xfrm>
          <a:off x="16179800" y="63757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32067</xdr:rowOff>
    </xdr:from>
    <xdr:to>
      <xdr:col>77</xdr:col>
      <xdr:colOff>44450</xdr:colOff>
      <xdr:row>37</xdr:row>
      <xdr:rowOff>40111</xdr:rowOff>
    </xdr:to>
    <xdr:cxnSp macro="">
      <xdr:nvCxnSpPr>
        <xdr:cNvPr id="388" name="直線コネクタ 387"/>
        <xdr:cNvCxnSpPr/>
      </xdr:nvCxnSpPr>
      <xdr:spPr>
        <a:xfrm flipV="1">
          <a:off x="15290800" y="637571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40111</xdr:rowOff>
    </xdr:from>
    <xdr:to>
      <xdr:col>72</xdr:col>
      <xdr:colOff>203200</xdr:colOff>
      <xdr:row>37</xdr:row>
      <xdr:rowOff>58208</xdr:rowOff>
    </xdr:to>
    <xdr:cxnSp macro="">
      <xdr:nvCxnSpPr>
        <xdr:cNvPr id="391" name="直線コネクタ 390"/>
        <xdr:cNvCxnSpPr/>
      </xdr:nvCxnSpPr>
      <xdr:spPr>
        <a:xfrm flipV="1">
          <a:off x="14401800" y="638376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60219</xdr:rowOff>
    </xdr:to>
    <xdr:cxnSp macro="">
      <xdr:nvCxnSpPr>
        <xdr:cNvPr id="394" name="直線コネクタ 393"/>
        <xdr:cNvCxnSpPr/>
      </xdr:nvCxnSpPr>
      <xdr:spPr>
        <a:xfrm flipV="1">
          <a:off x="13512800" y="64018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152717</xdr:rowOff>
    </xdr:from>
    <xdr:to>
      <xdr:col>81</xdr:col>
      <xdr:colOff>95250</xdr:colOff>
      <xdr:row>37</xdr:row>
      <xdr:rowOff>82867</xdr:rowOff>
    </xdr:to>
    <xdr:sp macro="" textlink="">
      <xdr:nvSpPr>
        <xdr:cNvPr id="404" name="楕円 403"/>
        <xdr:cNvSpPr/>
      </xdr:nvSpPr>
      <xdr:spPr>
        <a:xfrm>
          <a:off x="169672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124794</xdr:rowOff>
    </xdr:from>
    <xdr:ext cx="762000" cy="259045"/>
    <xdr:sp macro="" textlink="">
      <xdr:nvSpPr>
        <xdr:cNvPr id="405" name="公債費負担の状況該当値テキスト"/>
        <xdr:cNvSpPr txBox="1"/>
      </xdr:nvSpPr>
      <xdr:spPr>
        <a:xfrm>
          <a:off x="17106900" y="62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152717</xdr:rowOff>
    </xdr:from>
    <xdr:to>
      <xdr:col>77</xdr:col>
      <xdr:colOff>95250</xdr:colOff>
      <xdr:row>37</xdr:row>
      <xdr:rowOff>82867</xdr:rowOff>
    </xdr:to>
    <xdr:sp macro="" textlink="">
      <xdr:nvSpPr>
        <xdr:cNvPr id="406" name="楕円 405"/>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67644</xdr:rowOff>
    </xdr:from>
    <xdr:ext cx="736600" cy="259045"/>
    <xdr:sp macro="" textlink="">
      <xdr:nvSpPr>
        <xdr:cNvPr id="407" name="テキスト ボックス 406"/>
        <xdr:cNvSpPr txBox="1"/>
      </xdr:nvSpPr>
      <xdr:spPr>
        <a:xfrm>
          <a:off x="15798800" y="641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160761</xdr:rowOff>
    </xdr:from>
    <xdr:to>
      <xdr:col>73</xdr:col>
      <xdr:colOff>44450</xdr:colOff>
      <xdr:row>37</xdr:row>
      <xdr:rowOff>90911</xdr:rowOff>
    </xdr:to>
    <xdr:sp macro="" textlink="">
      <xdr:nvSpPr>
        <xdr:cNvPr id="408" name="楕円 407"/>
        <xdr:cNvSpPr/>
      </xdr:nvSpPr>
      <xdr:spPr>
        <a:xfrm>
          <a:off x="15240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75688</xdr:rowOff>
    </xdr:from>
    <xdr:ext cx="762000" cy="259045"/>
    <xdr:sp macro="" textlink="">
      <xdr:nvSpPr>
        <xdr:cNvPr id="409" name="テキスト ボックス 408"/>
        <xdr:cNvSpPr txBox="1"/>
      </xdr:nvSpPr>
      <xdr:spPr>
        <a:xfrm>
          <a:off x="14909800" y="64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10" name="楕円 409"/>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93785</xdr:rowOff>
    </xdr:from>
    <xdr:ext cx="762000" cy="259045"/>
    <xdr:sp macro="" textlink="">
      <xdr:nvSpPr>
        <xdr:cNvPr id="411" name="テキスト ボックス 410"/>
        <xdr:cNvSpPr txBox="1"/>
      </xdr:nvSpPr>
      <xdr:spPr>
        <a:xfrm>
          <a:off x="140208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412" name="楕円 411"/>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413" name="テキスト ボックス 412"/>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のは、これまでの南海トラフ地震に備えた防災関連施設の整備、合併特例債の活用、道の駅整備など投資による地方債残高の増が主な理由である。選択と集中による普通建設事業の抑制や合併特例債、辺地・過疎対策事業債など交付税措置の有利な地方債の活用、繰上償還の実施など、公債費負担の適正化に努めている。 本年度は財政調整基金等の充当可能財源の増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や借入抑制</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63087</xdr:rowOff>
    </xdr:from>
    <xdr:to>
      <xdr:col>81</xdr:col>
      <xdr:colOff>44450</xdr:colOff>
      <xdr:row>17</xdr:row>
      <xdr:rowOff>125825</xdr:rowOff>
    </xdr:to>
    <xdr:cxnSp macro="">
      <xdr:nvCxnSpPr>
        <xdr:cNvPr id="443" name="直線コネクタ 442"/>
        <xdr:cNvCxnSpPr/>
      </xdr:nvCxnSpPr>
      <xdr:spPr>
        <a:xfrm flipV="1">
          <a:off x="16179800" y="2977737"/>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125825</xdr:rowOff>
    </xdr:from>
    <xdr:to>
      <xdr:col>77</xdr:col>
      <xdr:colOff>44450</xdr:colOff>
      <xdr:row>17</xdr:row>
      <xdr:rowOff>164433</xdr:rowOff>
    </xdr:to>
    <xdr:cxnSp macro="">
      <xdr:nvCxnSpPr>
        <xdr:cNvPr id="446" name="直線コネクタ 445"/>
        <xdr:cNvCxnSpPr/>
      </xdr:nvCxnSpPr>
      <xdr:spPr>
        <a:xfrm flipV="1">
          <a:off x="15290800" y="3040475"/>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164433</xdr:rowOff>
    </xdr:from>
    <xdr:to>
      <xdr:col>72</xdr:col>
      <xdr:colOff>203200</xdr:colOff>
      <xdr:row>18</xdr:row>
      <xdr:rowOff>169735</xdr:rowOff>
    </xdr:to>
    <xdr:cxnSp macro="">
      <xdr:nvCxnSpPr>
        <xdr:cNvPr id="449" name="直線コネクタ 448"/>
        <xdr:cNvCxnSpPr/>
      </xdr:nvCxnSpPr>
      <xdr:spPr>
        <a:xfrm flipV="1">
          <a:off x="14401800" y="3079083"/>
          <a:ext cx="889000" cy="1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169735</xdr:rowOff>
    </xdr:from>
    <xdr:to>
      <xdr:col>68</xdr:col>
      <xdr:colOff>152400</xdr:colOff>
      <xdr:row>19</xdr:row>
      <xdr:rowOff>47149</xdr:rowOff>
    </xdr:to>
    <xdr:cxnSp macro="">
      <xdr:nvCxnSpPr>
        <xdr:cNvPr id="452" name="直線コネクタ 451"/>
        <xdr:cNvCxnSpPr/>
      </xdr:nvCxnSpPr>
      <xdr:spPr>
        <a:xfrm flipV="1">
          <a:off x="13512800" y="3255835"/>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12287</xdr:rowOff>
    </xdr:from>
    <xdr:to>
      <xdr:col>81</xdr:col>
      <xdr:colOff>95250</xdr:colOff>
      <xdr:row>17</xdr:row>
      <xdr:rowOff>113887</xdr:rowOff>
    </xdr:to>
    <xdr:sp macro="" textlink="">
      <xdr:nvSpPr>
        <xdr:cNvPr id="462" name="楕円 461"/>
        <xdr:cNvSpPr/>
      </xdr:nvSpPr>
      <xdr:spPr>
        <a:xfrm>
          <a:off x="16967200" y="29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155814</xdr:rowOff>
    </xdr:from>
    <xdr:ext cx="762000" cy="259045"/>
    <xdr:sp macro="" textlink="">
      <xdr:nvSpPr>
        <xdr:cNvPr id="463" name="将来負担の状況該当値テキスト"/>
        <xdr:cNvSpPr txBox="1"/>
      </xdr:nvSpPr>
      <xdr:spPr>
        <a:xfrm>
          <a:off x="17106900" y="289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75025</xdr:rowOff>
    </xdr:from>
    <xdr:to>
      <xdr:col>77</xdr:col>
      <xdr:colOff>95250</xdr:colOff>
      <xdr:row>18</xdr:row>
      <xdr:rowOff>5175</xdr:rowOff>
    </xdr:to>
    <xdr:sp macro="" textlink="">
      <xdr:nvSpPr>
        <xdr:cNvPr id="464" name="楕円 463"/>
        <xdr:cNvSpPr/>
      </xdr:nvSpPr>
      <xdr:spPr>
        <a:xfrm>
          <a:off x="16129000" y="29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161402</xdr:rowOff>
    </xdr:from>
    <xdr:ext cx="736600" cy="259045"/>
    <xdr:sp macro="" textlink="">
      <xdr:nvSpPr>
        <xdr:cNvPr id="465" name="テキスト ボックス 464"/>
        <xdr:cNvSpPr txBox="1"/>
      </xdr:nvSpPr>
      <xdr:spPr>
        <a:xfrm>
          <a:off x="15798800" y="3076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113633</xdr:rowOff>
    </xdr:from>
    <xdr:to>
      <xdr:col>73</xdr:col>
      <xdr:colOff>44450</xdr:colOff>
      <xdr:row>18</xdr:row>
      <xdr:rowOff>43783</xdr:rowOff>
    </xdr:to>
    <xdr:sp macro="" textlink="">
      <xdr:nvSpPr>
        <xdr:cNvPr id="466" name="楕円 465"/>
        <xdr:cNvSpPr/>
      </xdr:nvSpPr>
      <xdr:spPr>
        <a:xfrm>
          <a:off x="15240000" y="30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28560</xdr:rowOff>
    </xdr:from>
    <xdr:ext cx="762000" cy="259045"/>
    <xdr:sp macro="" textlink="">
      <xdr:nvSpPr>
        <xdr:cNvPr id="467" name="テキスト ボックス 466"/>
        <xdr:cNvSpPr txBox="1"/>
      </xdr:nvSpPr>
      <xdr:spPr>
        <a:xfrm>
          <a:off x="14909800" y="311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118936</xdr:rowOff>
    </xdr:from>
    <xdr:to>
      <xdr:col>68</xdr:col>
      <xdr:colOff>203200</xdr:colOff>
      <xdr:row>19</xdr:row>
      <xdr:rowOff>49085</xdr:rowOff>
    </xdr:to>
    <xdr:sp macro="" textlink="">
      <xdr:nvSpPr>
        <xdr:cNvPr id="468" name="楕円 467"/>
        <xdr:cNvSpPr/>
      </xdr:nvSpPr>
      <xdr:spPr>
        <a:xfrm>
          <a:off x="14351000" y="3205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33862</xdr:rowOff>
    </xdr:from>
    <xdr:ext cx="762000" cy="259045"/>
    <xdr:sp macro="" textlink="">
      <xdr:nvSpPr>
        <xdr:cNvPr id="469" name="テキスト ボックス 468"/>
        <xdr:cNvSpPr txBox="1"/>
      </xdr:nvSpPr>
      <xdr:spPr>
        <a:xfrm>
          <a:off x="14020800" y="329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167799</xdr:rowOff>
    </xdr:from>
    <xdr:to>
      <xdr:col>64</xdr:col>
      <xdr:colOff>152400</xdr:colOff>
      <xdr:row>19</xdr:row>
      <xdr:rowOff>97949</xdr:rowOff>
    </xdr:to>
    <xdr:sp macro="" textlink="">
      <xdr:nvSpPr>
        <xdr:cNvPr id="470" name="楕円 469"/>
        <xdr:cNvSpPr/>
      </xdr:nvSpPr>
      <xdr:spPr>
        <a:xfrm>
          <a:off x="13462000" y="325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82726</xdr:rowOff>
    </xdr:from>
    <xdr:ext cx="762000" cy="259045"/>
    <xdr:sp macro="" textlink="">
      <xdr:nvSpPr>
        <xdr:cNvPr id="471" name="テキスト ボックス 470"/>
        <xdr:cNvSpPr txBox="1"/>
      </xdr:nvSpPr>
      <xdr:spPr>
        <a:xfrm>
          <a:off x="13131800" y="33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32,460
32,316
632.32
24,758,556
24,178,668
106,853
12,254,244
26,066,429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本年度は、退職手当の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会計年度任用職員の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給与費が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したものの、職員給の減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により、経常経費充当一般財源は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39,174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％減少し、歳入経常一般財源が前年度より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職員数の適正化と、給与水準の適正化</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に努める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69850</xdr:rowOff>
    </xdr:to>
    <xdr:cxnSp macro="">
      <xdr:nvCxnSpPr>
        <xdr:cNvPr id="66" name="直線コネクタ 65"/>
        <xdr:cNvCxnSpPr/>
      </xdr:nvCxnSpPr>
      <xdr:spPr>
        <a:xfrm>
          <a:off x="3987800" y="6322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38</xdr:row>
      <xdr:rowOff>35560</xdr:rowOff>
    </xdr:to>
    <xdr:cxnSp macro="">
      <xdr:nvCxnSpPr>
        <xdr:cNvPr id="69" name="直線コネクタ 68"/>
        <xdr:cNvCxnSpPr/>
      </xdr:nvCxnSpPr>
      <xdr:spPr>
        <a:xfrm flipV="1">
          <a:off x="3098800" y="63220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38</xdr:row>
      <xdr:rowOff>35560</xdr:rowOff>
    </xdr:to>
    <xdr:cxnSp macro="">
      <xdr:nvCxnSpPr>
        <xdr:cNvPr id="72" name="直線コネクタ 71"/>
        <xdr:cNvCxnSpPr/>
      </xdr:nvCxnSpPr>
      <xdr:spPr>
        <a:xfrm>
          <a:off x="2209800" y="630682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100330</xdr:rowOff>
    </xdr:to>
    <xdr:cxnSp macro="">
      <xdr:nvCxnSpPr>
        <xdr:cNvPr id="75" name="直線コネクタ 74"/>
        <xdr:cNvCxnSpPr/>
      </xdr:nvCxnSpPr>
      <xdr:spPr>
        <a:xfrm flipV="1">
          <a:off x="1320800" y="630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類似団体平均を大きく下回るのは、直営での施設管理業務が多いことが要因と考えられる。本年度は、物件費に係る経常一般財源は、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57,505</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千円増加している。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比率算定の分母となる歳入経常一般財源が</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）しており、前年度比から</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となっている。今後も、行政改革に引続き取り組み、歳出の削減に努める。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31750</xdr:rowOff>
    </xdr:to>
    <xdr:cxnSp macro="">
      <xdr:nvCxnSpPr>
        <xdr:cNvPr id="129" name="直線コネクタ 128"/>
        <xdr:cNvCxnSpPr/>
      </xdr:nvCxnSpPr>
      <xdr:spPr>
        <a:xfrm>
          <a:off x="15671800" y="24946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116114</xdr:rowOff>
    </xdr:to>
    <xdr:cxnSp macro="">
      <xdr:nvCxnSpPr>
        <xdr:cNvPr id="132" name="直線コネクタ 131"/>
        <xdr:cNvCxnSpPr/>
      </xdr:nvCxnSpPr>
      <xdr:spPr>
        <a:xfrm flipV="1">
          <a:off x="14782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116114</xdr:rowOff>
    </xdr:from>
    <xdr:to>
      <xdr:col>73</xdr:col>
      <xdr:colOff>180975</xdr:colOff>
      <xdr:row>15</xdr:row>
      <xdr:rowOff>162379</xdr:rowOff>
    </xdr:to>
    <xdr:cxnSp macro="">
      <xdr:nvCxnSpPr>
        <xdr:cNvPr id="135" name="直線コネクタ 134"/>
        <xdr:cNvCxnSpPr/>
      </xdr:nvCxnSpPr>
      <xdr:spPr>
        <a:xfrm flipV="1">
          <a:off x="13893800" y="2516414"/>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162379</xdr:rowOff>
    </xdr:from>
    <xdr:to>
      <xdr:col>69</xdr:col>
      <xdr:colOff>92075</xdr:colOff>
      <xdr:row>15</xdr:row>
      <xdr:rowOff>162379</xdr:rowOff>
    </xdr:to>
    <xdr:cxnSp macro="">
      <xdr:nvCxnSpPr>
        <xdr:cNvPr id="138" name="直線コネクタ 137"/>
        <xdr:cNvCxnSpPr/>
      </xdr:nvCxnSpPr>
      <xdr:spPr>
        <a:xfrm>
          <a:off x="13004800" y="2734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56" name="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扶助費に係る経常収支比率は類似団体平均を</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ポイント上回っている。前年度と比較すると、経常経費充当一般財源は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225,812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％減少している。また、歳入経常一般財源が前年度より</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したことにより、対前年度比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住民税非課税世帯や子育て世帯への給付金事業の完了などにより減少しているが、少子高齢化の進展により扶助費の増加が見込まれるため、審査等の適正化に努める。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69850</xdr:rowOff>
    </xdr:to>
    <xdr:cxnSp macro="">
      <xdr:nvCxnSpPr>
        <xdr:cNvPr id="190" name="直線コネクタ 189"/>
        <xdr:cNvCxnSpPr/>
      </xdr:nvCxnSpPr>
      <xdr:spPr>
        <a:xfrm>
          <a:off x="3987800" y="9817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44450</xdr:rowOff>
    </xdr:from>
    <xdr:to>
      <xdr:col>19</xdr:col>
      <xdr:colOff>187325</xdr:colOff>
      <xdr:row>58</xdr:row>
      <xdr:rowOff>0</xdr:rowOff>
    </xdr:to>
    <xdr:cxnSp macro="">
      <xdr:nvCxnSpPr>
        <xdr:cNvPr id="193" name="直線コネクタ 192"/>
        <xdr:cNvCxnSpPr/>
      </xdr:nvCxnSpPr>
      <xdr:spPr>
        <a:xfrm flipV="1">
          <a:off x="3098800" y="9817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58</xdr:row>
      <xdr:rowOff>38100</xdr:rowOff>
    </xdr:to>
    <xdr:cxnSp macro="">
      <xdr:nvCxnSpPr>
        <xdr:cNvPr id="196" name="直線コネクタ 195"/>
        <xdr:cNvCxnSpPr/>
      </xdr:nvCxnSpPr>
      <xdr:spPr>
        <a:xfrm flipV="1">
          <a:off x="2209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38100</xdr:rowOff>
    </xdr:to>
    <xdr:cxnSp macro="">
      <xdr:nvCxnSpPr>
        <xdr:cNvPr id="199" name="直線コネクタ 198"/>
        <xdr:cNvCxnSpPr/>
      </xdr:nvCxnSpPr>
      <xdr:spPr>
        <a:xfrm>
          <a:off x="13208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11" name="楕円 210"/>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12" name="テキスト ボックス 21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120650</xdr:rowOff>
    </xdr:from>
    <xdr:to>
      <xdr:col>15</xdr:col>
      <xdr:colOff>149225</xdr:colOff>
      <xdr:row>58</xdr:row>
      <xdr:rowOff>50800</xdr:rowOff>
    </xdr:to>
    <xdr:sp macro="" textlink="">
      <xdr:nvSpPr>
        <xdr:cNvPr id="213" name="楕円 212"/>
        <xdr:cNvSpPr/>
      </xdr:nvSpPr>
      <xdr:spPr>
        <a:xfrm>
          <a:off x="3048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14" name="テキスト ボックス 213"/>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5" name="楕円 214"/>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6" name="テキスト ボックス 215"/>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120650</xdr:rowOff>
    </xdr:from>
    <xdr:to>
      <xdr:col>6</xdr:col>
      <xdr:colOff>171450</xdr:colOff>
      <xdr:row>58</xdr:row>
      <xdr:rowOff>50800</xdr:rowOff>
    </xdr:to>
    <xdr:sp macro="" textlink="">
      <xdr:nvSpPr>
        <xdr:cNvPr id="217" name="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その他に係る経常収支比率は本年度類似団体平均を下回っている。施設の老朽化による維持補修費は、対前年度</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65,645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33.6</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なっている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が、比率算定の分母となる歳入経常一般財源も対前年度比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しているため、対前年度比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となっている。引き続き、施設の計画的な修繕による長寿命化などに取り組む。</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130810</xdr:rowOff>
    </xdr:to>
    <xdr:cxnSp macro="">
      <xdr:nvCxnSpPr>
        <xdr:cNvPr id="251" name="直線コネクタ 250"/>
        <xdr:cNvCxnSpPr/>
      </xdr:nvCxnSpPr>
      <xdr:spPr>
        <a:xfrm flipV="1">
          <a:off x="15671800" y="9522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130810</xdr:rowOff>
    </xdr:to>
    <xdr:cxnSp macro="">
      <xdr:nvCxnSpPr>
        <xdr:cNvPr id="254" name="直線コネクタ 253"/>
        <xdr:cNvCxnSpPr/>
      </xdr:nvCxnSpPr>
      <xdr:spPr>
        <a:xfrm>
          <a:off x="14782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57</xdr:row>
      <xdr:rowOff>115570</xdr:rowOff>
    </xdr:to>
    <xdr:cxnSp macro="">
      <xdr:nvCxnSpPr>
        <xdr:cNvPr id="257" name="直線コネクタ 256"/>
        <xdr:cNvCxnSpPr/>
      </xdr:nvCxnSpPr>
      <xdr:spPr>
        <a:xfrm flipV="1">
          <a:off x="13893800" y="95529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5080</xdr:rowOff>
    </xdr:to>
    <xdr:cxnSp macro="">
      <xdr:nvCxnSpPr>
        <xdr:cNvPr id="260" name="直線コネクタ 259"/>
        <xdr:cNvCxnSpPr/>
      </xdr:nvCxnSpPr>
      <xdr:spPr>
        <a:xfrm flipV="1">
          <a:off x="13004800" y="988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0" name="楕円 269"/>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1"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4" name="楕円 273"/>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5" name="テキスト ボックス 274"/>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76" name="楕円 275"/>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77" name="テキスト ボックス 276"/>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8" name="楕円 277"/>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9" name="テキスト ボックス 278"/>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本年度は、補助費等に係る経常一般財源は、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病院事業会計への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負担金の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などにより、全体で対前年度比</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％のとなっている。比率算定の分母となる歳入経常一般財源も対前年度比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しているため、前年度比で</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となっている。引き続き、ごみ減量化の促進、一部事務組合運営の合理化に努めるとともに、各種補助金の見直しや廃止を検討する。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14986</xdr:rowOff>
    </xdr:to>
    <xdr:cxnSp macro="">
      <xdr:nvCxnSpPr>
        <xdr:cNvPr id="309" name="直線コネクタ 308"/>
        <xdr:cNvCxnSpPr/>
      </xdr:nvCxnSpPr>
      <xdr:spPr>
        <a:xfrm>
          <a:off x="15671800" y="6344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24130</xdr:rowOff>
    </xdr:to>
    <xdr:cxnSp macro="">
      <xdr:nvCxnSpPr>
        <xdr:cNvPr id="312" name="直線コネクタ 311"/>
        <xdr:cNvCxnSpPr/>
      </xdr:nvCxnSpPr>
      <xdr:spPr>
        <a:xfrm flipV="1">
          <a:off x="14782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37</xdr:row>
      <xdr:rowOff>24130</xdr:rowOff>
    </xdr:to>
    <xdr:cxnSp macro="">
      <xdr:nvCxnSpPr>
        <xdr:cNvPr id="315" name="直線コネクタ 314"/>
        <xdr:cNvCxnSpPr/>
      </xdr:nvCxnSpPr>
      <xdr:spPr>
        <a:xfrm>
          <a:off x="13893800" y="62443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18" name="直線コネクタ 317"/>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30" name="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2" name="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4" name="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5" name="テキスト ボックス 334"/>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これまで類似団体平均を上回っていたが、普通建設事業の大幅な削減による地方債発行の抑制に努めていた結果、同率となった。引き続き、これまでの大型施設整備や南海トラフ地震に備えた防災関連施設の整備、合併特例債の活用による投資に伴う償還が必要であり、今後も、普通建設事業の削減による地方債発行額の抑制、交付税措置の有利な地方債の活用など、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xdr:rowOff>
    </xdr:from>
    <xdr:to>
      <xdr:col>24</xdr:col>
      <xdr:colOff>25400</xdr:colOff>
      <xdr:row>75</xdr:row>
      <xdr:rowOff>24130</xdr:rowOff>
    </xdr:to>
    <xdr:cxnSp macro="">
      <xdr:nvCxnSpPr>
        <xdr:cNvPr id="369" name="直線コネクタ 368"/>
        <xdr:cNvCxnSpPr/>
      </xdr:nvCxnSpPr>
      <xdr:spPr>
        <a:xfrm>
          <a:off x="3987800" y="128619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24130</xdr:rowOff>
    </xdr:to>
    <xdr:cxnSp macro="">
      <xdr:nvCxnSpPr>
        <xdr:cNvPr id="372" name="直線コネクタ 371"/>
        <xdr:cNvCxnSpPr/>
      </xdr:nvCxnSpPr>
      <xdr:spPr>
        <a:xfrm flipV="1">
          <a:off x="3098800" y="12861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31750</xdr:rowOff>
    </xdr:to>
    <xdr:cxnSp macro="">
      <xdr:nvCxnSpPr>
        <xdr:cNvPr id="375" name="直線コネクタ 374"/>
        <xdr:cNvCxnSpPr/>
      </xdr:nvCxnSpPr>
      <xdr:spPr>
        <a:xfrm flipV="1">
          <a:off x="2209800" y="12882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45085</xdr:rowOff>
    </xdr:to>
    <xdr:cxnSp macro="">
      <xdr:nvCxnSpPr>
        <xdr:cNvPr id="378" name="直線コネクタ 377"/>
        <xdr:cNvCxnSpPr/>
      </xdr:nvCxnSpPr>
      <xdr:spPr>
        <a:xfrm flipV="1">
          <a:off x="1320800" y="128905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8" name="楕円 387"/>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116857</xdr:rowOff>
    </xdr:from>
    <xdr:ext cx="762000" cy="259045"/>
    <xdr:sp macro="" textlink="">
      <xdr:nvSpPr>
        <xdr:cNvPr id="389" name="公債費該当値テキスト"/>
        <xdr:cNvSpPr txBox="1"/>
      </xdr:nvSpPr>
      <xdr:spPr>
        <a:xfrm>
          <a:off x="4914900" y="1280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123825</xdr:rowOff>
    </xdr:from>
    <xdr:to>
      <xdr:col>20</xdr:col>
      <xdr:colOff>38100</xdr:colOff>
      <xdr:row>75</xdr:row>
      <xdr:rowOff>53975</xdr:rowOff>
    </xdr:to>
    <xdr:sp macro="" textlink="">
      <xdr:nvSpPr>
        <xdr:cNvPr id="390" name="楕円 389"/>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91" name="テキスト ボックス 390"/>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2" name="楕円 391"/>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59707</xdr:rowOff>
    </xdr:from>
    <xdr:ext cx="762000" cy="259045"/>
    <xdr:sp macro="" textlink="">
      <xdr:nvSpPr>
        <xdr:cNvPr id="393" name="テキスト ボックス 392"/>
        <xdr:cNvSpPr txBox="1"/>
      </xdr:nvSpPr>
      <xdr:spPr>
        <a:xfrm>
          <a:off x="2717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94" name="楕円 393"/>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67327</xdr:rowOff>
    </xdr:from>
    <xdr:ext cx="762000" cy="259045"/>
    <xdr:sp macro="" textlink="">
      <xdr:nvSpPr>
        <xdr:cNvPr id="395" name="テキスト ボックス 394"/>
        <xdr:cNvSpPr txBox="1"/>
      </xdr:nvSpPr>
      <xdr:spPr>
        <a:xfrm>
          <a:off x="1828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165735</xdr:rowOff>
    </xdr:from>
    <xdr:to>
      <xdr:col>6</xdr:col>
      <xdr:colOff>171450</xdr:colOff>
      <xdr:row>75</xdr:row>
      <xdr:rowOff>95885</xdr:rowOff>
    </xdr:to>
    <xdr:sp macro="" textlink="">
      <xdr:nvSpPr>
        <xdr:cNvPr id="396" name="楕円 395"/>
        <xdr:cNvSpPr/>
      </xdr:nvSpPr>
      <xdr:spPr>
        <a:xfrm>
          <a:off x="1270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80663</xdr:rowOff>
    </xdr:from>
    <xdr:ext cx="762000" cy="259045"/>
    <xdr:sp macro="" textlink="">
      <xdr:nvSpPr>
        <xdr:cNvPr id="397" name="テキスト ボックス 396"/>
        <xdr:cNvSpPr txBox="1"/>
      </xdr:nvSpPr>
      <xdr:spPr>
        <a:xfrm>
          <a:off x="9398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本年度は類似団体平均を下回っている。公債費以外の経費のうち</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・補助費等については、類似団体平均を上回っているため、各分析欄に記した取り組みを推進して、一層の削減に努める。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19558</xdr:rowOff>
    </xdr:from>
    <xdr:to>
      <xdr:col>82</xdr:col>
      <xdr:colOff>107950</xdr:colOff>
      <xdr:row>75</xdr:row>
      <xdr:rowOff>120142</xdr:rowOff>
    </xdr:to>
    <xdr:cxnSp macro="">
      <xdr:nvCxnSpPr>
        <xdr:cNvPr id="428" name="直線コネクタ 427"/>
        <xdr:cNvCxnSpPr/>
      </xdr:nvCxnSpPr>
      <xdr:spPr>
        <a:xfrm>
          <a:off x="15671800" y="128783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76</xdr:row>
      <xdr:rowOff>58420</xdr:rowOff>
    </xdr:to>
    <xdr:cxnSp macro="">
      <xdr:nvCxnSpPr>
        <xdr:cNvPr id="431" name="直線コネクタ 430"/>
        <xdr:cNvCxnSpPr/>
      </xdr:nvCxnSpPr>
      <xdr:spPr>
        <a:xfrm flipV="1">
          <a:off x="14782800" y="128783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94996</xdr:rowOff>
    </xdr:to>
    <xdr:cxnSp macro="">
      <xdr:nvCxnSpPr>
        <xdr:cNvPr id="434" name="直線コネクタ 433"/>
        <xdr:cNvCxnSpPr/>
      </xdr:nvCxnSpPr>
      <xdr:spPr>
        <a:xfrm flipV="1">
          <a:off x="13893800" y="13088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24130</xdr:rowOff>
    </xdr:to>
    <xdr:cxnSp macro="">
      <xdr:nvCxnSpPr>
        <xdr:cNvPr id="437" name="直線コネクタ 436"/>
        <xdr:cNvCxnSpPr/>
      </xdr:nvCxnSpPr>
      <xdr:spPr>
        <a:xfrm flipV="1">
          <a:off x="13004800" y="13125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7" name="楕円 446"/>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8"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140208</xdr:rowOff>
    </xdr:from>
    <xdr:to>
      <xdr:col>78</xdr:col>
      <xdr:colOff>120650</xdr:colOff>
      <xdr:row>75</xdr:row>
      <xdr:rowOff>70358</xdr:rowOff>
    </xdr:to>
    <xdr:sp macro="" textlink="">
      <xdr:nvSpPr>
        <xdr:cNvPr id="449" name="楕円 448"/>
        <xdr:cNvSpPr/>
      </xdr:nvSpPr>
      <xdr:spPr>
        <a:xfrm>
          <a:off x="15621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80535</xdr:rowOff>
    </xdr:from>
    <xdr:ext cx="736600" cy="259045"/>
    <xdr:sp macro="" textlink="">
      <xdr:nvSpPr>
        <xdr:cNvPr id="450" name="テキスト ボックス 449"/>
        <xdr:cNvSpPr txBox="1"/>
      </xdr:nvSpPr>
      <xdr:spPr>
        <a:xfrm>
          <a:off x="15290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1" name="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2" name="テキスト ボックス 45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3" name="楕円 452"/>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4" name="テキスト ボックス 453"/>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6" name="テキスト ボックス 455"/>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120980</xdr:rowOff>
    </xdr:from>
    <xdr:to>
      <xdr:col>29</xdr:col>
      <xdr:colOff>127000</xdr:colOff>
      <xdr:row>16</xdr:row>
      <xdr:rowOff>125890</xdr:rowOff>
    </xdr:to>
    <xdr:cxnSp macro="">
      <xdr:nvCxnSpPr>
        <xdr:cNvPr id="52" name="直線コネクタ 51"/>
        <xdr:cNvCxnSpPr/>
      </xdr:nvCxnSpPr>
      <xdr:spPr bwMode="auto">
        <a:xfrm flipV="1">
          <a:off x="5003800" y="2911805"/>
          <a:ext cx="647700" cy="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125890</xdr:rowOff>
    </xdr:from>
    <xdr:to>
      <xdr:col>26</xdr:col>
      <xdr:colOff>50800</xdr:colOff>
      <xdr:row>16</xdr:row>
      <xdr:rowOff>154835</xdr:rowOff>
    </xdr:to>
    <xdr:cxnSp macro="">
      <xdr:nvCxnSpPr>
        <xdr:cNvPr id="55" name="直線コネクタ 54"/>
        <xdr:cNvCxnSpPr/>
      </xdr:nvCxnSpPr>
      <xdr:spPr bwMode="auto">
        <a:xfrm flipV="1">
          <a:off x="4305300" y="2916715"/>
          <a:ext cx="698500" cy="28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114471</xdr:rowOff>
    </xdr:from>
    <xdr:to>
      <xdr:col>22</xdr:col>
      <xdr:colOff>114300</xdr:colOff>
      <xdr:row>16</xdr:row>
      <xdr:rowOff>154835</xdr:rowOff>
    </xdr:to>
    <xdr:cxnSp macro="">
      <xdr:nvCxnSpPr>
        <xdr:cNvPr id="58" name="直線コネクタ 57"/>
        <xdr:cNvCxnSpPr/>
      </xdr:nvCxnSpPr>
      <xdr:spPr bwMode="auto">
        <a:xfrm>
          <a:off x="3606800" y="2905296"/>
          <a:ext cx="698500" cy="4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114471</xdr:rowOff>
    </xdr:from>
    <xdr:to>
      <xdr:col>18</xdr:col>
      <xdr:colOff>177800</xdr:colOff>
      <xdr:row>16</xdr:row>
      <xdr:rowOff>130222</xdr:rowOff>
    </xdr:to>
    <xdr:cxnSp macro="">
      <xdr:nvCxnSpPr>
        <xdr:cNvPr id="61" name="直線コネクタ 60"/>
        <xdr:cNvCxnSpPr/>
      </xdr:nvCxnSpPr>
      <xdr:spPr bwMode="auto">
        <a:xfrm flipV="1">
          <a:off x="2908300" y="2905296"/>
          <a:ext cx="698500" cy="1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70180</xdr:rowOff>
    </xdr:from>
    <xdr:to>
      <xdr:col>29</xdr:col>
      <xdr:colOff>177800</xdr:colOff>
      <xdr:row>17</xdr:row>
      <xdr:rowOff>330</xdr:rowOff>
    </xdr:to>
    <xdr:sp macro="" textlink="">
      <xdr:nvSpPr>
        <xdr:cNvPr id="71" name="楕円 70"/>
        <xdr:cNvSpPr/>
      </xdr:nvSpPr>
      <xdr:spPr bwMode="auto">
        <a:xfrm>
          <a:off x="5600700" y="286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86707</xdr:rowOff>
    </xdr:from>
    <xdr:ext cx="762000" cy="259045"/>
    <xdr:sp macro="" textlink="">
      <xdr:nvSpPr>
        <xdr:cNvPr id="72" name="人口1人当たり決算額の推移該当値テキスト130"/>
        <xdr:cNvSpPr txBox="1"/>
      </xdr:nvSpPr>
      <xdr:spPr>
        <a:xfrm>
          <a:off x="5740400" y="27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75090</xdr:rowOff>
    </xdr:from>
    <xdr:to>
      <xdr:col>26</xdr:col>
      <xdr:colOff>101600</xdr:colOff>
      <xdr:row>17</xdr:row>
      <xdr:rowOff>5240</xdr:rowOff>
    </xdr:to>
    <xdr:sp macro="" textlink="">
      <xdr:nvSpPr>
        <xdr:cNvPr id="73" name="楕円 72"/>
        <xdr:cNvSpPr/>
      </xdr:nvSpPr>
      <xdr:spPr bwMode="auto">
        <a:xfrm>
          <a:off x="4953000" y="286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15417</xdr:rowOff>
    </xdr:from>
    <xdr:ext cx="736600" cy="259045"/>
    <xdr:sp macro="" textlink="">
      <xdr:nvSpPr>
        <xdr:cNvPr id="74" name="テキスト ボックス 73"/>
        <xdr:cNvSpPr txBox="1"/>
      </xdr:nvSpPr>
      <xdr:spPr>
        <a:xfrm>
          <a:off x="4622800" y="263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104035</xdr:rowOff>
    </xdr:from>
    <xdr:to>
      <xdr:col>22</xdr:col>
      <xdr:colOff>165100</xdr:colOff>
      <xdr:row>17</xdr:row>
      <xdr:rowOff>34185</xdr:rowOff>
    </xdr:to>
    <xdr:sp macro="" textlink="">
      <xdr:nvSpPr>
        <xdr:cNvPr id="75" name="楕円 74"/>
        <xdr:cNvSpPr/>
      </xdr:nvSpPr>
      <xdr:spPr bwMode="auto">
        <a:xfrm>
          <a:off x="4254500" y="289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44362</xdr:rowOff>
    </xdr:from>
    <xdr:ext cx="762000" cy="259045"/>
    <xdr:sp macro="" textlink="">
      <xdr:nvSpPr>
        <xdr:cNvPr id="76" name="テキスト ボックス 75"/>
        <xdr:cNvSpPr txBox="1"/>
      </xdr:nvSpPr>
      <xdr:spPr>
        <a:xfrm>
          <a:off x="3924300" y="266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63671</xdr:rowOff>
    </xdr:from>
    <xdr:to>
      <xdr:col>19</xdr:col>
      <xdr:colOff>38100</xdr:colOff>
      <xdr:row>16</xdr:row>
      <xdr:rowOff>165271</xdr:rowOff>
    </xdr:to>
    <xdr:sp macro="" textlink="">
      <xdr:nvSpPr>
        <xdr:cNvPr id="77" name="楕円 76"/>
        <xdr:cNvSpPr/>
      </xdr:nvSpPr>
      <xdr:spPr bwMode="auto">
        <a:xfrm>
          <a:off x="3556000" y="285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3998</xdr:rowOff>
    </xdr:from>
    <xdr:ext cx="762000" cy="259045"/>
    <xdr:sp macro="" textlink="">
      <xdr:nvSpPr>
        <xdr:cNvPr id="78" name="テキスト ボックス 77"/>
        <xdr:cNvSpPr txBox="1"/>
      </xdr:nvSpPr>
      <xdr:spPr>
        <a:xfrm>
          <a:off x="3225800" y="26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79422</xdr:rowOff>
    </xdr:from>
    <xdr:to>
      <xdr:col>15</xdr:col>
      <xdr:colOff>101600</xdr:colOff>
      <xdr:row>17</xdr:row>
      <xdr:rowOff>9572</xdr:rowOff>
    </xdr:to>
    <xdr:sp macro="" textlink="">
      <xdr:nvSpPr>
        <xdr:cNvPr id="79" name="楕円 78"/>
        <xdr:cNvSpPr/>
      </xdr:nvSpPr>
      <xdr:spPr bwMode="auto">
        <a:xfrm>
          <a:off x="2857500" y="287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19749</xdr:rowOff>
    </xdr:from>
    <xdr:ext cx="762000" cy="259045"/>
    <xdr:sp macro="" textlink="">
      <xdr:nvSpPr>
        <xdr:cNvPr id="80" name="テキスト ボックス 79"/>
        <xdr:cNvSpPr txBox="1"/>
      </xdr:nvSpPr>
      <xdr:spPr>
        <a:xfrm>
          <a:off x="2527300" y="26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303369</xdr:rowOff>
    </xdr:from>
    <xdr:to>
      <xdr:col>29</xdr:col>
      <xdr:colOff>127000</xdr:colOff>
      <xdr:row>37</xdr:row>
      <xdr:rowOff>314086</xdr:rowOff>
    </xdr:to>
    <xdr:cxnSp macro="">
      <xdr:nvCxnSpPr>
        <xdr:cNvPr id="114" name="直線コネクタ 113"/>
        <xdr:cNvCxnSpPr/>
      </xdr:nvCxnSpPr>
      <xdr:spPr bwMode="auto">
        <a:xfrm flipV="1">
          <a:off x="5003800" y="7428069"/>
          <a:ext cx="647700" cy="10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288146</xdr:rowOff>
    </xdr:from>
    <xdr:ext cx="762000" cy="259045"/>
    <xdr:sp macro="" textlink="">
      <xdr:nvSpPr>
        <xdr:cNvPr id="115" name="人口1人当たり決算額の推移平均値テキスト445"/>
        <xdr:cNvSpPr txBox="1"/>
      </xdr:nvSpPr>
      <xdr:spPr>
        <a:xfrm>
          <a:off x="5740400" y="7412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314086</xdr:rowOff>
    </xdr:from>
    <xdr:to>
      <xdr:col>26</xdr:col>
      <xdr:colOff>50800</xdr:colOff>
      <xdr:row>37</xdr:row>
      <xdr:rowOff>328358</xdr:rowOff>
    </xdr:to>
    <xdr:cxnSp macro="">
      <xdr:nvCxnSpPr>
        <xdr:cNvPr id="117" name="直線コネクタ 116"/>
        <xdr:cNvCxnSpPr/>
      </xdr:nvCxnSpPr>
      <xdr:spPr bwMode="auto">
        <a:xfrm flipV="1">
          <a:off x="4305300" y="7438786"/>
          <a:ext cx="698500" cy="14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316513</xdr:rowOff>
    </xdr:from>
    <xdr:to>
      <xdr:col>22</xdr:col>
      <xdr:colOff>114300</xdr:colOff>
      <xdr:row>37</xdr:row>
      <xdr:rowOff>328358</xdr:rowOff>
    </xdr:to>
    <xdr:cxnSp macro="">
      <xdr:nvCxnSpPr>
        <xdr:cNvPr id="120" name="直線コネクタ 119"/>
        <xdr:cNvCxnSpPr/>
      </xdr:nvCxnSpPr>
      <xdr:spPr bwMode="auto">
        <a:xfrm>
          <a:off x="3606800" y="7441213"/>
          <a:ext cx="698500" cy="11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316513</xdr:rowOff>
    </xdr:from>
    <xdr:to>
      <xdr:col>18</xdr:col>
      <xdr:colOff>177800</xdr:colOff>
      <xdr:row>37</xdr:row>
      <xdr:rowOff>317085</xdr:rowOff>
    </xdr:to>
    <xdr:cxnSp macro="">
      <xdr:nvCxnSpPr>
        <xdr:cNvPr id="123" name="直線コネクタ 122"/>
        <xdr:cNvCxnSpPr/>
      </xdr:nvCxnSpPr>
      <xdr:spPr bwMode="auto">
        <a:xfrm flipV="1">
          <a:off x="2908300" y="7441213"/>
          <a:ext cx="6985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252569</xdr:rowOff>
    </xdr:from>
    <xdr:to>
      <xdr:col>29</xdr:col>
      <xdr:colOff>177800</xdr:colOff>
      <xdr:row>38</xdr:row>
      <xdr:rowOff>11269</xdr:rowOff>
    </xdr:to>
    <xdr:sp macro="" textlink="">
      <xdr:nvSpPr>
        <xdr:cNvPr id="133" name="楕円 132"/>
        <xdr:cNvSpPr/>
      </xdr:nvSpPr>
      <xdr:spPr bwMode="auto">
        <a:xfrm>
          <a:off x="5600700" y="737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97646</xdr:rowOff>
    </xdr:from>
    <xdr:ext cx="762000" cy="259045"/>
    <xdr:sp macro="" textlink="">
      <xdr:nvSpPr>
        <xdr:cNvPr id="134" name="人口1人当たり決算額の推移該当値テキスト445"/>
        <xdr:cNvSpPr txBox="1"/>
      </xdr:nvSpPr>
      <xdr:spPr>
        <a:xfrm>
          <a:off x="5740400" y="72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263286</xdr:rowOff>
    </xdr:from>
    <xdr:to>
      <xdr:col>26</xdr:col>
      <xdr:colOff>101600</xdr:colOff>
      <xdr:row>38</xdr:row>
      <xdr:rowOff>21986</xdr:rowOff>
    </xdr:to>
    <xdr:sp macro="" textlink="">
      <xdr:nvSpPr>
        <xdr:cNvPr id="135" name="楕円 134"/>
        <xdr:cNvSpPr/>
      </xdr:nvSpPr>
      <xdr:spPr bwMode="auto">
        <a:xfrm>
          <a:off x="4953000" y="738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32163</xdr:rowOff>
    </xdr:from>
    <xdr:ext cx="736600" cy="259045"/>
    <xdr:sp macro="" textlink="">
      <xdr:nvSpPr>
        <xdr:cNvPr id="136" name="テキスト ボックス 135"/>
        <xdr:cNvSpPr txBox="1"/>
      </xdr:nvSpPr>
      <xdr:spPr>
        <a:xfrm>
          <a:off x="4622800" y="7156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277558</xdr:rowOff>
    </xdr:from>
    <xdr:to>
      <xdr:col>22</xdr:col>
      <xdr:colOff>165100</xdr:colOff>
      <xdr:row>38</xdr:row>
      <xdr:rowOff>36258</xdr:rowOff>
    </xdr:to>
    <xdr:sp macro="" textlink="">
      <xdr:nvSpPr>
        <xdr:cNvPr id="137" name="楕円 136"/>
        <xdr:cNvSpPr/>
      </xdr:nvSpPr>
      <xdr:spPr bwMode="auto">
        <a:xfrm>
          <a:off x="4254500" y="74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46435</xdr:rowOff>
    </xdr:from>
    <xdr:ext cx="762000" cy="259045"/>
    <xdr:sp macro="" textlink="">
      <xdr:nvSpPr>
        <xdr:cNvPr id="138" name="テキスト ボックス 137"/>
        <xdr:cNvSpPr txBox="1"/>
      </xdr:nvSpPr>
      <xdr:spPr>
        <a:xfrm>
          <a:off x="3924300" y="717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265713</xdr:rowOff>
    </xdr:from>
    <xdr:to>
      <xdr:col>19</xdr:col>
      <xdr:colOff>38100</xdr:colOff>
      <xdr:row>38</xdr:row>
      <xdr:rowOff>24413</xdr:rowOff>
    </xdr:to>
    <xdr:sp macro="" textlink="">
      <xdr:nvSpPr>
        <xdr:cNvPr id="139" name="楕円 138"/>
        <xdr:cNvSpPr/>
      </xdr:nvSpPr>
      <xdr:spPr bwMode="auto">
        <a:xfrm>
          <a:off x="3556000" y="739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34590</xdr:rowOff>
    </xdr:from>
    <xdr:ext cx="762000" cy="259045"/>
    <xdr:sp macro="" textlink="">
      <xdr:nvSpPr>
        <xdr:cNvPr id="140" name="テキスト ボックス 139"/>
        <xdr:cNvSpPr txBox="1"/>
      </xdr:nvSpPr>
      <xdr:spPr>
        <a:xfrm>
          <a:off x="3225800" y="715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266285</xdr:rowOff>
    </xdr:from>
    <xdr:to>
      <xdr:col>15</xdr:col>
      <xdr:colOff>101600</xdr:colOff>
      <xdr:row>38</xdr:row>
      <xdr:rowOff>24985</xdr:rowOff>
    </xdr:to>
    <xdr:sp macro="" textlink="">
      <xdr:nvSpPr>
        <xdr:cNvPr id="141" name="楕円 140"/>
        <xdr:cNvSpPr/>
      </xdr:nvSpPr>
      <xdr:spPr bwMode="auto">
        <a:xfrm>
          <a:off x="2857500" y="739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35162</xdr:rowOff>
    </xdr:from>
    <xdr:ext cx="762000" cy="259045"/>
    <xdr:sp macro="" textlink="">
      <xdr:nvSpPr>
        <xdr:cNvPr id="142" name="テキスト ボックス 141"/>
        <xdr:cNvSpPr txBox="1"/>
      </xdr:nvSpPr>
      <xdr:spPr>
        <a:xfrm>
          <a:off x="2527300" y="715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32,460
32,316
632.32
24,758,556
24,178,668
106,853
12,254,244
26,066,429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63259</xdr:rowOff>
    </xdr:from>
    <xdr:to>
      <xdr:col>24</xdr:col>
      <xdr:colOff>63500</xdr:colOff>
      <xdr:row>35</xdr:row>
      <xdr:rowOff>71107</xdr:rowOff>
    </xdr:to>
    <xdr:cxnSp macro="">
      <xdr:nvCxnSpPr>
        <xdr:cNvPr id="61" name="直線コネクタ 60"/>
        <xdr:cNvCxnSpPr/>
      </xdr:nvCxnSpPr>
      <xdr:spPr>
        <a:xfrm flipV="1">
          <a:off x="3797300" y="6064009"/>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61900</xdr:rowOff>
    </xdr:from>
    <xdr:to>
      <xdr:col>19</xdr:col>
      <xdr:colOff>177800</xdr:colOff>
      <xdr:row>35</xdr:row>
      <xdr:rowOff>71107</xdr:rowOff>
    </xdr:to>
    <xdr:cxnSp macro="">
      <xdr:nvCxnSpPr>
        <xdr:cNvPr id="64" name="直線コネクタ 63"/>
        <xdr:cNvCxnSpPr/>
      </xdr:nvCxnSpPr>
      <xdr:spPr>
        <a:xfrm>
          <a:off x="2908300" y="6062650"/>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61900</xdr:rowOff>
    </xdr:from>
    <xdr:to>
      <xdr:col>15</xdr:col>
      <xdr:colOff>50800</xdr:colOff>
      <xdr:row>36</xdr:row>
      <xdr:rowOff>52946</xdr:rowOff>
    </xdr:to>
    <xdr:cxnSp macro="">
      <xdr:nvCxnSpPr>
        <xdr:cNvPr id="67" name="直線コネクタ 66"/>
        <xdr:cNvCxnSpPr/>
      </xdr:nvCxnSpPr>
      <xdr:spPr>
        <a:xfrm flipV="1">
          <a:off x="2019300" y="6062650"/>
          <a:ext cx="889000" cy="1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171120</xdr:rowOff>
    </xdr:from>
    <xdr:to>
      <xdr:col>10</xdr:col>
      <xdr:colOff>114300</xdr:colOff>
      <xdr:row>36</xdr:row>
      <xdr:rowOff>52946</xdr:rowOff>
    </xdr:to>
    <xdr:cxnSp macro="">
      <xdr:nvCxnSpPr>
        <xdr:cNvPr id="70" name="直線コネクタ 69"/>
        <xdr:cNvCxnSpPr/>
      </xdr:nvCxnSpPr>
      <xdr:spPr>
        <a:xfrm>
          <a:off x="1130300" y="6171870"/>
          <a:ext cx="889000" cy="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12459</xdr:rowOff>
    </xdr:from>
    <xdr:to>
      <xdr:col>24</xdr:col>
      <xdr:colOff>114300</xdr:colOff>
      <xdr:row>35</xdr:row>
      <xdr:rowOff>114059</xdr:rowOff>
    </xdr:to>
    <xdr:sp macro="" textlink="">
      <xdr:nvSpPr>
        <xdr:cNvPr id="80" name="楕円 79"/>
        <xdr:cNvSpPr/>
      </xdr:nvSpPr>
      <xdr:spPr>
        <a:xfrm>
          <a:off x="4584700" y="60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35336</xdr:rowOff>
    </xdr:from>
    <xdr:ext cx="599010" cy="259045"/>
    <xdr:sp macro="" textlink="">
      <xdr:nvSpPr>
        <xdr:cNvPr id="81" name="人件費該当値テキスト"/>
        <xdr:cNvSpPr txBox="1"/>
      </xdr:nvSpPr>
      <xdr:spPr>
        <a:xfrm>
          <a:off x="4686300" y="586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20307</xdr:rowOff>
    </xdr:from>
    <xdr:to>
      <xdr:col>20</xdr:col>
      <xdr:colOff>38100</xdr:colOff>
      <xdr:row>35</xdr:row>
      <xdr:rowOff>121907</xdr:rowOff>
    </xdr:to>
    <xdr:sp macro="" textlink="">
      <xdr:nvSpPr>
        <xdr:cNvPr id="82" name="楕円 81"/>
        <xdr:cNvSpPr/>
      </xdr:nvSpPr>
      <xdr:spPr>
        <a:xfrm>
          <a:off x="3746500" y="602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138434</xdr:rowOff>
    </xdr:from>
    <xdr:ext cx="599010" cy="259045"/>
    <xdr:sp macro="" textlink="">
      <xdr:nvSpPr>
        <xdr:cNvPr id="83" name="テキスト ボックス 82"/>
        <xdr:cNvSpPr txBox="1"/>
      </xdr:nvSpPr>
      <xdr:spPr>
        <a:xfrm>
          <a:off x="3497795" y="579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11100</xdr:rowOff>
    </xdr:from>
    <xdr:to>
      <xdr:col>15</xdr:col>
      <xdr:colOff>101600</xdr:colOff>
      <xdr:row>35</xdr:row>
      <xdr:rowOff>112700</xdr:rowOff>
    </xdr:to>
    <xdr:sp macro="" textlink="">
      <xdr:nvSpPr>
        <xdr:cNvPr id="84" name="楕円 83"/>
        <xdr:cNvSpPr/>
      </xdr:nvSpPr>
      <xdr:spPr>
        <a:xfrm>
          <a:off x="2857500" y="60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129227</xdr:rowOff>
    </xdr:from>
    <xdr:ext cx="599010" cy="259045"/>
    <xdr:sp macro="" textlink="">
      <xdr:nvSpPr>
        <xdr:cNvPr id="85" name="テキスト ボックス 84"/>
        <xdr:cNvSpPr txBox="1"/>
      </xdr:nvSpPr>
      <xdr:spPr>
        <a:xfrm>
          <a:off x="2608795" y="57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2146</xdr:rowOff>
    </xdr:from>
    <xdr:to>
      <xdr:col>10</xdr:col>
      <xdr:colOff>165100</xdr:colOff>
      <xdr:row>36</xdr:row>
      <xdr:rowOff>103746</xdr:rowOff>
    </xdr:to>
    <xdr:sp macro="" textlink="">
      <xdr:nvSpPr>
        <xdr:cNvPr id="86" name="楕円 85"/>
        <xdr:cNvSpPr/>
      </xdr:nvSpPr>
      <xdr:spPr>
        <a:xfrm>
          <a:off x="1968500" y="61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120273</xdr:rowOff>
    </xdr:from>
    <xdr:ext cx="534377" cy="259045"/>
    <xdr:sp macro="" textlink="">
      <xdr:nvSpPr>
        <xdr:cNvPr id="87" name="テキスト ボックス 86"/>
        <xdr:cNvSpPr txBox="1"/>
      </xdr:nvSpPr>
      <xdr:spPr>
        <a:xfrm>
          <a:off x="1752111" y="59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120320</xdr:rowOff>
    </xdr:from>
    <xdr:to>
      <xdr:col>6</xdr:col>
      <xdr:colOff>38100</xdr:colOff>
      <xdr:row>36</xdr:row>
      <xdr:rowOff>50470</xdr:rowOff>
    </xdr:to>
    <xdr:sp macro="" textlink="">
      <xdr:nvSpPr>
        <xdr:cNvPr id="88" name="楕円 87"/>
        <xdr:cNvSpPr/>
      </xdr:nvSpPr>
      <xdr:spPr>
        <a:xfrm>
          <a:off x="1079500" y="61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66997</xdr:rowOff>
    </xdr:from>
    <xdr:ext cx="599010" cy="259045"/>
    <xdr:sp macro="" textlink="">
      <xdr:nvSpPr>
        <xdr:cNvPr id="89" name="テキスト ボックス 88"/>
        <xdr:cNvSpPr txBox="1"/>
      </xdr:nvSpPr>
      <xdr:spPr>
        <a:xfrm>
          <a:off x="830795" y="58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44486</xdr:rowOff>
    </xdr:from>
    <xdr:to>
      <xdr:col>24</xdr:col>
      <xdr:colOff>63500</xdr:colOff>
      <xdr:row>58</xdr:row>
      <xdr:rowOff>49828</xdr:rowOff>
    </xdr:to>
    <xdr:cxnSp macro="">
      <xdr:nvCxnSpPr>
        <xdr:cNvPr id="118" name="直線コネクタ 117"/>
        <xdr:cNvCxnSpPr/>
      </xdr:nvCxnSpPr>
      <xdr:spPr>
        <a:xfrm flipV="1">
          <a:off x="3797300" y="9988586"/>
          <a:ext cx="838200" cy="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49828</xdr:rowOff>
    </xdr:from>
    <xdr:to>
      <xdr:col>19</xdr:col>
      <xdr:colOff>177800</xdr:colOff>
      <xdr:row>58</xdr:row>
      <xdr:rowOff>58517</xdr:rowOff>
    </xdr:to>
    <xdr:cxnSp macro="">
      <xdr:nvCxnSpPr>
        <xdr:cNvPr id="121" name="直線コネクタ 120"/>
        <xdr:cNvCxnSpPr/>
      </xdr:nvCxnSpPr>
      <xdr:spPr>
        <a:xfrm flipV="1">
          <a:off x="2908300" y="9993928"/>
          <a:ext cx="889000" cy="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51988</xdr:rowOff>
    </xdr:from>
    <xdr:to>
      <xdr:col>15</xdr:col>
      <xdr:colOff>50800</xdr:colOff>
      <xdr:row>58</xdr:row>
      <xdr:rowOff>58517</xdr:rowOff>
    </xdr:to>
    <xdr:cxnSp macro="">
      <xdr:nvCxnSpPr>
        <xdr:cNvPr id="124" name="直線コネクタ 123"/>
        <xdr:cNvCxnSpPr/>
      </xdr:nvCxnSpPr>
      <xdr:spPr>
        <a:xfrm>
          <a:off x="2019300" y="9996088"/>
          <a:ext cx="889000" cy="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51988</xdr:rowOff>
    </xdr:from>
    <xdr:to>
      <xdr:col>10</xdr:col>
      <xdr:colOff>114300</xdr:colOff>
      <xdr:row>58</xdr:row>
      <xdr:rowOff>65822</xdr:rowOff>
    </xdr:to>
    <xdr:cxnSp macro="">
      <xdr:nvCxnSpPr>
        <xdr:cNvPr id="127" name="直線コネクタ 126"/>
        <xdr:cNvCxnSpPr/>
      </xdr:nvCxnSpPr>
      <xdr:spPr>
        <a:xfrm flipV="1">
          <a:off x="1130300" y="9996088"/>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165136</xdr:rowOff>
    </xdr:from>
    <xdr:to>
      <xdr:col>24</xdr:col>
      <xdr:colOff>114300</xdr:colOff>
      <xdr:row>58</xdr:row>
      <xdr:rowOff>95286</xdr:rowOff>
    </xdr:to>
    <xdr:sp macro="" textlink="">
      <xdr:nvSpPr>
        <xdr:cNvPr id="137" name="楕円 136"/>
        <xdr:cNvSpPr/>
      </xdr:nvSpPr>
      <xdr:spPr>
        <a:xfrm>
          <a:off x="4584700" y="99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170478</xdr:rowOff>
    </xdr:from>
    <xdr:to>
      <xdr:col>20</xdr:col>
      <xdr:colOff>38100</xdr:colOff>
      <xdr:row>58</xdr:row>
      <xdr:rowOff>100628</xdr:rowOff>
    </xdr:to>
    <xdr:sp macro="" textlink="">
      <xdr:nvSpPr>
        <xdr:cNvPr id="139" name="楕円 138"/>
        <xdr:cNvSpPr/>
      </xdr:nvSpPr>
      <xdr:spPr>
        <a:xfrm>
          <a:off x="3746500" y="99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91755</xdr:rowOff>
    </xdr:from>
    <xdr:ext cx="534377" cy="259045"/>
    <xdr:sp macro="" textlink="">
      <xdr:nvSpPr>
        <xdr:cNvPr id="140" name="テキスト ボックス 139"/>
        <xdr:cNvSpPr txBox="1"/>
      </xdr:nvSpPr>
      <xdr:spPr>
        <a:xfrm>
          <a:off x="3530111" y="100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7717</xdr:rowOff>
    </xdr:from>
    <xdr:to>
      <xdr:col>15</xdr:col>
      <xdr:colOff>101600</xdr:colOff>
      <xdr:row>58</xdr:row>
      <xdr:rowOff>109317</xdr:rowOff>
    </xdr:to>
    <xdr:sp macro="" textlink="">
      <xdr:nvSpPr>
        <xdr:cNvPr id="141" name="楕円 140"/>
        <xdr:cNvSpPr/>
      </xdr:nvSpPr>
      <xdr:spPr>
        <a:xfrm>
          <a:off x="2857500" y="995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100444</xdr:rowOff>
    </xdr:from>
    <xdr:ext cx="534377" cy="259045"/>
    <xdr:sp macro="" textlink="">
      <xdr:nvSpPr>
        <xdr:cNvPr id="142" name="テキスト ボックス 141"/>
        <xdr:cNvSpPr txBox="1"/>
      </xdr:nvSpPr>
      <xdr:spPr>
        <a:xfrm>
          <a:off x="2641111" y="1004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1188</xdr:rowOff>
    </xdr:from>
    <xdr:to>
      <xdr:col>10</xdr:col>
      <xdr:colOff>165100</xdr:colOff>
      <xdr:row>58</xdr:row>
      <xdr:rowOff>102788</xdr:rowOff>
    </xdr:to>
    <xdr:sp macro="" textlink="">
      <xdr:nvSpPr>
        <xdr:cNvPr id="143" name="楕円 142"/>
        <xdr:cNvSpPr/>
      </xdr:nvSpPr>
      <xdr:spPr>
        <a:xfrm>
          <a:off x="1968500" y="99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93915</xdr:rowOff>
    </xdr:from>
    <xdr:ext cx="534377" cy="259045"/>
    <xdr:sp macro="" textlink="">
      <xdr:nvSpPr>
        <xdr:cNvPr id="144" name="テキスト ボックス 143"/>
        <xdr:cNvSpPr txBox="1"/>
      </xdr:nvSpPr>
      <xdr:spPr>
        <a:xfrm>
          <a:off x="1752111" y="100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15022</xdr:rowOff>
    </xdr:from>
    <xdr:to>
      <xdr:col>6</xdr:col>
      <xdr:colOff>38100</xdr:colOff>
      <xdr:row>58</xdr:row>
      <xdr:rowOff>116622</xdr:rowOff>
    </xdr:to>
    <xdr:sp macro="" textlink="">
      <xdr:nvSpPr>
        <xdr:cNvPr id="145" name="楕円 144"/>
        <xdr:cNvSpPr/>
      </xdr:nvSpPr>
      <xdr:spPr>
        <a:xfrm>
          <a:off x="1079500" y="99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107749</xdr:rowOff>
    </xdr:from>
    <xdr:ext cx="534377" cy="259045"/>
    <xdr:sp macro="" textlink="">
      <xdr:nvSpPr>
        <xdr:cNvPr id="146" name="テキスト ボックス 145"/>
        <xdr:cNvSpPr txBox="1"/>
      </xdr:nvSpPr>
      <xdr:spPr>
        <a:xfrm>
          <a:off x="863111" y="100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122915</xdr:rowOff>
    </xdr:from>
    <xdr:to>
      <xdr:col>24</xdr:col>
      <xdr:colOff>63500</xdr:colOff>
      <xdr:row>78</xdr:row>
      <xdr:rowOff>129691</xdr:rowOff>
    </xdr:to>
    <xdr:cxnSp macro="">
      <xdr:nvCxnSpPr>
        <xdr:cNvPr id="177" name="直線コネクタ 176"/>
        <xdr:cNvCxnSpPr/>
      </xdr:nvCxnSpPr>
      <xdr:spPr>
        <a:xfrm flipV="1">
          <a:off x="3797300" y="13496015"/>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129691</xdr:rowOff>
    </xdr:from>
    <xdr:to>
      <xdr:col>19</xdr:col>
      <xdr:colOff>177800</xdr:colOff>
      <xdr:row>78</xdr:row>
      <xdr:rowOff>133544</xdr:rowOff>
    </xdr:to>
    <xdr:cxnSp macro="">
      <xdr:nvCxnSpPr>
        <xdr:cNvPr id="180" name="直線コネクタ 179"/>
        <xdr:cNvCxnSpPr/>
      </xdr:nvCxnSpPr>
      <xdr:spPr>
        <a:xfrm flipV="1">
          <a:off x="2908300" y="13502791"/>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133544</xdr:rowOff>
    </xdr:from>
    <xdr:to>
      <xdr:col>15</xdr:col>
      <xdr:colOff>50800</xdr:colOff>
      <xdr:row>78</xdr:row>
      <xdr:rowOff>142362</xdr:rowOff>
    </xdr:to>
    <xdr:cxnSp macro="">
      <xdr:nvCxnSpPr>
        <xdr:cNvPr id="183" name="直線コネクタ 182"/>
        <xdr:cNvCxnSpPr/>
      </xdr:nvCxnSpPr>
      <xdr:spPr>
        <a:xfrm flipV="1">
          <a:off x="2019300" y="13506644"/>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138280</xdr:rowOff>
    </xdr:from>
    <xdr:to>
      <xdr:col>10</xdr:col>
      <xdr:colOff>114300</xdr:colOff>
      <xdr:row>78</xdr:row>
      <xdr:rowOff>142362</xdr:rowOff>
    </xdr:to>
    <xdr:cxnSp macro="">
      <xdr:nvCxnSpPr>
        <xdr:cNvPr id="186" name="直線コネクタ 185"/>
        <xdr:cNvCxnSpPr/>
      </xdr:nvCxnSpPr>
      <xdr:spPr>
        <a:xfrm>
          <a:off x="1130300" y="13511380"/>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72115</xdr:rowOff>
    </xdr:from>
    <xdr:to>
      <xdr:col>24</xdr:col>
      <xdr:colOff>114300</xdr:colOff>
      <xdr:row>79</xdr:row>
      <xdr:rowOff>2265</xdr:rowOff>
    </xdr:to>
    <xdr:sp macro="" textlink="">
      <xdr:nvSpPr>
        <xdr:cNvPr id="196" name="楕円 195"/>
        <xdr:cNvSpPr/>
      </xdr:nvSpPr>
      <xdr:spPr>
        <a:xfrm>
          <a:off x="4584700" y="1344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50542</xdr:rowOff>
    </xdr:from>
    <xdr:ext cx="469744" cy="259045"/>
    <xdr:sp macro="" textlink="">
      <xdr:nvSpPr>
        <xdr:cNvPr id="197" name="維持補修費該当値テキスト"/>
        <xdr:cNvSpPr txBox="1"/>
      </xdr:nvSpPr>
      <xdr:spPr>
        <a:xfrm>
          <a:off x="4686300" y="134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78891</xdr:rowOff>
    </xdr:from>
    <xdr:to>
      <xdr:col>20</xdr:col>
      <xdr:colOff>38100</xdr:colOff>
      <xdr:row>79</xdr:row>
      <xdr:rowOff>9041</xdr:rowOff>
    </xdr:to>
    <xdr:sp macro="" textlink="">
      <xdr:nvSpPr>
        <xdr:cNvPr id="198" name="楕円 197"/>
        <xdr:cNvSpPr/>
      </xdr:nvSpPr>
      <xdr:spPr>
        <a:xfrm>
          <a:off x="3746500" y="134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168</xdr:rowOff>
    </xdr:from>
    <xdr:ext cx="469744" cy="259045"/>
    <xdr:sp macro="" textlink="">
      <xdr:nvSpPr>
        <xdr:cNvPr id="199" name="テキスト ボックス 198"/>
        <xdr:cNvSpPr txBox="1"/>
      </xdr:nvSpPr>
      <xdr:spPr>
        <a:xfrm>
          <a:off x="3562428" y="1354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82744</xdr:rowOff>
    </xdr:from>
    <xdr:to>
      <xdr:col>15</xdr:col>
      <xdr:colOff>101600</xdr:colOff>
      <xdr:row>79</xdr:row>
      <xdr:rowOff>12894</xdr:rowOff>
    </xdr:to>
    <xdr:sp macro="" textlink="">
      <xdr:nvSpPr>
        <xdr:cNvPr id="200" name="楕円 199"/>
        <xdr:cNvSpPr/>
      </xdr:nvSpPr>
      <xdr:spPr>
        <a:xfrm>
          <a:off x="2857500" y="134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4021</xdr:rowOff>
    </xdr:from>
    <xdr:ext cx="469744" cy="259045"/>
    <xdr:sp macro="" textlink="">
      <xdr:nvSpPr>
        <xdr:cNvPr id="201" name="テキスト ボックス 200"/>
        <xdr:cNvSpPr txBox="1"/>
      </xdr:nvSpPr>
      <xdr:spPr>
        <a:xfrm>
          <a:off x="2673428" y="135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91562</xdr:rowOff>
    </xdr:from>
    <xdr:to>
      <xdr:col>10</xdr:col>
      <xdr:colOff>165100</xdr:colOff>
      <xdr:row>79</xdr:row>
      <xdr:rowOff>21712</xdr:rowOff>
    </xdr:to>
    <xdr:sp macro="" textlink="">
      <xdr:nvSpPr>
        <xdr:cNvPr id="202" name="楕円 201"/>
        <xdr:cNvSpPr/>
      </xdr:nvSpPr>
      <xdr:spPr>
        <a:xfrm>
          <a:off x="1968500" y="13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38239</xdr:rowOff>
    </xdr:from>
    <xdr:ext cx="469744" cy="259045"/>
    <xdr:sp macro="" textlink="">
      <xdr:nvSpPr>
        <xdr:cNvPr id="203" name="テキスト ボックス 202"/>
        <xdr:cNvSpPr txBox="1"/>
      </xdr:nvSpPr>
      <xdr:spPr>
        <a:xfrm>
          <a:off x="1784428" y="1323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87480</xdr:rowOff>
    </xdr:from>
    <xdr:to>
      <xdr:col>6</xdr:col>
      <xdr:colOff>38100</xdr:colOff>
      <xdr:row>79</xdr:row>
      <xdr:rowOff>17630</xdr:rowOff>
    </xdr:to>
    <xdr:sp macro="" textlink="">
      <xdr:nvSpPr>
        <xdr:cNvPr id="204" name="楕円 203"/>
        <xdr:cNvSpPr/>
      </xdr:nvSpPr>
      <xdr:spPr>
        <a:xfrm>
          <a:off x="1079500" y="134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34157</xdr:rowOff>
    </xdr:from>
    <xdr:ext cx="469744" cy="259045"/>
    <xdr:sp macro="" textlink="">
      <xdr:nvSpPr>
        <xdr:cNvPr id="205" name="テキスト ボックス 204"/>
        <xdr:cNvSpPr txBox="1"/>
      </xdr:nvSpPr>
      <xdr:spPr>
        <a:xfrm>
          <a:off x="895428" y="1323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49295</xdr:rowOff>
    </xdr:from>
    <xdr:to>
      <xdr:col>24</xdr:col>
      <xdr:colOff>63500</xdr:colOff>
      <xdr:row>95</xdr:row>
      <xdr:rowOff>63316</xdr:rowOff>
    </xdr:to>
    <xdr:cxnSp macro="">
      <xdr:nvCxnSpPr>
        <xdr:cNvPr id="237" name="直線コネクタ 236"/>
        <xdr:cNvCxnSpPr/>
      </xdr:nvCxnSpPr>
      <xdr:spPr>
        <a:xfrm>
          <a:off x="3797300" y="16165595"/>
          <a:ext cx="838200" cy="1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49295</xdr:rowOff>
    </xdr:from>
    <xdr:to>
      <xdr:col>19</xdr:col>
      <xdr:colOff>177800</xdr:colOff>
      <xdr:row>96</xdr:row>
      <xdr:rowOff>2203</xdr:rowOff>
    </xdr:to>
    <xdr:cxnSp macro="">
      <xdr:nvCxnSpPr>
        <xdr:cNvPr id="240" name="直線コネクタ 239"/>
        <xdr:cNvCxnSpPr/>
      </xdr:nvCxnSpPr>
      <xdr:spPr>
        <a:xfrm flipV="1">
          <a:off x="2908300" y="16165595"/>
          <a:ext cx="889000" cy="2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2203</xdr:rowOff>
    </xdr:from>
    <xdr:to>
      <xdr:col>15</xdr:col>
      <xdr:colOff>50800</xdr:colOff>
      <xdr:row>96</xdr:row>
      <xdr:rowOff>63086</xdr:rowOff>
    </xdr:to>
    <xdr:cxnSp macro="">
      <xdr:nvCxnSpPr>
        <xdr:cNvPr id="243" name="直線コネクタ 242"/>
        <xdr:cNvCxnSpPr/>
      </xdr:nvCxnSpPr>
      <xdr:spPr>
        <a:xfrm flipV="1">
          <a:off x="2019300" y="16461403"/>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63086</xdr:rowOff>
    </xdr:from>
    <xdr:to>
      <xdr:col>10</xdr:col>
      <xdr:colOff>114300</xdr:colOff>
      <xdr:row>96</xdr:row>
      <xdr:rowOff>121489</xdr:rowOff>
    </xdr:to>
    <xdr:cxnSp macro="">
      <xdr:nvCxnSpPr>
        <xdr:cNvPr id="246" name="直線コネクタ 245"/>
        <xdr:cNvCxnSpPr/>
      </xdr:nvCxnSpPr>
      <xdr:spPr>
        <a:xfrm flipV="1">
          <a:off x="1130300" y="16522286"/>
          <a:ext cx="889000" cy="5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12516</xdr:rowOff>
    </xdr:from>
    <xdr:to>
      <xdr:col>24</xdr:col>
      <xdr:colOff>114300</xdr:colOff>
      <xdr:row>95</xdr:row>
      <xdr:rowOff>114116</xdr:rowOff>
    </xdr:to>
    <xdr:sp macro="" textlink="">
      <xdr:nvSpPr>
        <xdr:cNvPr id="256" name="楕円 255"/>
        <xdr:cNvSpPr/>
      </xdr:nvSpPr>
      <xdr:spPr>
        <a:xfrm>
          <a:off x="4584700" y="16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35393</xdr:rowOff>
    </xdr:from>
    <xdr:ext cx="599010" cy="259045"/>
    <xdr:sp macro="" textlink="">
      <xdr:nvSpPr>
        <xdr:cNvPr id="257" name="扶助費該当値テキスト"/>
        <xdr:cNvSpPr txBox="1"/>
      </xdr:nvSpPr>
      <xdr:spPr>
        <a:xfrm>
          <a:off x="4686300" y="1615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169945</xdr:rowOff>
    </xdr:from>
    <xdr:to>
      <xdr:col>20</xdr:col>
      <xdr:colOff>38100</xdr:colOff>
      <xdr:row>94</xdr:row>
      <xdr:rowOff>100095</xdr:rowOff>
    </xdr:to>
    <xdr:sp macro="" textlink="">
      <xdr:nvSpPr>
        <xdr:cNvPr id="258" name="楕円 257"/>
        <xdr:cNvSpPr/>
      </xdr:nvSpPr>
      <xdr:spPr>
        <a:xfrm>
          <a:off x="3746500" y="161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116622</xdr:rowOff>
    </xdr:from>
    <xdr:ext cx="599010" cy="259045"/>
    <xdr:sp macro="" textlink="">
      <xdr:nvSpPr>
        <xdr:cNvPr id="259" name="テキスト ボックス 258"/>
        <xdr:cNvSpPr txBox="1"/>
      </xdr:nvSpPr>
      <xdr:spPr>
        <a:xfrm>
          <a:off x="3497795" y="158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122853</xdr:rowOff>
    </xdr:from>
    <xdr:to>
      <xdr:col>15</xdr:col>
      <xdr:colOff>101600</xdr:colOff>
      <xdr:row>96</xdr:row>
      <xdr:rowOff>53003</xdr:rowOff>
    </xdr:to>
    <xdr:sp macro="" textlink="">
      <xdr:nvSpPr>
        <xdr:cNvPr id="260" name="楕円 259"/>
        <xdr:cNvSpPr/>
      </xdr:nvSpPr>
      <xdr:spPr>
        <a:xfrm>
          <a:off x="2857500" y="1641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69530</xdr:rowOff>
    </xdr:from>
    <xdr:ext cx="599010" cy="259045"/>
    <xdr:sp macro="" textlink="">
      <xdr:nvSpPr>
        <xdr:cNvPr id="261" name="テキスト ボックス 260"/>
        <xdr:cNvSpPr txBox="1"/>
      </xdr:nvSpPr>
      <xdr:spPr>
        <a:xfrm>
          <a:off x="2608795" y="1618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12286</xdr:rowOff>
    </xdr:from>
    <xdr:to>
      <xdr:col>10</xdr:col>
      <xdr:colOff>165100</xdr:colOff>
      <xdr:row>96</xdr:row>
      <xdr:rowOff>113886</xdr:rowOff>
    </xdr:to>
    <xdr:sp macro="" textlink="">
      <xdr:nvSpPr>
        <xdr:cNvPr id="262" name="楕円 261"/>
        <xdr:cNvSpPr/>
      </xdr:nvSpPr>
      <xdr:spPr>
        <a:xfrm>
          <a:off x="1968500" y="164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130413</xdr:rowOff>
    </xdr:from>
    <xdr:ext cx="599010" cy="259045"/>
    <xdr:sp macro="" textlink="">
      <xdr:nvSpPr>
        <xdr:cNvPr id="263" name="テキスト ボックス 262"/>
        <xdr:cNvSpPr txBox="1"/>
      </xdr:nvSpPr>
      <xdr:spPr>
        <a:xfrm>
          <a:off x="1719795" y="162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70689</xdr:rowOff>
    </xdr:from>
    <xdr:to>
      <xdr:col>6</xdr:col>
      <xdr:colOff>38100</xdr:colOff>
      <xdr:row>97</xdr:row>
      <xdr:rowOff>839</xdr:rowOff>
    </xdr:to>
    <xdr:sp macro="" textlink="">
      <xdr:nvSpPr>
        <xdr:cNvPr id="264" name="楕円 263"/>
        <xdr:cNvSpPr/>
      </xdr:nvSpPr>
      <xdr:spPr>
        <a:xfrm>
          <a:off x="1079500" y="165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17366</xdr:rowOff>
    </xdr:from>
    <xdr:ext cx="599010" cy="259045"/>
    <xdr:sp macro="" textlink="">
      <xdr:nvSpPr>
        <xdr:cNvPr id="265" name="テキスト ボックス 264"/>
        <xdr:cNvSpPr txBox="1"/>
      </xdr:nvSpPr>
      <xdr:spPr>
        <a:xfrm>
          <a:off x="830795" y="1630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106439</xdr:rowOff>
    </xdr:from>
    <xdr:to>
      <xdr:col>55</xdr:col>
      <xdr:colOff>0</xdr:colOff>
      <xdr:row>37</xdr:row>
      <xdr:rowOff>125527</xdr:rowOff>
    </xdr:to>
    <xdr:cxnSp macro="">
      <xdr:nvCxnSpPr>
        <xdr:cNvPr id="296" name="直線コネクタ 295"/>
        <xdr:cNvCxnSpPr/>
      </xdr:nvCxnSpPr>
      <xdr:spPr>
        <a:xfrm flipV="1">
          <a:off x="9639300" y="6450089"/>
          <a:ext cx="8382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145095</xdr:rowOff>
    </xdr:from>
    <xdr:to>
      <xdr:col>50</xdr:col>
      <xdr:colOff>114300</xdr:colOff>
      <xdr:row>37</xdr:row>
      <xdr:rowOff>125527</xdr:rowOff>
    </xdr:to>
    <xdr:cxnSp macro="">
      <xdr:nvCxnSpPr>
        <xdr:cNvPr id="299" name="直線コネクタ 298"/>
        <xdr:cNvCxnSpPr/>
      </xdr:nvCxnSpPr>
      <xdr:spPr>
        <a:xfrm>
          <a:off x="8750300" y="6145845"/>
          <a:ext cx="889000" cy="32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145095</xdr:rowOff>
    </xdr:from>
    <xdr:to>
      <xdr:col>45</xdr:col>
      <xdr:colOff>177800</xdr:colOff>
      <xdr:row>38</xdr:row>
      <xdr:rowOff>20619</xdr:rowOff>
    </xdr:to>
    <xdr:cxnSp macro="">
      <xdr:nvCxnSpPr>
        <xdr:cNvPr id="302" name="直線コネクタ 301"/>
        <xdr:cNvCxnSpPr/>
      </xdr:nvCxnSpPr>
      <xdr:spPr>
        <a:xfrm flipV="1">
          <a:off x="7861300" y="6145845"/>
          <a:ext cx="889000" cy="38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20619</xdr:rowOff>
    </xdr:from>
    <xdr:to>
      <xdr:col>41</xdr:col>
      <xdr:colOff>50800</xdr:colOff>
      <xdr:row>38</xdr:row>
      <xdr:rowOff>27183</xdr:rowOff>
    </xdr:to>
    <xdr:cxnSp macro="">
      <xdr:nvCxnSpPr>
        <xdr:cNvPr id="305" name="直線コネクタ 304"/>
        <xdr:cNvCxnSpPr/>
      </xdr:nvCxnSpPr>
      <xdr:spPr>
        <a:xfrm flipV="1">
          <a:off x="6972300" y="653571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55639</xdr:rowOff>
    </xdr:from>
    <xdr:to>
      <xdr:col>55</xdr:col>
      <xdr:colOff>50800</xdr:colOff>
      <xdr:row>37</xdr:row>
      <xdr:rowOff>157239</xdr:rowOff>
    </xdr:to>
    <xdr:sp macro="" textlink="">
      <xdr:nvSpPr>
        <xdr:cNvPr id="315" name="楕円 314"/>
        <xdr:cNvSpPr/>
      </xdr:nvSpPr>
      <xdr:spPr>
        <a:xfrm>
          <a:off x="10426700" y="63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34066</xdr:rowOff>
    </xdr:from>
    <xdr:ext cx="599010" cy="259045"/>
    <xdr:sp macro="" textlink="">
      <xdr:nvSpPr>
        <xdr:cNvPr id="316" name="補助費等該当値テキスト"/>
        <xdr:cNvSpPr txBox="1"/>
      </xdr:nvSpPr>
      <xdr:spPr>
        <a:xfrm>
          <a:off x="10528300" y="637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74727</xdr:rowOff>
    </xdr:from>
    <xdr:to>
      <xdr:col>50</xdr:col>
      <xdr:colOff>165100</xdr:colOff>
      <xdr:row>38</xdr:row>
      <xdr:rowOff>4877</xdr:rowOff>
    </xdr:to>
    <xdr:sp macro="" textlink="">
      <xdr:nvSpPr>
        <xdr:cNvPr id="317" name="楕円 316"/>
        <xdr:cNvSpPr/>
      </xdr:nvSpPr>
      <xdr:spPr>
        <a:xfrm>
          <a:off x="9588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167453</xdr:rowOff>
    </xdr:from>
    <xdr:ext cx="534377" cy="259045"/>
    <xdr:sp macro="" textlink="">
      <xdr:nvSpPr>
        <xdr:cNvPr id="318" name="テキスト ボックス 317"/>
        <xdr:cNvSpPr txBox="1"/>
      </xdr:nvSpPr>
      <xdr:spPr>
        <a:xfrm>
          <a:off x="9372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94295</xdr:rowOff>
    </xdr:from>
    <xdr:to>
      <xdr:col>46</xdr:col>
      <xdr:colOff>38100</xdr:colOff>
      <xdr:row>36</xdr:row>
      <xdr:rowOff>24445</xdr:rowOff>
    </xdr:to>
    <xdr:sp macro="" textlink="">
      <xdr:nvSpPr>
        <xdr:cNvPr id="319" name="楕円 318"/>
        <xdr:cNvSpPr/>
      </xdr:nvSpPr>
      <xdr:spPr>
        <a:xfrm>
          <a:off x="8699500" y="60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15572</xdr:rowOff>
    </xdr:from>
    <xdr:ext cx="599010" cy="259045"/>
    <xdr:sp macro="" textlink="">
      <xdr:nvSpPr>
        <xdr:cNvPr id="320" name="テキスト ボックス 319"/>
        <xdr:cNvSpPr txBox="1"/>
      </xdr:nvSpPr>
      <xdr:spPr>
        <a:xfrm>
          <a:off x="8450795" y="618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141269</xdr:rowOff>
    </xdr:from>
    <xdr:to>
      <xdr:col>41</xdr:col>
      <xdr:colOff>101600</xdr:colOff>
      <xdr:row>38</xdr:row>
      <xdr:rowOff>71419</xdr:rowOff>
    </xdr:to>
    <xdr:sp macro="" textlink="">
      <xdr:nvSpPr>
        <xdr:cNvPr id="321" name="楕円 320"/>
        <xdr:cNvSpPr/>
      </xdr:nvSpPr>
      <xdr:spPr>
        <a:xfrm>
          <a:off x="7810500" y="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87946</xdr:rowOff>
    </xdr:from>
    <xdr:ext cx="534377" cy="259045"/>
    <xdr:sp macro="" textlink="">
      <xdr:nvSpPr>
        <xdr:cNvPr id="322" name="テキスト ボックス 321"/>
        <xdr:cNvSpPr txBox="1"/>
      </xdr:nvSpPr>
      <xdr:spPr>
        <a:xfrm>
          <a:off x="7594111" y="626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147833</xdr:rowOff>
    </xdr:from>
    <xdr:to>
      <xdr:col>36</xdr:col>
      <xdr:colOff>165100</xdr:colOff>
      <xdr:row>38</xdr:row>
      <xdr:rowOff>77983</xdr:rowOff>
    </xdr:to>
    <xdr:sp macro="" textlink="">
      <xdr:nvSpPr>
        <xdr:cNvPr id="323" name="楕円 322"/>
        <xdr:cNvSpPr/>
      </xdr:nvSpPr>
      <xdr:spPr>
        <a:xfrm>
          <a:off x="6921500" y="64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94510</xdr:rowOff>
    </xdr:from>
    <xdr:ext cx="534377" cy="259045"/>
    <xdr:sp macro="" textlink="">
      <xdr:nvSpPr>
        <xdr:cNvPr id="324" name="テキスト ボックス 323"/>
        <xdr:cNvSpPr txBox="1"/>
      </xdr:nvSpPr>
      <xdr:spPr>
        <a:xfrm>
          <a:off x="6705111" y="62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147394</xdr:rowOff>
    </xdr:from>
    <xdr:to>
      <xdr:col>55</xdr:col>
      <xdr:colOff>0</xdr:colOff>
      <xdr:row>57</xdr:row>
      <xdr:rowOff>14094</xdr:rowOff>
    </xdr:to>
    <xdr:cxnSp macro="">
      <xdr:nvCxnSpPr>
        <xdr:cNvPr id="355" name="直線コネクタ 354"/>
        <xdr:cNvCxnSpPr/>
      </xdr:nvCxnSpPr>
      <xdr:spPr>
        <a:xfrm>
          <a:off x="9639300" y="9748594"/>
          <a:ext cx="838200" cy="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147394</xdr:rowOff>
    </xdr:from>
    <xdr:to>
      <xdr:col>50</xdr:col>
      <xdr:colOff>114300</xdr:colOff>
      <xdr:row>57</xdr:row>
      <xdr:rowOff>58390</xdr:rowOff>
    </xdr:to>
    <xdr:cxnSp macro="">
      <xdr:nvCxnSpPr>
        <xdr:cNvPr id="358" name="直線コネクタ 357"/>
        <xdr:cNvCxnSpPr/>
      </xdr:nvCxnSpPr>
      <xdr:spPr>
        <a:xfrm flipV="1">
          <a:off x="8750300" y="9748594"/>
          <a:ext cx="889000" cy="8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58390</xdr:rowOff>
    </xdr:from>
    <xdr:to>
      <xdr:col>45</xdr:col>
      <xdr:colOff>177800</xdr:colOff>
      <xdr:row>58</xdr:row>
      <xdr:rowOff>37192</xdr:rowOff>
    </xdr:to>
    <xdr:cxnSp macro="">
      <xdr:nvCxnSpPr>
        <xdr:cNvPr id="361" name="直線コネクタ 360"/>
        <xdr:cNvCxnSpPr/>
      </xdr:nvCxnSpPr>
      <xdr:spPr>
        <a:xfrm flipV="1">
          <a:off x="7861300" y="9831040"/>
          <a:ext cx="889000" cy="15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37192</xdr:rowOff>
    </xdr:from>
    <xdr:to>
      <xdr:col>41</xdr:col>
      <xdr:colOff>50800</xdr:colOff>
      <xdr:row>58</xdr:row>
      <xdr:rowOff>62302</xdr:rowOff>
    </xdr:to>
    <xdr:cxnSp macro="">
      <xdr:nvCxnSpPr>
        <xdr:cNvPr id="364" name="直線コネクタ 363"/>
        <xdr:cNvCxnSpPr/>
      </xdr:nvCxnSpPr>
      <xdr:spPr>
        <a:xfrm flipV="1">
          <a:off x="6972300" y="9981292"/>
          <a:ext cx="889000" cy="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134744</xdr:rowOff>
    </xdr:from>
    <xdr:to>
      <xdr:col>55</xdr:col>
      <xdr:colOff>50800</xdr:colOff>
      <xdr:row>57</xdr:row>
      <xdr:rowOff>64894</xdr:rowOff>
    </xdr:to>
    <xdr:sp macro="" textlink="">
      <xdr:nvSpPr>
        <xdr:cNvPr id="374" name="楕円 373"/>
        <xdr:cNvSpPr/>
      </xdr:nvSpPr>
      <xdr:spPr>
        <a:xfrm>
          <a:off x="10426700" y="97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157621</xdr:rowOff>
    </xdr:from>
    <xdr:ext cx="599010" cy="259045"/>
    <xdr:sp macro="" textlink="">
      <xdr:nvSpPr>
        <xdr:cNvPr id="375" name="普通建設事業費該当値テキスト"/>
        <xdr:cNvSpPr txBox="1"/>
      </xdr:nvSpPr>
      <xdr:spPr>
        <a:xfrm>
          <a:off x="10528300" y="958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96594</xdr:rowOff>
    </xdr:from>
    <xdr:to>
      <xdr:col>50</xdr:col>
      <xdr:colOff>165100</xdr:colOff>
      <xdr:row>57</xdr:row>
      <xdr:rowOff>26744</xdr:rowOff>
    </xdr:to>
    <xdr:sp macro="" textlink="">
      <xdr:nvSpPr>
        <xdr:cNvPr id="376" name="楕円 375"/>
        <xdr:cNvSpPr/>
      </xdr:nvSpPr>
      <xdr:spPr>
        <a:xfrm>
          <a:off x="9588500" y="96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43271</xdr:rowOff>
    </xdr:from>
    <xdr:ext cx="599010" cy="259045"/>
    <xdr:sp macro="" textlink="">
      <xdr:nvSpPr>
        <xdr:cNvPr id="377" name="テキスト ボックス 376"/>
        <xdr:cNvSpPr txBox="1"/>
      </xdr:nvSpPr>
      <xdr:spPr>
        <a:xfrm>
          <a:off x="9339795" y="947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7590</xdr:rowOff>
    </xdr:from>
    <xdr:to>
      <xdr:col>46</xdr:col>
      <xdr:colOff>38100</xdr:colOff>
      <xdr:row>57</xdr:row>
      <xdr:rowOff>109190</xdr:rowOff>
    </xdr:to>
    <xdr:sp macro="" textlink="">
      <xdr:nvSpPr>
        <xdr:cNvPr id="378" name="楕円 377"/>
        <xdr:cNvSpPr/>
      </xdr:nvSpPr>
      <xdr:spPr>
        <a:xfrm>
          <a:off x="8699500" y="978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125717</xdr:rowOff>
    </xdr:from>
    <xdr:ext cx="599010" cy="259045"/>
    <xdr:sp macro="" textlink="">
      <xdr:nvSpPr>
        <xdr:cNvPr id="379" name="テキスト ボックス 378"/>
        <xdr:cNvSpPr txBox="1"/>
      </xdr:nvSpPr>
      <xdr:spPr>
        <a:xfrm>
          <a:off x="8450795" y="955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157842</xdr:rowOff>
    </xdr:from>
    <xdr:to>
      <xdr:col>41</xdr:col>
      <xdr:colOff>101600</xdr:colOff>
      <xdr:row>58</xdr:row>
      <xdr:rowOff>87992</xdr:rowOff>
    </xdr:to>
    <xdr:sp macro="" textlink="">
      <xdr:nvSpPr>
        <xdr:cNvPr id="380" name="楕円 379"/>
        <xdr:cNvSpPr/>
      </xdr:nvSpPr>
      <xdr:spPr>
        <a:xfrm>
          <a:off x="7810500" y="99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79119</xdr:rowOff>
    </xdr:from>
    <xdr:ext cx="534377" cy="259045"/>
    <xdr:sp macro="" textlink="">
      <xdr:nvSpPr>
        <xdr:cNvPr id="381" name="テキスト ボックス 380"/>
        <xdr:cNvSpPr txBox="1"/>
      </xdr:nvSpPr>
      <xdr:spPr>
        <a:xfrm>
          <a:off x="7594111" y="1002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11502</xdr:rowOff>
    </xdr:from>
    <xdr:to>
      <xdr:col>36</xdr:col>
      <xdr:colOff>165100</xdr:colOff>
      <xdr:row>58</xdr:row>
      <xdr:rowOff>113102</xdr:rowOff>
    </xdr:to>
    <xdr:sp macro="" textlink="">
      <xdr:nvSpPr>
        <xdr:cNvPr id="382" name="楕円 381"/>
        <xdr:cNvSpPr/>
      </xdr:nvSpPr>
      <xdr:spPr>
        <a:xfrm>
          <a:off x="6921500" y="995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104229</xdr:rowOff>
    </xdr:from>
    <xdr:ext cx="534377" cy="259045"/>
    <xdr:sp macro="" textlink="">
      <xdr:nvSpPr>
        <xdr:cNvPr id="383" name="テキスト ボックス 382"/>
        <xdr:cNvSpPr txBox="1"/>
      </xdr:nvSpPr>
      <xdr:spPr>
        <a:xfrm>
          <a:off x="6705111" y="100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19317</xdr:rowOff>
    </xdr:from>
    <xdr:to>
      <xdr:col>55</xdr:col>
      <xdr:colOff>0</xdr:colOff>
      <xdr:row>77</xdr:row>
      <xdr:rowOff>141884</xdr:rowOff>
    </xdr:to>
    <xdr:cxnSp macro="">
      <xdr:nvCxnSpPr>
        <xdr:cNvPr id="412" name="直線コネクタ 411"/>
        <xdr:cNvCxnSpPr/>
      </xdr:nvCxnSpPr>
      <xdr:spPr>
        <a:xfrm flipV="1">
          <a:off x="9639300" y="13220967"/>
          <a:ext cx="838200" cy="1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141884</xdr:rowOff>
    </xdr:from>
    <xdr:to>
      <xdr:col>50</xdr:col>
      <xdr:colOff>114300</xdr:colOff>
      <xdr:row>78</xdr:row>
      <xdr:rowOff>29287</xdr:rowOff>
    </xdr:to>
    <xdr:cxnSp macro="">
      <xdr:nvCxnSpPr>
        <xdr:cNvPr id="415" name="直線コネクタ 414"/>
        <xdr:cNvCxnSpPr/>
      </xdr:nvCxnSpPr>
      <xdr:spPr>
        <a:xfrm flipV="1">
          <a:off x="8750300" y="13343534"/>
          <a:ext cx="889000" cy="5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29287</xdr:rowOff>
    </xdr:from>
    <xdr:to>
      <xdr:col>45</xdr:col>
      <xdr:colOff>177800</xdr:colOff>
      <xdr:row>78</xdr:row>
      <xdr:rowOff>54217</xdr:rowOff>
    </xdr:to>
    <xdr:cxnSp macro="">
      <xdr:nvCxnSpPr>
        <xdr:cNvPr id="418" name="直線コネクタ 417"/>
        <xdr:cNvCxnSpPr/>
      </xdr:nvCxnSpPr>
      <xdr:spPr>
        <a:xfrm flipV="1">
          <a:off x="7861300" y="13402387"/>
          <a:ext cx="8890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91300</xdr:rowOff>
    </xdr:from>
    <xdr:to>
      <xdr:col>41</xdr:col>
      <xdr:colOff>50800</xdr:colOff>
      <xdr:row>78</xdr:row>
      <xdr:rowOff>54217</xdr:rowOff>
    </xdr:to>
    <xdr:cxnSp macro="">
      <xdr:nvCxnSpPr>
        <xdr:cNvPr id="421" name="直線コネクタ 420"/>
        <xdr:cNvCxnSpPr/>
      </xdr:nvCxnSpPr>
      <xdr:spPr>
        <a:xfrm>
          <a:off x="6972300" y="13292950"/>
          <a:ext cx="889000" cy="1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139967</xdr:rowOff>
    </xdr:from>
    <xdr:to>
      <xdr:col>55</xdr:col>
      <xdr:colOff>50800</xdr:colOff>
      <xdr:row>77</xdr:row>
      <xdr:rowOff>70117</xdr:rowOff>
    </xdr:to>
    <xdr:sp macro="" textlink="">
      <xdr:nvSpPr>
        <xdr:cNvPr id="431" name="楕円 430"/>
        <xdr:cNvSpPr/>
      </xdr:nvSpPr>
      <xdr:spPr>
        <a:xfrm>
          <a:off x="10426700" y="131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162844</xdr:rowOff>
    </xdr:from>
    <xdr:ext cx="534377" cy="259045"/>
    <xdr:sp macro="" textlink="">
      <xdr:nvSpPr>
        <xdr:cNvPr id="432" name="普通建設事業費 （ うち新規整備　）該当値テキスト"/>
        <xdr:cNvSpPr txBox="1"/>
      </xdr:nvSpPr>
      <xdr:spPr>
        <a:xfrm>
          <a:off x="10528300" y="130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91084</xdr:rowOff>
    </xdr:from>
    <xdr:to>
      <xdr:col>50</xdr:col>
      <xdr:colOff>165100</xdr:colOff>
      <xdr:row>78</xdr:row>
      <xdr:rowOff>21234</xdr:rowOff>
    </xdr:to>
    <xdr:sp macro="" textlink="">
      <xdr:nvSpPr>
        <xdr:cNvPr id="433" name="楕円 432"/>
        <xdr:cNvSpPr/>
      </xdr:nvSpPr>
      <xdr:spPr>
        <a:xfrm>
          <a:off x="9588500" y="132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12361</xdr:rowOff>
    </xdr:from>
    <xdr:ext cx="534377" cy="259045"/>
    <xdr:sp macro="" textlink="">
      <xdr:nvSpPr>
        <xdr:cNvPr id="434" name="テキスト ボックス 433"/>
        <xdr:cNvSpPr txBox="1"/>
      </xdr:nvSpPr>
      <xdr:spPr>
        <a:xfrm>
          <a:off x="9372111" y="133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149937</xdr:rowOff>
    </xdr:from>
    <xdr:to>
      <xdr:col>46</xdr:col>
      <xdr:colOff>38100</xdr:colOff>
      <xdr:row>78</xdr:row>
      <xdr:rowOff>80087</xdr:rowOff>
    </xdr:to>
    <xdr:sp macro="" textlink="">
      <xdr:nvSpPr>
        <xdr:cNvPr id="435" name="楕円 434"/>
        <xdr:cNvSpPr/>
      </xdr:nvSpPr>
      <xdr:spPr>
        <a:xfrm>
          <a:off x="8699500" y="133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71214</xdr:rowOff>
    </xdr:from>
    <xdr:ext cx="534377" cy="259045"/>
    <xdr:sp macro="" textlink="">
      <xdr:nvSpPr>
        <xdr:cNvPr id="436" name="テキスト ボックス 435"/>
        <xdr:cNvSpPr txBox="1"/>
      </xdr:nvSpPr>
      <xdr:spPr>
        <a:xfrm>
          <a:off x="8483111" y="13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3417</xdr:rowOff>
    </xdr:from>
    <xdr:to>
      <xdr:col>41</xdr:col>
      <xdr:colOff>101600</xdr:colOff>
      <xdr:row>78</xdr:row>
      <xdr:rowOff>105017</xdr:rowOff>
    </xdr:to>
    <xdr:sp macro="" textlink="">
      <xdr:nvSpPr>
        <xdr:cNvPr id="437" name="楕円 436"/>
        <xdr:cNvSpPr/>
      </xdr:nvSpPr>
      <xdr:spPr>
        <a:xfrm>
          <a:off x="7810500" y="133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96144</xdr:rowOff>
    </xdr:from>
    <xdr:ext cx="534377" cy="259045"/>
    <xdr:sp macro="" textlink="">
      <xdr:nvSpPr>
        <xdr:cNvPr id="438" name="テキスト ボックス 437"/>
        <xdr:cNvSpPr txBox="1"/>
      </xdr:nvSpPr>
      <xdr:spPr>
        <a:xfrm>
          <a:off x="7594111" y="134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40500</xdr:rowOff>
    </xdr:from>
    <xdr:to>
      <xdr:col>36</xdr:col>
      <xdr:colOff>165100</xdr:colOff>
      <xdr:row>77</xdr:row>
      <xdr:rowOff>142100</xdr:rowOff>
    </xdr:to>
    <xdr:sp macro="" textlink="">
      <xdr:nvSpPr>
        <xdr:cNvPr id="439" name="楕円 438"/>
        <xdr:cNvSpPr/>
      </xdr:nvSpPr>
      <xdr:spPr>
        <a:xfrm>
          <a:off x="6921500" y="1324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133227</xdr:rowOff>
    </xdr:from>
    <xdr:ext cx="534377" cy="259045"/>
    <xdr:sp macro="" textlink="">
      <xdr:nvSpPr>
        <xdr:cNvPr id="440" name="テキスト ボックス 439"/>
        <xdr:cNvSpPr txBox="1"/>
      </xdr:nvSpPr>
      <xdr:spPr>
        <a:xfrm>
          <a:off x="6705111" y="1333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133080</xdr:rowOff>
    </xdr:from>
    <xdr:to>
      <xdr:col>55</xdr:col>
      <xdr:colOff>0</xdr:colOff>
      <xdr:row>98</xdr:row>
      <xdr:rowOff>12204</xdr:rowOff>
    </xdr:to>
    <xdr:cxnSp macro="">
      <xdr:nvCxnSpPr>
        <xdr:cNvPr id="471" name="直線コネクタ 470"/>
        <xdr:cNvCxnSpPr/>
      </xdr:nvCxnSpPr>
      <xdr:spPr>
        <a:xfrm>
          <a:off x="9639300" y="16763730"/>
          <a:ext cx="838200" cy="5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133080</xdr:rowOff>
    </xdr:from>
    <xdr:to>
      <xdr:col>50</xdr:col>
      <xdr:colOff>114300</xdr:colOff>
      <xdr:row>98</xdr:row>
      <xdr:rowOff>52818</xdr:rowOff>
    </xdr:to>
    <xdr:cxnSp macro="">
      <xdr:nvCxnSpPr>
        <xdr:cNvPr id="474" name="直線コネクタ 473"/>
        <xdr:cNvCxnSpPr/>
      </xdr:nvCxnSpPr>
      <xdr:spPr>
        <a:xfrm flipV="1">
          <a:off x="8750300" y="16763730"/>
          <a:ext cx="889000" cy="9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52818</xdr:rowOff>
    </xdr:from>
    <xdr:to>
      <xdr:col>45</xdr:col>
      <xdr:colOff>177800</xdr:colOff>
      <xdr:row>98</xdr:row>
      <xdr:rowOff>129834</xdr:rowOff>
    </xdr:to>
    <xdr:cxnSp macro="">
      <xdr:nvCxnSpPr>
        <xdr:cNvPr id="477" name="直線コネクタ 476"/>
        <xdr:cNvCxnSpPr/>
      </xdr:nvCxnSpPr>
      <xdr:spPr>
        <a:xfrm flipV="1">
          <a:off x="7861300" y="16854918"/>
          <a:ext cx="889000" cy="7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129834</xdr:rowOff>
    </xdr:from>
    <xdr:to>
      <xdr:col>41</xdr:col>
      <xdr:colOff>50800</xdr:colOff>
      <xdr:row>99</xdr:row>
      <xdr:rowOff>16005</xdr:rowOff>
    </xdr:to>
    <xdr:cxnSp macro="">
      <xdr:nvCxnSpPr>
        <xdr:cNvPr id="480" name="直線コネクタ 479"/>
        <xdr:cNvCxnSpPr/>
      </xdr:nvCxnSpPr>
      <xdr:spPr>
        <a:xfrm flipV="1">
          <a:off x="6972300" y="16931934"/>
          <a:ext cx="889000" cy="5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132854</xdr:rowOff>
    </xdr:from>
    <xdr:to>
      <xdr:col>55</xdr:col>
      <xdr:colOff>50800</xdr:colOff>
      <xdr:row>98</xdr:row>
      <xdr:rowOff>63004</xdr:rowOff>
    </xdr:to>
    <xdr:sp macro="" textlink="">
      <xdr:nvSpPr>
        <xdr:cNvPr id="490" name="楕円 489"/>
        <xdr:cNvSpPr/>
      </xdr:nvSpPr>
      <xdr:spPr>
        <a:xfrm>
          <a:off x="10426700" y="16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155731</xdr:rowOff>
    </xdr:from>
    <xdr:ext cx="534377" cy="259045"/>
    <xdr:sp macro="" textlink="">
      <xdr:nvSpPr>
        <xdr:cNvPr id="491" name="普通建設事業費 （ うち更新整備　）該当値テキスト"/>
        <xdr:cNvSpPr txBox="1"/>
      </xdr:nvSpPr>
      <xdr:spPr>
        <a:xfrm>
          <a:off x="10528300" y="1661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82280</xdr:rowOff>
    </xdr:from>
    <xdr:to>
      <xdr:col>50</xdr:col>
      <xdr:colOff>165100</xdr:colOff>
      <xdr:row>98</xdr:row>
      <xdr:rowOff>12430</xdr:rowOff>
    </xdr:to>
    <xdr:sp macro="" textlink="">
      <xdr:nvSpPr>
        <xdr:cNvPr id="492" name="楕円 491"/>
        <xdr:cNvSpPr/>
      </xdr:nvSpPr>
      <xdr:spPr>
        <a:xfrm>
          <a:off x="9588500" y="167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28957</xdr:rowOff>
    </xdr:from>
    <xdr:ext cx="534377" cy="259045"/>
    <xdr:sp macro="" textlink="">
      <xdr:nvSpPr>
        <xdr:cNvPr id="493" name="テキスト ボックス 492"/>
        <xdr:cNvSpPr txBox="1"/>
      </xdr:nvSpPr>
      <xdr:spPr>
        <a:xfrm>
          <a:off x="9372111" y="164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2018</xdr:rowOff>
    </xdr:from>
    <xdr:to>
      <xdr:col>46</xdr:col>
      <xdr:colOff>38100</xdr:colOff>
      <xdr:row>98</xdr:row>
      <xdr:rowOff>103618</xdr:rowOff>
    </xdr:to>
    <xdr:sp macro="" textlink="">
      <xdr:nvSpPr>
        <xdr:cNvPr id="494" name="楕円 493"/>
        <xdr:cNvSpPr/>
      </xdr:nvSpPr>
      <xdr:spPr>
        <a:xfrm>
          <a:off x="8699500" y="168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120145</xdr:rowOff>
    </xdr:from>
    <xdr:ext cx="534377" cy="259045"/>
    <xdr:sp macro="" textlink="">
      <xdr:nvSpPr>
        <xdr:cNvPr id="495" name="テキスト ボックス 494"/>
        <xdr:cNvSpPr txBox="1"/>
      </xdr:nvSpPr>
      <xdr:spPr>
        <a:xfrm>
          <a:off x="8483111" y="1657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79034</xdr:rowOff>
    </xdr:from>
    <xdr:to>
      <xdr:col>41</xdr:col>
      <xdr:colOff>101600</xdr:colOff>
      <xdr:row>99</xdr:row>
      <xdr:rowOff>9184</xdr:rowOff>
    </xdr:to>
    <xdr:sp macro="" textlink="">
      <xdr:nvSpPr>
        <xdr:cNvPr id="496" name="楕円 495"/>
        <xdr:cNvSpPr/>
      </xdr:nvSpPr>
      <xdr:spPr>
        <a:xfrm>
          <a:off x="7810500" y="168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311</xdr:rowOff>
    </xdr:from>
    <xdr:ext cx="534377" cy="259045"/>
    <xdr:sp macro="" textlink="">
      <xdr:nvSpPr>
        <xdr:cNvPr id="497" name="テキスト ボックス 496"/>
        <xdr:cNvSpPr txBox="1"/>
      </xdr:nvSpPr>
      <xdr:spPr>
        <a:xfrm>
          <a:off x="7594111" y="169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136655</xdr:rowOff>
    </xdr:from>
    <xdr:to>
      <xdr:col>36</xdr:col>
      <xdr:colOff>165100</xdr:colOff>
      <xdr:row>99</xdr:row>
      <xdr:rowOff>66805</xdr:rowOff>
    </xdr:to>
    <xdr:sp macro="" textlink="">
      <xdr:nvSpPr>
        <xdr:cNvPr id="498" name="楕円 497"/>
        <xdr:cNvSpPr/>
      </xdr:nvSpPr>
      <xdr:spPr>
        <a:xfrm>
          <a:off x="6921500" y="169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57932</xdr:rowOff>
    </xdr:from>
    <xdr:ext cx="534377" cy="259045"/>
    <xdr:sp macro="" textlink="">
      <xdr:nvSpPr>
        <xdr:cNvPr id="499" name="テキスト ボックス 498"/>
        <xdr:cNvSpPr txBox="1"/>
      </xdr:nvSpPr>
      <xdr:spPr>
        <a:xfrm>
          <a:off x="6705111" y="1703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155915</xdr:rowOff>
    </xdr:from>
    <xdr:to>
      <xdr:col>85</xdr:col>
      <xdr:colOff>127000</xdr:colOff>
      <xdr:row>39</xdr:row>
      <xdr:rowOff>7814</xdr:rowOff>
    </xdr:to>
    <xdr:cxnSp macro="">
      <xdr:nvCxnSpPr>
        <xdr:cNvPr id="530" name="直線コネクタ 529"/>
        <xdr:cNvCxnSpPr/>
      </xdr:nvCxnSpPr>
      <xdr:spPr>
        <a:xfrm flipV="1">
          <a:off x="15481300" y="6671015"/>
          <a:ext cx="8382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7814</xdr:rowOff>
    </xdr:from>
    <xdr:to>
      <xdr:col>81</xdr:col>
      <xdr:colOff>50800</xdr:colOff>
      <xdr:row>39</xdr:row>
      <xdr:rowOff>20632</xdr:rowOff>
    </xdr:to>
    <xdr:cxnSp macro="">
      <xdr:nvCxnSpPr>
        <xdr:cNvPr id="533" name="直線コネクタ 532"/>
        <xdr:cNvCxnSpPr/>
      </xdr:nvCxnSpPr>
      <xdr:spPr>
        <a:xfrm flipV="1">
          <a:off x="14592300" y="6694364"/>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18526</xdr:rowOff>
    </xdr:from>
    <xdr:to>
      <xdr:col>76</xdr:col>
      <xdr:colOff>114300</xdr:colOff>
      <xdr:row>39</xdr:row>
      <xdr:rowOff>20632</xdr:rowOff>
    </xdr:to>
    <xdr:cxnSp macro="">
      <xdr:nvCxnSpPr>
        <xdr:cNvPr id="536" name="直線コネクタ 535"/>
        <xdr:cNvCxnSpPr/>
      </xdr:nvCxnSpPr>
      <xdr:spPr>
        <a:xfrm>
          <a:off x="13703300" y="6705076"/>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139929</xdr:rowOff>
    </xdr:from>
    <xdr:to>
      <xdr:col>71</xdr:col>
      <xdr:colOff>177800</xdr:colOff>
      <xdr:row>39</xdr:row>
      <xdr:rowOff>18526</xdr:rowOff>
    </xdr:to>
    <xdr:cxnSp macro="">
      <xdr:nvCxnSpPr>
        <xdr:cNvPr id="539" name="直線コネクタ 538"/>
        <xdr:cNvCxnSpPr/>
      </xdr:nvCxnSpPr>
      <xdr:spPr>
        <a:xfrm>
          <a:off x="12814300" y="6655029"/>
          <a:ext cx="889000" cy="5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105115</xdr:rowOff>
    </xdr:from>
    <xdr:to>
      <xdr:col>85</xdr:col>
      <xdr:colOff>177800</xdr:colOff>
      <xdr:row>39</xdr:row>
      <xdr:rowOff>35265</xdr:rowOff>
    </xdr:to>
    <xdr:sp macro="" textlink="">
      <xdr:nvSpPr>
        <xdr:cNvPr id="549" name="楕円 548"/>
        <xdr:cNvSpPr/>
      </xdr:nvSpPr>
      <xdr:spPr>
        <a:xfrm>
          <a:off x="16268700" y="66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53514</xdr:rowOff>
    </xdr:from>
    <xdr:ext cx="469744" cy="259045"/>
    <xdr:sp macro="" textlink="">
      <xdr:nvSpPr>
        <xdr:cNvPr id="550" name="災害復旧事業費該当値テキスト"/>
        <xdr:cNvSpPr txBox="1"/>
      </xdr:nvSpPr>
      <xdr:spPr>
        <a:xfrm>
          <a:off x="16370300" y="656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128464</xdr:rowOff>
    </xdr:from>
    <xdr:to>
      <xdr:col>81</xdr:col>
      <xdr:colOff>101600</xdr:colOff>
      <xdr:row>39</xdr:row>
      <xdr:rowOff>58614</xdr:rowOff>
    </xdr:to>
    <xdr:sp macro="" textlink="">
      <xdr:nvSpPr>
        <xdr:cNvPr id="551" name="楕円 550"/>
        <xdr:cNvSpPr/>
      </xdr:nvSpPr>
      <xdr:spPr>
        <a:xfrm>
          <a:off x="15430500" y="66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49741</xdr:rowOff>
    </xdr:from>
    <xdr:ext cx="469744" cy="259045"/>
    <xdr:sp macro="" textlink="">
      <xdr:nvSpPr>
        <xdr:cNvPr id="552" name="テキスト ボックス 551"/>
        <xdr:cNvSpPr txBox="1"/>
      </xdr:nvSpPr>
      <xdr:spPr>
        <a:xfrm>
          <a:off x="15246428" y="67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141282</xdr:rowOff>
    </xdr:from>
    <xdr:to>
      <xdr:col>76</xdr:col>
      <xdr:colOff>165100</xdr:colOff>
      <xdr:row>39</xdr:row>
      <xdr:rowOff>71432</xdr:rowOff>
    </xdr:to>
    <xdr:sp macro="" textlink="">
      <xdr:nvSpPr>
        <xdr:cNvPr id="553" name="楕円 552"/>
        <xdr:cNvSpPr/>
      </xdr:nvSpPr>
      <xdr:spPr>
        <a:xfrm>
          <a:off x="14541500" y="665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62559</xdr:rowOff>
    </xdr:from>
    <xdr:ext cx="469744" cy="259045"/>
    <xdr:sp macro="" textlink="">
      <xdr:nvSpPr>
        <xdr:cNvPr id="554" name="テキスト ボックス 553"/>
        <xdr:cNvSpPr txBox="1"/>
      </xdr:nvSpPr>
      <xdr:spPr>
        <a:xfrm>
          <a:off x="14357428" y="674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139176</xdr:rowOff>
    </xdr:from>
    <xdr:to>
      <xdr:col>72</xdr:col>
      <xdr:colOff>38100</xdr:colOff>
      <xdr:row>39</xdr:row>
      <xdr:rowOff>69326</xdr:rowOff>
    </xdr:to>
    <xdr:sp macro="" textlink="">
      <xdr:nvSpPr>
        <xdr:cNvPr id="555" name="楕円 554"/>
        <xdr:cNvSpPr/>
      </xdr:nvSpPr>
      <xdr:spPr>
        <a:xfrm>
          <a:off x="13652500" y="6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60453</xdr:rowOff>
    </xdr:from>
    <xdr:ext cx="469744" cy="259045"/>
    <xdr:sp macro="" textlink="">
      <xdr:nvSpPr>
        <xdr:cNvPr id="556" name="テキスト ボックス 555"/>
        <xdr:cNvSpPr txBox="1"/>
      </xdr:nvSpPr>
      <xdr:spPr>
        <a:xfrm>
          <a:off x="13468428" y="6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89129</xdr:rowOff>
    </xdr:from>
    <xdr:to>
      <xdr:col>67</xdr:col>
      <xdr:colOff>101600</xdr:colOff>
      <xdr:row>39</xdr:row>
      <xdr:rowOff>19279</xdr:rowOff>
    </xdr:to>
    <xdr:sp macro="" textlink="">
      <xdr:nvSpPr>
        <xdr:cNvPr id="557" name="楕円 556"/>
        <xdr:cNvSpPr/>
      </xdr:nvSpPr>
      <xdr:spPr>
        <a:xfrm>
          <a:off x="12763500" y="66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10406</xdr:rowOff>
    </xdr:from>
    <xdr:ext cx="469744" cy="259045"/>
    <xdr:sp macro="" textlink="">
      <xdr:nvSpPr>
        <xdr:cNvPr id="558" name="テキスト ボックス 557"/>
        <xdr:cNvSpPr txBox="1"/>
      </xdr:nvSpPr>
      <xdr:spPr>
        <a:xfrm>
          <a:off x="12579428" y="669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24437</xdr:rowOff>
    </xdr:from>
    <xdr:to>
      <xdr:col>85</xdr:col>
      <xdr:colOff>127000</xdr:colOff>
      <xdr:row>78</xdr:row>
      <xdr:rowOff>27722</xdr:rowOff>
    </xdr:to>
    <xdr:cxnSp macro="">
      <xdr:nvCxnSpPr>
        <xdr:cNvPr id="640" name="直線コネクタ 639"/>
        <xdr:cNvCxnSpPr/>
      </xdr:nvCxnSpPr>
      <xdr:spPr>
        <a:xfrm flipV="1">
          <a:off x="15481300" y="13397537"/>
          <a:ext cx="8382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27722</xdr:rowOff>
    </xdr:from>
    <xdr:to>
      <xdr:col>81</xdr:col>
      <xdr:colOff>50800</xdr:colOff>
      <xdr:row>78</xdr:row>
      <xdr:rowOff>32592</xdr:rowOff>
    </xdr:to>
    <xdr:cxnSp macro="">
      <xdr:nvCxnSpPr>
        <xdr:cNvPr id="643" name="直線コネクタ 642"/>
        <xdr:cNvCxnSpPr/>
      </xdr:nvCxnSpPr>
      <xdr:spPr>
        <a:xfrm flipV="1">
          <a:off x="14592300" y="1340082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32592</xdr:rowOff>
    </xdr:from>
    <xdr:to>
      <xdr:col>76</xdr:col>
      <xdr:colOff>114300</xdr:colOff>
      <xdr:row>78</xdr:row>
      <xdr:rowOff>36695</xdr:rowOff>
    </xdr:to>
    <xdr:cxnSp macro="">
      <xdr:nvCxnSpPr>
        <xdr:cNvPr id="646" name="直線コネクタ 645"/>
        <xdr:cNvCxnSpPr/>
      </xdr:nvCxnSpPr>
      <xdr:spPr>
        <a:xfrm flipV="1">
          <a:off x="13703300" y="13405692"/>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33655</xdr:rowOff>
    </xdr:from>
    <xdr:to>
      <xdr:col>71</xdr:col>
      <xdr:colOff>177800</xdr:colOff>
      <xdr:row>78</xdr:row>
      <xdr:rowOff>36695</xdr:rowOff>
    </xdr:to>
    <xdr:cxnSp macro="">
      <xdr:nvCxnSpPr>
        <xdr:cNvPr id="649" name="直線コネクタ 648"/>
        <xdr:cNvCxnSpPr/>
      </xdr:nvCxnSpPr>
      <xdr:spPr>
        <a:xfrm>
          <a:off x="12814300" y="1340675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145087</xdr:rowOff>
    </xdr:from>
    <xdr:to>
      <xdr:col>85</xdr:col>
      <xdr:colOff>177800</xdr:colOff>
      <xdr:row>78</xdr:row>
      <xdr:rowOff>75237</xdr:rowOff>
    </xdr:to>
    <xdr:sp macro="" textlink="">
      <xdr:nvSpPr>
        <xdr:cNvPr id="659" name="楕円 658"/>
        <xdr:cNvSpPr/>
      </xdr:nvSpPr>
      <xdr:spPr>
        <a:xfrm>
          <a:off x="16268700" y="133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123514</xdr:rowOff>
    </xdr:from>
    <xdr:ext cx="534377" cy="259045"/>
    <xdr:sp macro="" textlink="">
      <xdr:nvSpPr>
        <xdr:cNvPr id="660" name="公債費該当値テキスト"/>
        <xdr:cNvSpPr txBox="1"/>
      </xdr:nvSpPr>
      <xdr:spPr>
        <a:xfrm>
          <a:off x="16370300" y="1332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148372</xdr:rowOff>
    </xdr:from>
    <xdr:to>
      <xdr:col>81</xdr:col>
      <xdr:colOff>101600</xdr:colOff>
      <xdr:row>78</xdr:row>
      <xdr:rowOff>78522</xdr:rowOff>
    </xdr:to>
    <xdr:sp macro="" textlink="">
      <xdr:nvSpPr>
        <xdr:cNvPr id="661" name="楕円 660"/>
        <xdr:cNvSpPr/>
      </xdr:nvSpPr>
      <xdr:spPr>
        <a:xfrm>
          <a:off x="15430500" y="133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69649</xdr:rowOff>
    </xdr:from>
    <xdr:ext cx="534377" cy="259045"/>
    <xdr:sp macro="" textlink="">
      <xdr:nvSpPr>
        <xdr:cNvPr id="662" name="テキスト ボックス 661"/>
        <xdr:cNvSpPr txBox="1"/>
      </xdr:nvSpPr>
      <xdr:spPr>
        <a:xfrm>
          <a:off x="15214111" y="134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153242</xdr:rowOff>
    </xdr:from>
    <xdr:to>
      <xdr:col>76</xdr:col>
      <xdr:colOff>165100</xdr:colOff>
      <xdr:row>78</xdr:row>
      <xdr:rowOff>83392</xdr:rowOff>
    </xdr:to>
    <xdr:sp macro="" textlink="">
      <xdr:nvSpPr>
        <xdr:cNvPr id="663" name="楕円 662"/>
        <xdr:cNvSpPr/>
      </xdr:nvSpPr>
      <xdr:spPr>
        <a:xfrm>
          <a:off x="14541500" y="1335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99919</xdr:rowOff>
    </xdr:from>
    <xdr:ext cx="534377" cy="259045"/>
    <xdr:sp macro="" textlink="">
      <xdr:nvSpPr>
        <xdr:cNvPr id="664" name="テキスト ボックス 663"/>
        <xdr:cNvSpPr txBox="1"/>
      </xdr:nvSpPr>
      <xdr:spPr>
        <a:xfrm>
          <a:off x="14325111" y="1313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157345</xdr:rowOff>
    </xdr:from>
    <xdr:to>
      <xdr:col>72</xdr:col>
      <xdr:colOff>38100</xdr:colOff>
      <xdr:row>78</xdr:row>
      <xdr:rowOff>87495</xdr:rowOff>
    </xdr:to>
    <xdr:sp macro="" textlink="">
      <xdr:nvSpPr>
        <xdr:cNvPr id="665" name="楕円 664"/>
        <xdr:cNvSpPr/>
      </xdr:nvSpPr>
      <xdr:spPr>
        <a:xfrm>
          <a:off x="13652500" y="13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104022</xdr:rowOff>
    </xdr:from>
    <xdr:ext cx="534377" cy="259045"/>
    <xdr:sp macro="" textlink="">
      <xdr:nvSpPr>
        <xdr:cNvPr id="666" name="テキスト ボックス 665"/>
        <xdr:cNvSpPr txBox="1"/>
      </xdr:nvSpPr>
      <xdr:spPr>
        <a:xfrm>
          <a:off x="13436111" y="1313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154305</xdr:rowOff>
    </xdr:from>
    <xdr:to>
      <xdr:col>67</xdr:col>
      <xdr:colOff>101600</xdr:colOff>
      <xdr:row>78</xdr:row>
      <xdr:rowOff>84455</xdr:rowOff>
    </xdr:to>
    <xdr:sp macro="" textlink="">
      <xdr:nvSpPr>
        <xdr:cNvPr id="667" name="楕円 666"/>
        <xdr:cNvSpPr/>
      </xdr:nvSpPr>
      <xdr:spPr>
        <a:xfrm>
          <a:off x="12763500" y="133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100982</xdr:rowOff>
    </xdr:from>
    <xdr:ext cx="534377" cy="259045"/>
    <xdr:sp macro="" textlink="">
      <xdr:nvSpPr>
        <xdr:cNvPr id="668" name="テキスト ボックス 667"/>
        <xdr:cNvSpPr txBox="1"/>
      </xdr:nvSpPr>
      <xdr:spPr>
        <a:xfrm>
          <a:off x="12547111" y="131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151971</xdr:rowOff>
    </xdr:from>
    <xdr:to>
      <xdr:col>85</xdr:col>
      <xdr:colOff>127000</xdr:colOff>
      <xdr:row>98</xdr:row>
      <xdr:rowOff>155718</xdr:rowOff>
    </xdr:to>
    <xdr:cxnSp macro="">
      <xdr:nvCxnSpPr>
        <xdr:cNvPr id="697" name="直線コネクタ 696"/>
        <xdr:cNvCxnSpPr/>
      </xdr:nvCxnSpPr>
      <xdr:spPr>
        <a:xfrm>
          <a:off x="15481300" y="16954071"/>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147994</xdr:rowOff>
    </xdr:from>
    <xdr:to>
      <xdr:col>81</xdr:col>
      <xdr:colOff>50800</xdr:colOff>
      <xdr:row>98</xdr:row>
      <xdr:rowOff>151971</xdr:rowOff>
    </xdr:to>
    <xdr:cxnSp macro="">
      <xdr:nvCxnSpPr>
        <xdr:cNvPr id="700" name="直線コネクタ 699"/>
        <xdr:cNvCxnSpPr/>
      </xdr:nvCxnSpPr>
      <xdr:spPr>
        <a:xfrm>
          <a:off x="14592300" y="16950094"/>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147994</xdr:rowOff>
    </xdr:from>
    <xdr:to>
      <xdr:col>76</xdr:col>
      <xdr:colOff>114300</xdr:colOff>
      <xdr:row>98</xdr:row>
      <xdr:rowOff>166122</xdr:rowOff>
    </xdr:to>
    <xdr:cxnSp macro="">
      <xdr:nvCxnSpPr>
        <xdr:cNvPr id="703" name="直線コネクタ 702"/>
        <xdr:cNvCxnSpPr/>
      </xdr:nvCxnSpPr>
      <xdr:spPr>
        <a:xfrm flipV="1">
          <a:off x="13703300" y="16950094"/>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166122</xdr:rowOff>
    </xdr:from>
    <xdr:to>
      <xdr:col>71</xdr:col>
      <xdr:colOff>177800</xdr:colOff>
      <xdr:row>98</xdr:row>
      <xdr:rowOff>170272</xdr:rowOff>
    </xdr:to>
    <xdr:cxnSp macro="">
      <xdr:nvCxnSpPr>
        <xdr:cNvPr id="706" name="直線コネクタ 705"/>
        <xdr:cNvCxnSpPr/>
      </xdr:nvCxnSpPr>
      <xdr:spPr>
        <a:xfrm flipV="1">
          <a:off x="12814300" y="16968222"/>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104918</xdr:rowOff>
    </xdr:from>
    <xdr:to>
      <xdr:col>85</xdr:col>
      <xdr:colOff>177800</xdr:colOff>
      <xdr:row>99</xdr:row>
      <xdr:rowOff>35068</xdr:rowOff>
    </xdr:to>
    <xdr:sp macro="" textlink="">
      <xdr:nvSpPr>
        <xdr:cNvPr id="716" name="楕円 715"/>
        <xdr:cNvSpPr/>
      </xdr:nvSpPr>
      <xdr:spPr>
        <a:xfrm>
          <a:off x="16268700" y="169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101171</xdr:rowOff>
    </xdr:from>
    <xdr:to>
      <xdr:col>81</xdr:col>
      <xdr:colOff>101600</xdr:colOff>
      <xdr:row>99</xdr:row>
      <xdr:rowOff>31321</xdr:rowOff>
    </xdr:to>
    <xdr:sp macro="" textlink="">
      <xdr:nvSpPr>
        <xdr:cNvPr id="718" name="楕円 717"/>
        <xdr:cNvSpPr/>
      </xdr:nvSpPr>
      <xdr:spPr>
        <a:xfrm>
          <a:off x="15430500" y="169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22448</xdr:rowOff>
    </xdr:from>
    <xdr:ext cx="534377" cy="259045"/>
    <xdr:sp macro="" textlink="">
      <xdr:nvSpPr>
        <xdr:cNvPr id="719" name="テキスト ボックス 718"/>
        <xdr:cNvSpPr txBox="1"/>
      </xdr:nvSpPr>
      <xdr:spPr>
        <a:xfrm>
          <a:off x="15214111" y="169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97194</xdr:rowOff>
    </xdr:from>
    <xdr:to>
      <xdr:col>76</xdr:col>
      <xdr:colOff>165100</xdr:colOff>
      <xdr:row>99</xdr:row>
      <xdr:rowOff>27344</xdr:rowOff>
    </xdr:to>
    <xdr:sp macro="" textlink="">
      <xdr:nvSpPr>
        <xdr:cNvPr id="720" name="楕円 719"/>
        <xdr:cNvSpPr/>
      </xdr:nvSpPr>
      <xdr:spPr>
        <a:xfrm>
          <a:off x="14541500" y="168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43871</xdr:rowOff>
    </xdr:from>
    <xdr:ext cx="534377" cy="259045"/>
    <xdr:sp macro="" textlink="">
      <xdr:nvSpPr>
        <xdr:cNvPr id="721" name="テキスト ボックス 720"/>
        <xdr:cNvSpPr txBox="1"/>
      </xdr:nvSpPr>
      <xdr:spPr>
        <a:xfrm>
          <a:off x="14325111" y="166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115322</xdr:rowOff>
    </xdr:from>
    <xdr:to>
      <xdr:col>72</xdr:col>
      <xdr:colOff>38100</xdr:colOff>
      <xdr:row>99</xdr:row>
      <xdr:rowOff>45472</xdr:rowOff>
    </xdr:to>
    <xdr:sp macro="" textlink="">
      <xdr:nvSpPr>
        <xdr:cNvPr id="722" name="楕円 721"/>
        <xdr:cNvSpPr/>
      </xdr:nvSpPr>
      <xdr:spPr>
        <a:xfrm>
          <a:off x="13652500" y="169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61999</xdr:rowOff>
    </xdr:from>
    <xdr:ext cx="534377" cy="259045"/>
    <xdr:sp macro="" textlink="">
      <xdr:nvSpPr>
        <xdr:cNvPr id="723" name="テキスト ボックス 722"/>
        <xdr:cNvSpPr txBox="1"/>
      </xdr:nvSpPr>
      <xdr:spPr>
        <a:xfrm>
          <a:off x="13436111" y="1669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119472</xdr:rowOff>
    </xdr:from>
    <xdr:to>
      <xdr:col>67</xdr:col>
      <xdr:colOff>101600</xdr:colOff>
      <xdr:row>99</xdr:row>
      <xdr:rowOff>49622</xdr:rowOff>
    </xdr:to>
    <xdr:sp macro="" textlink="">
      <xdr:nvSpPr>
        <xdr:cNvPr id="724" name="楕円 723"/>
        <xdr:cNvSpPr/>
      </xdr:nvSpPr>
      <xdr:spPr>
        <a:xfrm>
          <a:off x="12763500" y="169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66149</xdr:rowOff>
    </xdr:from>
    <xdr:ext cx="534377" cy="259045"/>
    <xdr:sp macro="" textlink="">
      <xdr:nvSpPr>
        <xdr:cNvPr id="725" name="テキスト ボックス 724"/>
        <xdr:cNvSpPr txBox="1"/>
      </xdr:nvSpPr>
      <xdr:spPr>
        <a:xfrm>
          <a:off x="12547111" y="166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23506</xdr:rowOff>
    </xdr:from>
    <xdr:to>
      <xdr:col>116</xdr:col>
      <xdr:colOff>63500</xdr:colOff>
      <xdr:row>38</xdr:row>
      <xdr:rowOff>42773</xdr:rowOff>
    </xdr:to>
    <xdr:cxnSp macro="">
      <xdr:nvCxnSpPr>
        <xdr:cNvPr id="756" name="直線コネクタ 755"/>
        <xdr:cNvCxnSpPr/>
      </xdr:nvCxnSpPr>
      <xdr:spPr>
        <a:xfrm flipV="1">
          <a:off x="21323300" y="6538606"/>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42773</xdr:rowOff>
    </xdr:from>
    <xdr:to>
      <xdr:col>111</xdr:col>
      <xdr:colOff>177800</xdr:colOff>
      <xdr:row>38</xdr:row>
      <xdr:rowOff>78174</xdr:rowOff>
    </xdr:to>
    <xdr:cxnSp macro="">
      <xdr:nvCxnSpPr>
        <xdr:cNvPr id="759" name="直線コネクタ 758"/>
        <xdr:cNvCxnSpPr/>
      </xdr:nvCxnSpPr>
      <xdr:spPr>
        <a:xfrm flipV="1">
          <a:off x="20434300" y="6557873"/>
          <a:ext cx="889000" cy="3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78174</xdr:rowOff>
    </xdr:from>
    <xdr:to>
      <xdr:col>107</xdr:col>
      <xdr:colOff>50800</xdr:colOff>
      <xdr:row>39</xdr:row>
      <xdr:rowOff>47541</xdr:rowOff>
    </xdr:to>
    <xdr:cxnSp macro="">
      <xdr:nvCxnSpPr>
        <xdr:cNvPr id="762" name="直線コネクタ 761"/>
        <xdr:cNvCxnSpPr/>
      </xdr:nvCxnSpPr>
      <xdr:spPr>
        <a:xfrm flipV="1">
          <a:off x="19545300" y="6593274"/>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47541</xdr:rowOff>
    </xdr:from>
    <xdr:to>
      <xdr:col>102</xdr:col>
      <xdr:colOff>114300</xdr:colOff>
      <xdr:row>39</xdr:row>
      <xdr:rowOff>51950</xdr:rowOff>
    </xdr:to>
    <xdr:cxnSp macro="">
      <xdr:nvCxnSpPr>
        <xdr:cNvPr id="765" name="直線コネクタ 764"/>
        <xdr:cNvCxnSpPr/>
      </xdr:nvCxnSpPr>
      <xdr:spPr>
        <a:xfrm flipV="1">
          <a:off x="18656300" y="6734091"/>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144156</xdr:rowOff>
    </xdr:from>
    <xdr:to>
      <xdr:col>116</xdr:col>
      <xdr:colOff>114300</xdr:colOff>
      <xdr:row>38</xdr:row>
      <xdr:rowOff>74306</xdr:rowOff>
    </xdr:to>
    <xdr:sp macro="" textlink="">
      <xdr:nvSpPr>
        <xdr:cNvPr id="775" name="楕円 774"/>
        <xdr:cNvSpPr/>
      </xdr:nvSpPr>
      <xdr:spPr>
        <a:xfrm>
          <a:off x="22110700" y="64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167033</xdr:rowOff>
    </xdr:from>
    <xdr:ext cx="469744" cy="259045"/>
    <xdr:sp macro="" textlink="">
      <xdr:nvSpPr>
        <xdr:cNvPr id="776" name="投資及び出資金該当値テキスト"/>
        <xdr:cNvSpPr txBox="1"/>
      </xdr:nvSpPr>
      <xdr:spPr>
        <a:xfrm>
          <a:off x="22212300" y="633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163423</xdr:rowOff>
    </xdr:from>
    <xdr:to>
      <xdr:col>112</xdr:col>
      <xdr:colOff>38100</xdr:colOff>
      <xdr:row>38</xdr:row>
      <xdr:rowOff>93573</xdr:rowOff>
    </xdr:to>
    <xdr:sp macro="" textlink="">
      <xdr:nvSpPr>
        <xdr:cNvPr id="777" name="楕円 776"/>
        <xdr:cNvSpPr/>
      </xdr:nvSpPr>
      <xdr:spPr>
        <a:xfrm>
          <a:off x="21272500" y="65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110101</xdr:rowOff>
    </xdr:from>
    <xdr:ext cx="469744" cy="259045"/>
    <xdr:sp macro="" textlink="">
      <xdr:nvSpPr>
        <xdr:cNvPr id="778" name="テキスト ボックス 777"/>
        <xdr:cNvSpPr txBox="1"/>
      </xdr:nvSpPr>
      <xdr:spPr>
        <a:xfrm>
          <a:off x="21088428" y="62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27374</xdr:rowOff>
    </xdr:from>
    <xdr:to>
      <xdr:col>107</xdr:col>
      <xdr:colOff>101600</xdr:colOff>
      <xdr:row>38</xdr:row>
      <xdr:rowOff>128974</xdr:rowOff>
    </xdr:to>
    <xdr:sp macro="" textlink="">
      <xdr:nvSpPr>
        <xdr:cNvPr id="779" name="楕円 778"/>
        <xdr:cNvSpPr/>
      </xdr:nvSpPr>
      <xdr:spPr>
        <a:xfrm>
          <a:off x="20383500" y="6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145501</xdr:rowOff>
    </xdr:from>
    <xdr:ext cx="469744" cy="259045"/>
    <xdr:sp macro="" textlink="">
      <xdr:nvSpPr>
        <xdr:cNvPr id="780" name="テキスト ボックス 779"/>
        <xdr:cNvSpPr txBox="1"/>
      </xdr:nvSpPr>
      <xdr:spPr>
        <a:xfrm>
          <a:off x="20199428" y="63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168191</xdr:rowOff>
    </xdr:from>
    <xdr:to>
      <xdr:col>102</xdr:col>
      <xdr:colOff>165100</xdr:colOff>
      <xdr:row>39</xdr:row>
      <xdr:rowOff>98341</xdr:rowOff>
    </xdr:to>
    <xdr:sp macro="" textlink="">
      <xdr:nvSpPr>
        <xdr:cNvPr id="781" name="楕円 780"/>
        <xdr:cNvSpPr/>
      </xdr:nvSpPr>
      <xdr:spPr>
        <a:xfrm>
          <a:off x="19494500" y="668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89468</xdr:rowOff>
    </xdr:from>
    <xdr:ext cx="469744" cy="259045"/>
    <xdr:sp macro="" textlink="">
      <xdr:nvSpPr>
        <xdr:cNvPr id="782" name="テキスト ボックス 781"/>
        <xdr:cNvSpPr txBox="1"/>
      </xdr:nvSpPr>
      <xdr:spPr>
        <a:xfrm>
          <a:off x="19310428" y="67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1150</xdr:rowOff>
    </xdr:from>
    <xdr:to>
      <xdr:col>98</xdr:col>
      <xdr:colOff>38100</xdr:colOff>
      <xdr:row>39</xdr:row>
      <xdr:rowOff>102750</xdr:rowOff>
    </xdr:to>
    <xdr:sp macro="" textlink="">
      <xdr:nvSpPr>
        <xdr:cNvPr id="783" name="楕円 782"/>
        <xdr:cNvSpPr/>
      </xdr:nvSpPr>
      <xdr:spPr>
        <a:xfrm>
          <a:off x="18605500" y="66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93877</xdr:rowOff>
    </xdr:from>
    <xdr:ext cx="469744" cy="259045"/>
    <xdr:sp macro="" textlink="">
      <xdr:nvSpPr>
        <xdr:cNvPr id="784" name="テキスト ボックス 783"/>
        <xdr:cNvSpPr txBox="1"/>
      </xdr:nvSpPr>
      <xdr:spPr>
        <a:xfrm>
          <a:off x="18421428" y="678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101912</xdr:rowOff>
    </xdr:from>
    <xdr:to>
      <xdr:col>116</xdr:col>
      <xdr:colOff>63500</xdr:colOff>
      <xdr:row>58</xdr:row>
      <xdr:rowOff>137711</xdr:rowOff>
    </xdr:to>
    <xdr:cxnSp macro="">
      <xdr:nvCxnSpPr>
        <xdr:cNvPr id="811" name="直線コネクタ 810"/>
        <xdr:cNvCxnSpPr/>
      </xdr:nvCxnSpPr>
      <xdr:spPr>
        <a:xfrm>
          <a:off x="21323300" y="10046012"/>
          <a:ext cx="8382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142603</xdr:rowOff>
    </xdr:from>
    <xdr:to>
      <xdr:col>111</xdr:col>
      <xdr:colOff>177800</xdr:colOff>
      <xdr:row>58</xdr:row>
      <xdr:rowOff>101912</xdr:rowOff>
    </xdr:to>
    <xdr:cxnSp macro="">
      <xdr:nvCxnSpPr>
        <xdr:cNvPr id="814" name="直線コネクタ 813"/>
        <xdr:cNvCxnSpPr/>
      </xdr:nvCxnSpPr>
      <xdr:spPr>
        <a:xfrm>
          <a:off x="20434300" y="9915253"/>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142603</xdr:rowOff>
    </xdr:from>
    <xdr:to>
      <xdr:col>107</xdr:col>
      <xdr:colOff>50800</xdr:colOff>
      <xdr:row>58</xdr:row>
      <xdr:rowOff>48009</xdr:rowOff>
    </xdr:to>
    <xdr:cxnSp macro="">
      <xdr:nvCxnSpPr>
        <xdr:cNvPr id="817" name="直線コネクタ 816"/>
        <xdr:cNvCxnSpPr/>
      </xdr:nvCxnSpPr>
      <xdr:spPr>
        <a:xfrm flipV="1">
          <a:off x="19545300" y="9915253"/>
          <a:ext cx="889000" cy="7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48009</xdr:rowOff>
    </xdr:from>
    <xdr:to>
      <xdr:col>102</xdr:col>
      <xdr:colOff>114300</xdr:colOff>
      <xdr:row>58</xdr:row>
      <xdr:rowOff>48877</xdr:rowOff>
    </xdr:to>
    <xdr:cxnSp macro="">
      <xdr:nvCxnSpPr>
        <xdr:cNvPr id="820" name="直線コネクタ 819"/>
        <xdr:cNvCxnSpPr/>
      </xdr:nvCxnSpPr>
      <xdr:spPr>
        <a:xfrm flipV="1">
          <a:off x="18656300" y="9992109"/>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86911</xdr:rowOff>
    </xdr:from>
    <xdr:to>
      <xdr:col>116</xdr:col>
      <xdr:colOff>114300</xdr:colOff>
      <xdr:row>59</xdr:row>
      <xdr:rowOff>17061</xdr:rowOff>
    </xdr:to>
    <xdr:sp macro="" textlink="">
      <xdr:nvSpPr>
        <xdr:cNvPr id="830" name="楕円 829"/>
        <xdr:cNvSpPr/>
      </xdr:nvSpPr>
      <xdr:spPr>
        <a:xfrm>
          <a:off x="22110700" y="100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1838</xdr:rowOff>
    </xdr:from>
    <xdr:ext cx="313932" cy="259045"/>
    <xdr:sp macro="" textlink="">
      <xdr:nvSpPr>
        <xdr:cNvPr id="831" name="貸付金該当値テキスト"/>
        <xdr:cNvSpPr txBox="1"/>
      </xdr:nvSpPr>
      <xdr:spPr>
        <a:xfrm>
          <a:off x="22212300" y="99459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51112</xdr:rowOff>
    </xdr:from>
    <xdr:to>
      <xdr:col>112</xdr:col>
      <xdr:colOff>38100</xdr:colOff>
      <xdr:row>58</xdr:row>
      <xdr:rowOff>152712</xdr:rowOff>
    </xdr:to>
    <xdr:sp macro="" textlink="">
      <xdr:nvSpPr>
        <xdr:cNvPr id="832" name="楕円 831"/>
        <xdr:cNvSpPr/>
      </xdr:nvSpPr>
      <xdr:spPr>
        <a:xfrm>
          <a:off x="21272500" y="99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143839</xdr:rowOff>
    </xdr:from>
    <xdr:ext cx="469744" cy="259045"/>
    <xdr:sp macro="" textlink="">
      <xdr:nvSpPr>
        <xdr:cNvPr id="833" name="テキスト ボックス 832"/>
        <xdr:cNvSpPr txBox="1"/>
      </xdr:nvSpPr>
      <xdr:spPr>
        <a:xfrm>
          <a:off x="21088428" y="100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91803</xdr:rowOff>
    </xdr:from>
    <xdr:to>
      <xdr:col>107</xdr:col>
      <xdr:colOff>101600</xdr:colOff>
      <xdr:row>58</xdr:row>
      <xdr:rowOff>21953</xdr:rowOff>
    </xdr:to>
    <xdr:sp macro="" textlink="">
      <xdr:nvSpPr>
        <xdr:cNvPr id="834" name="楕円 833"/>
        <xdr:cNvSpPr/>
      </xdr:nvSpPr>
      <xdr:spPr>
        <a:xfrm>
          <a:off x="20383500" y="986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38480</xdr:rowOff>
    </xdr:from>
    <xdr:ext cx="469744" cy="259045"/>
    <xdr:sp macro="" textlink="">
      <xdr:nvSpPr>
        <xdr:cNvPr id="835" name="テキスト ボックス 834"/>
        <xdr:cNvSpPr txBox="1"/>
      </xdr:nvSpPr>
      <xdr:spPr>
        <a:xfrm>
          <a:off x="20199428" y="9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168659</xdr:rowOff>
    </xdr:from>
    <xdr:to>
      <xdr:col>102</xdr:col>
      <xdr:colOff>165100</xdr:colOff>
      <xdr:row>58</xdr:row>
      <xdr:rowOff>98809</xdr:rowOff>
    </xdr:to>
    <xdr:sp macro="" textlink="">
      <xdr:nvSpPr>
        <xdr:cNvPr id="836" name="楕円 835"/>
        <xdr:cNvSpPr/>
      </xdr:nvSpPr>
      <xdr:spPr>
        <a:xfrm>
          <a:off x="19494500" y="99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89936</xdr:rowOff>
    </xdr:from>
    <xdr:ext cx="469744" cy="259045"/>
    <xdr:sp macro="" textlink="">
      <xdr:nvSpPr>
        <xdr:cNvPr id="837" name="テキスト ボックス 836"/>
        <xdr:cNvSpPr txBox="1"/>
      </xdr:nvSpPr>
      <xdr:spPr>
        <a:xfrm>
          <a:off x="19310428" y="1003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169527</xdr:rowOff>
    </xdr:from>
    <xdr:to>
      <xdr:col>98</xdr:col>
      <xdr:colOff>38100</xdr:colOff>
      <xdr:row>58</xdr:row>
      <xdr:rowOff>99677</xdr:rowOff>
    </xdr:to>
    <xdr:sp macro="" textlink="">
      <xdr:nvSpPr>
        <xdr:cNvPr id="838" name="楕円 837"/>
        <xdr:cNvSpPr/>
      </xdr:nvSpPr>
      <xdr:spPr>
        <a:xfrm>
          <a:off x="18605500" y="99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90804</xdr:rowOff>
    </xdr:from>
    <xdr:ext cx="469744" cy="259045"/>
    <xdr:sp macro="" textlink="">
      <xdr:nvSpPr>
        <xdr:cNvPr id="839" name="テキスト ボックス 838"/>
        <xdr:cNvSpPr txBox="1"/>
      </xdr:nvSpPr>
      <xdr:spPr>
        <a:xfrm>
          <a:off x="18421428" y="100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85522</xdr:rowOff>
    </xdr:from>
    <xdr:to>
      <xdr:col>116</xdr:col>
      <xdr:colOff>63500</xdr:colOff>
      <xdr:row>76</xdr:row>
      <xdr:rowOff>92413</xdr:rowOff>
    </xdr:to>
    <xdr:cxnSp macro="">
      <xdr:nvCxnSpPr>
        <xdr:cNvPr id="871" name="直線コネクタ 870"/>
        <xdr:cNvCxnSpPr/>
      </xdr:nvCxnSpPr>
      <xdr:spPr>
        <a:xfrm>
          <a:off x="21323300" y="13115722"/>
          <a:ext cx="8382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85522</xdr:rowOff>
    </xdr:from>
    <xdr:to>
      <xdr:col>111</xdr:col>
      <xdr:colOff>177800</xdr:colOff>
      <xdr:row>76</xdr:row>
      <xdr:rowOff>92363</xdr:rowOff>
    </xdr:to>
    <xdr:cxnSp macro="">
      <xdr:nvCxnSpPr>
        <xdr:cNvPr id="874" name="直線コネクタ 873"/>
        <xdr:cNvCxnSpPr/>
      </xdr:nvCxnSpPr>
      <xdr:spPr>
        <a:xfrm flipV="1">
          <a:off x="20434300" y="13115722"/>
          <a:ext cx="889000" cy="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112775</xdr:rowOff>
    </xdr:from>
    <xdr:to>
      <xdr:col>107</xdr:col>
      <xdr:colOff>50800</xdr:colOff>
      <xdr:row>76</xdr:row>
      <xdr:rowOff>92363</xdr:rowOff>
    </xdr:to>
    <xdr:cxnSp macro="">
      <xdr:nvCxnSpPr>
        <xdr:cNvPr id="877" name="直線コネクタ 876"/>
        <xdr:cNvCxnSpPr/>
      </xdr:nvCxnSpPr>
      <xdr:spPr>
        <a:xfrm>
          <a:off x="19545300" y="12800075"/>
          <a:ext cx="889000" cy="32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112775</xdr:rowOff>
    </xdr:from>
    <xdr:to>
      <xdr:col>102</xdr:col>
      <xdr:colOff>114300</xdr:colOff>
      <xdr:row>75</xdr:row>
      <xdr:rowOff>22314</xdr:rowOff>
    </xdr:to>
    <xdr:cxnSp macro="">
      <xdr:nvCxnSpPr>
        <xdr:cNvPr id="880" name="直線コネクタ 879"/>
        <xdr:cNvCxnSpPr/>
      </xdr:nvCxnSpPr>
      <xdr:spPr>
        <a:xfrm flipV="1">
          <a:off x="18656300" y="12800075"/>
          <a:ext cx="889000" cy="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41613</xdr:rowOff>
    </xdr:from>
    <xdr:to>
      <xdr:col>116</xdr:col>
      <xdr:colOff>114300</xdr:colOff>
      <xdr:row>76</xdr:row>
      <xdr:rowOff>143213</xdr:rowOff>
    </xdr:to>
    <xdr:sp macro="" textlink="">
      <xdr:nvSpPr>
        <xdr:cNvPr id="890" name="楕円 889"/>
        <xdr:cNvSpPr/>
      </xdr:nvSpPr>
      <xdr:spPr>
        <a:xfrm>
          <a:off x="22110700" y="130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20040</xdr:rowOff>
    </xdr:from>
    <xdr:ext cx="534377" cy="259045"/>
    <xdr:sp macro="" textlink="">
      <xdr:nvSpPr>
        <xdr:cNvPr id="891" name="繰出金該当値テキスト"/>
        <xdr:cNvSpPr txBox="1"/>
      </xdr:nvSpPr>
      <xdr:spPr>
        <a:xfrm>
          <a:off x="22212300" y="130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34722</xdr:rowOff>
    </xdr:from>
    <xdr:to>
      <xdr:col>112</xdr:col>
      <xdr:colOff>38100</xdr:colOff>
      <xdr:row>76</xdr:row>
      <xdr:rowOff>136322</xdr:rowOff>
    </xdr:to>
    <xdr:sp macro="" textlink="">
      <xdr:nvSpPr>
        <xdr:cNvPr id="892" name="楕円 891"/>
        <xdr:cNvSpPr/>
      </xdr:nvSpPr>
      <xdr:spPr>
        <a:xfrm>
          <a:off x="21272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127449</xdr:rowOff>
    </xdr:from>
    <xdr:ext cx="534377" cy="259045"/>
    <xdr:sp macro="" textlink="">
      <xdr:nvSpPr>
        <xdr:cNvPr id="893" name="テキスト ボックス 892"/>
        <xdr:cNvSpPr txBox="1"/>
      </xdr:nvSpPr>
      <xdr:spPr>
        <a:xfrm>
          <a:off x="21056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41563</xdr:rowOff>
    </xdr:from>
    <xdr:to>
      <xdr:col>107</xdr:col>
      <xdr:colOff>101600</xdr:colOff>
      <xdr:row>76</xdr:row>
      <xdr:rowOff>143163</xdr:rowOff>
    </xdr:to>
    <xdr:sp macro="" textlink="">
      <xdr:nvSpPr>
        <xdr:cNvPr id="894" name="楕円 893"/>
        <xdr:cNvSpPr/>
      </xdr:nvSpPr>
      <xdr:spPr>
        <a:xfrm>
          <a:off x="20383500" y="130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134290</xdr:rowOff>
    </xdr:from>
    <xdr:ext cx="534377" cy="259045"/>
    <xdr:sp macro="" textlink="">
      <xdr:nvSpPr>
        <xdr:cNvPr id="895" name="テキスト ボックス 894"/>
        <xdr:cNvSpPr txBox="1"/>
      </xdr:nvSpPr>
      <xdr:spPr>
        <a:xfrm>
          <a:off x="20167111" y="1316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61975</xdr:rowOff>
    </xdr:from>
    <xdr:to>
      <xdr:col>102</xdr:col>
      <xdr:colOff>165100</xdr:colOff>
      <xdr:row>74</xdr:row>
      <xdr:rowOff>163575</xdr:rowOff>
    </xdr:to>
    <xdr:sp macro="" textlink="">
      <xdr:nvSpPr>
        <xdr:cNvPr id="896" name="楕円 895"/>
        <xdr:cNvSpPr/>
      </xdr:nvSpPr>
      <xdr:spPr>
        <a:xfrm>
          <a:off x="19494500" y="127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8652</xdr:rowOff>
    </xdr:from>
    <xdr:ext cx="534377" cy="259045"/>
    <xdr:sp macro="" textlink="">
      <xdr:nvSpPr>
        <xdr:cNvPr id="897" name="テキスト ボックス 896"/>
        <xdr:cNvSpPr txBox="1"/>
      </xdr:nvSpPr>
      <xdr:spPr>
        <a:xfrm>
          <a:off x="19278111" y="125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142964</xdr:rowOff>
    </xdr:from>
    <xdr:to>
      <xdr:col>98</xdr:col>
      <xdr:colOff>38100</xdr:colOff>
      <xdr:row>75</xdr:row>
      <xdr:rowOff>73114</xdr:rowOff>
    </xdr:to>
    <xdr:sp macro="" textlink="">
      <xdr:nvSpPr>
        <xdr:cNvPr id="898" name="楕円 897"/>
        <xdr:cNvSpPr/>
      </xdr:nvSpPr>
      <xdr:spPr>
        <a:xfrm>
          <a:off x="18605500" y="12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89641</xdr:rowOff>
    </xdr:from>
    <xdr:ext cx="534377" cy="259045"/>
    <xdr:sp macro="" textlink="">
      <xdr:nvSpPr>
        <xdr:cNvPr id="899" name="テキスト ボックス 898"/>
        <xdr:cNvSpPr txBox="1"/>
      </xdr:nvSpPr>
      <xdr:spPr>
        <a:xfrm>
          <a:off x="18389111" y="126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全体を見てみると、物件費、維持補修費、補助費等、災害復旧事業費、公債費、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貸付金、繰出金、前年度繰上充用額は類似団体平均を下回っているものの、それ以外は類似団体平均を上回っている。理由については財政比較分析表で分析した通りであるが、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年度に策定した「第２次行政改革大綱・推進計画」に基づき、事務・事業の見直しや行政の効率化に取り組み、財政の健全化に努める。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高知県四万十市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32,460
32,316
632.32
24,758,556
24,178,668
106,853
12,254,244
26,066,429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67.3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155702</xdr:rowOff>
    </xdr:from>
    <xdr:to>
      <xdr:col>24</xdr:col>
      <xdr:colOff>63500</xdr:colOff>
      <xdr:row>36</xdr:row>
      <xdr:rowOff>5016</xdr:rowOff>
    </xdr:to>
    <xdr:cxnSp macro="">
      <xdr:nvCxnSpPr>
        <xdr:cNvPr id="61" name="直線コネクタ 60"/>
        <xdr:cNvCxnSpPr/>
      </xdr:nvCxnSpPr>
      <xdr:spPr>
        <a:xfrm flipV="1">
          <a:off x="3797300" y="6156452"/>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5016</xdr:rowOff>
    </xdr:from>
    <xdr:to>
      <xdr:col>19</xdr:col>
      <xdr:colOff>177800</xdr:colOff>
      <xdr:row>36</xdr:row>
      <xdr:rowOff>20447</xdr:rowOff>
    </xdr:to>
    <xdr:cxnSp macro="">
      <xdr:nvCxnSpPr>
        <xdr:cNvPr id="64" name="直線コネクタ 63"/>
        <xdr:cNvCxnSpPr/>
      </xdr:nvCxnSpPr>
      <xdr:spPr>
        <a:xfrm flipV="1">
          <a:off x="2908300" y="617721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150559</xdr:rowOff>
    </xdr:from>
    <xdr:to>
      <xdr:col>15</xdr:col>
      <xdr:colOff>50800</xdr:colOff>
      <xdr:row>36</xdr:row>
      <xdr:rowOff>20447</xdr:rowOff>
    </xdr:to>
    <xdr:cxnSp macro="">
      <xdr:nvCxnSpPr>
        <xdr:cNvPr id="67" name="直線コネクタ 66"/>
        <xdr:cNvCxnSpPr/>
      </xdr:nvCxnSpPr>
      <xdr:spPr>
        <a:xfrm>
          <a:off x="2019300" y="6151309"/>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150559</xdr:rowOff>
    </xdr:from>
    <xdr:to>
      <xdr:col>10</xdr:col>
      <xdr:colOff>114300</xdr:colOff>
      <xdr:row>36</xdr:row>
      <xdr:rowOff>635</xdr:rowOff>
    </xdr:to>
    <xdr:cxnSp macro="">
      <xdr:nvCxnSpPr>
        <xdr:cNvPr id="70" name="直線コネクタ 69"/>
        <xdr:cNvCxnSpPr/>
      </xdr:nvCxnSpPr>
      <xdr:spPr>
        <a:xfrm flipV="1">
          <a:off x="1130300" y="6151309"/>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104902</xdr:rowOff>
    </xdr:from>
    <xdr:to>
      <xdr:col>24</xdr:col>
      <xdr:colOff>114300</xdr:colOff>
      <xdr:row>36</xdr:row>
      <xdr:rowOff>35052</xdr:rowOff>
    </xdr:to>
    <xdr:sp macro="" textlink="">
      <xdr:nvSpPr>
        <xdr:cNvPr id="80" name="楕円 79"/>
        <xdr:cNvSpPr/>
      </xdr:nvSpPr>
      <xdr:spPr>
        <a:xfrm>
          <a:off x="4584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83329</xdr:rowOff>
    </xdr:from>
    <xdr:ext cx="469744" cy="259045"/>
    <xdr:sp macro="" textlink="">
      <xdr:nvSpPr>
        <xdr:cNvPr id="81" name="議会費該当値テキスト"/>
        <xdr:cNvSpPr txBox="1"/>
      </xdr:nvSpPr>
      <xdr:spPr>
        <a:xfrm>
          <a:off x="4686300"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125666</xdr:rowOff>
    </xdr:from>
    <xdr:to>
      <xdr:col>20</xdr:col>
      <xdr:colOff>38100</xdr:colOff>
      <xdr:row>36</xdr:row>
      <xdr:rowOff>55816</xdr:rowOff>
    </xdr:to>
    <xdr:sp macro="" textlink="">
      <xdr:nvSpPr>
        <xdr:cNvPr id="82" name="楕円 81"/>
        <xdr:cNvSpPr/>
      </xdr:nvSpPr>
      <xdr:spPr>
        <a:xfrm>
          <a:off x="3746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83" name="テキスト ボックス 82"/>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141097</xdr:rowOff>
    </xdr:from>
    <xdr:to>
      <xdr:col>15</xdr:col>
      <xdr:colOff>101600</xdr:colOff>
      <xdr:row>36</xdr:row>
      <xdr:rowOff>71247</xdr:rowOff>
    </xdr:to>
    <xdr:sp macro="" textlink="">
      <xdr:nvSpPr>
        <xdr:cNvPr id="84" name="楕円 83"/>
        <xdr:cNvSpPr/>
      </xdr:nvSpPr>
      <xdr:spPr>
        <a:xfrm>
          <a:off x="28575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62374</xdr:rowOff>
    </xdr:from>
    <xdr:ext cx="469744" cy="259045"/>
    <xdr:sp macro="" textlink="">
      <xdr:nvSpPr>
        <xdr:cNvPr id="85" name="テキスト ボックス 84"/>
        <xdr:cNvSpPr txBox="1"/>
      </xdr:nvSpPr>
      <xdr:spPr>
        <a:xfrm>
          <a:off x="2673428"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99759</xdr:rowOff>
    </xdr:from>
    <xdr:to>
      <xdr:col>10</xdr:col>
      <xdr:colOff>165100</xdr:colOff>
      <xdr:row>36</xdr:row>
      <xdr:rowOff>29909</xdr:rowOff>
    </xdr:to>
    <xdr:sp macro="" textlink="">
      <xdr:nvSpPr>
        <xdr:cNvPr id="86" name="楕円 85"/>
        <xdr:cNvSpPr/>
      </xdr:nvSpPr>
      <xdr:spPr>
        <a:xfrm>
          <a:off x="1968500" y="61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21036</xdr:rowOff>
    </xdr:from>
    <xdr:ext cx="469744" cy="259045"/>
    <xdr:sp macro="" textlink="">
      <xdr:nvSpPr>
        <xdr:cNvPr id="87" name="テキスト ボックス 86"/>
        <xdr:cNvSpPr txBox="1"/>
      </xdr:nvSpPr>
      <xdr:spPr>
        <a:xfrm>
          <a:off x="1784428" y="61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121285</xdr:rowOff>
    </xdr:from>
    <xdr:to>
      <xdr:col>6</xdr:col>
      <xdr:colOff>38100</xdr:colOff>
      <xdr:row>36</xdr:row>
      <xdr:rowOff>51435</xdr:rowOff>
    </xdr:to>
    <xdr:sp macro="" textlink="">
      <xdr:nvSpPr>
        <xdr:cNvPr id="88" name="楕円 87"/>
        <xdr:cNvSpPr/>
      </xdr:nvSpPr>
      <xdr:spPr>
        <a:xfrm>
          <a:off x="1079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42562</xdr:rowOff>
    </xdr:from>
    <xdr:ext cx="469744" cy="259045"/>
    <xdr:sp macro="" textlink="">
      <xdr:nvSpPr>
        <xdr:cNvPr id="89" name="テキスト ボックス 88"/>
        <xdr:cNvSpPr txBox="1"/>
      </xdr:nvSpPr>
      <xdr:spPr>
        <a:xfrm>
          <a:off x="895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90852</xdr:rowOff>
    </xdr:from>
    <xdr:to>
      <xdr:col>24</xdr:col>
      <xdr:colOff>63500</xdr:colOff>
      <xdr:row>58</xdr:row>
      <xdr:rowOff>113756</xdr:rowOff>
    </xdr:to>
    <xdr:cxnSp macro="">
      <xdr:nvCxnSpPr>
        <xdr:cNvPr id="120" name="直線コネクタ 119"/>
        <xdr:cNvCxnSpPr/>
      </xdr:nvCxnSpPr>
      <xdr:spPr>
        <a:xfrm flipV="1">
          <a:off x="3797300" y="10034952"/>
          <a:ext cx="8382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8959</xdr:rowOff>
    </xdr:from>
    <xdr:to>
      <xdr:col>19</xdr:col>
      <xdr:colOff>177800</xdr:colOff>
      <xdr:row>58</xdr:row>
      <xdr:rowOff>113756</xdr:rowOff>
    </xdr:to>
    <xdr:cxnSp macro="">
      <xdr:nvCxnSpPr>
        <xdr:cNvPr id="123" name="直線コネクタ 122"/>
        <xdr:cNvCxnSpPr/>
      </xdr:nvCxnSpPr>
      <xdr:spPr>
        <a:xfrm>
          <a:off x="2908300" y="9953059"/>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8959</xdr:rowOff>
    </xdr:from>
    <xdr:to>
      <xdr:col>15</xdr:col>
      <xdr:colOff>50800</xdr:colOff>
      <xdr:row>58</xdr:row>
      <xdr:rowOff>151933</xdr:rowOff>
    </xdr:to>
    <xdr:cxnSp macro="">
      <xdr:nvCxnSpPr>
        <xdr:cNvPr id="126" name="直線コネクタ 125"/>
        <xdr:cNvCxnSpPr/>
      </xdr:nvCxnSpPr>
      <xdr:spPr>
        <a:xfrm flipV="1">
          <a:off x="2019300" y="9953059"/>
          <a:ext cx="889000" cy="1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151933</xdr:rowOff>
    </xdr:from>
    <xdr:to>
      <xdr:col>10</xdr:col>
      <xdr:colOff>114300</xdr:colOff>
      <xdr:row>58</xdr:row>
      <xdr:rowOff>159078</xdr:rowOff>
    </xdr:to>
    <xdr:cxnSp macro="">
      <xdr:nvCxnSpPr>
        <xdr:cNvPr id="129" name="直線コネクタ 128"/>
        <xdr:cNvCxnSpPr/>
      </xdr:nvCxnSpPr>
      <xdr:spPr>
        <a:xfrm flipV="1">
          <a:off x="1130300" y="10096033"/>
          <a:ext cx="889000" cy="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40052</xdr:rowOff>
    </xdr:from>
    <xdr:to>
      <xdr:col>24</xdr:col>
      <xdr:colOff>114300</xdr:colOff>
      <xdr:row>58</xdr:row>
      <xdr:rowOff>141652</xdr:rowOff>
    </xdr:to>
    <xdr:sp macro="" textlink="">
      <xdr:nvSpPr>
        <xdr:cNvPr id="139" name="楕円 138"/>
        <xdr:cNvSpPr/>
      </xdr:nvSpPr>
      <xdr:spPr>
        <a:xfrm>
          <a:off x="4584700" y="99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62929</xdr:rowOff>
    </xdr:from>
    <xdr:ext cx="599010" cy="259045"/>
    <xdr:sp macro="" textlink="">
      <xdr:nvSpPr>
        <xdr:cNvPr id="140" name="総務費該当値テキスト"/>
        <xdr:cNvSpPr txBox="1"/>
      </xdr:nvSpPr>
      <xdr:spPr>
        <a:xfrm>
          <a:off x="4686300" y="983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62956</xdr:rowOff>
    </xdr:from>
    <xdr:to>
      <xdr:col>20</xdr:col>
      <xdr:colOff>38100</xdr:colOff>
      <xdr:row>58</xdr:row>
      <xdr:rowOff>164556</xdr:rowOff>
    </xdr:to>
    <xdr:sp macro="" textlink="">
      <xdr:nvSpPr>
        <xdr:cNvPr id="141" name="楕円 140"/>
        <xdr:cNvSpPr/>
      </xdr:nvSpPr>
      <xdr:spPr>
        <a:xfrm>
          <a:off x="3746500" y="100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9633</xdr:rowOff>
    </xdr:from>
    <xdr:ext cx="599010" cy="259045"/>
    <xdr:sp macro="" textlink="">
      <xdr:nvSpPr>
        <xdr:cNvPr id="142" name="テキスト ボックス 141"/>
        <xdr:cNvSpPr txBox="1"/>
      </xdr:nvSpPr>
      <xdr:spPr>
        <a:xfrm>
          <a:off x="3497795" y="97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129609</xdr:rowOff>
    </xdr:from>
    <xdr:to>
      <xdr:col>15</xdr:col>
      <xdr:colOff>101600</xdr:colOff>
      <xdr:row>58</xdr:row>
      <xdr:rowOff>59759</xdr:rowOff>
    </xdr:to>
    <xdr:sp macro="" textlink="">
      <xdr:nvSpPr>
        <xdr:cNvPr id="143" name="楕円 142"/>
        <xdr:cNvSpPr/>
      </xdr:nvSpPr>
      <xdr:spPr>
        <a:xfrm>
          <a:off x="2857500" y="99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76286</xdr:rowOff>
    </xdr:from>
    <xdr:ext cx="599010" cy="259045"/>
    <xdr:sp macro="" textlink="">
      <xdr:nvSpPr>
        <xdr:cNvPr id="144" name="テキスト ボックス 143"/>
        <xdr:cNvSpPr txBox="1"/>
      </xdr:nvSpPr>
      <xdr:spPr>
        <a:xfrm>
          <a:off x="2608795" y="967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101133</xdr:rowOff>
    </xdr:from>
    <xdr:to>
      <xdr:col>10</xdr:col>
      <xdr:colOff>165100</xdr:colOff>
      <xdr:row>59</xdr:row>
      <xdr:rowOff>31283</xdr:rowOff>
    </xdr:to>
    <xdr:sp macro="" textlink="">
      <xdr:nvSpPr>
        <xdr:cNvPr id="145" name="楕円 144"/>
        <xdr:cNvSpPr/>
      </xdr:nvSpPr>
      <xdr:spPr>
        <a:xfrm>
          <a:off x="1968500" y="100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47810</xdr:rowOff>
    </xdr:from>
    <xdr:ext cx="599010" cy="259045"/>
    <xdr:sp macro="" textlink="">
      <xdr:nvSpPr>
        <xdr:cNvPr id="146" name="テキスト ボックス 145"/>
        <xdr:cNvSpPr txBox="1"/>
      </xdr:nvSpPr>
      <xdr:spPr>
        <a:xfrm>
          <a:off x="1719795" y="982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108278</xdr:rowOff>
    </xdr:from>
    <xdr:to>
      <xdr:col>6</xdr:col>
      <xdr:colOff>38100</xdr:colOff>
      <xdr:row>59</xdr:row>
      <xdr:rowOff>38428</xdr:rowOff>
    </xdr:to>
    <xdr:sp macro="" textlink="">
      <xdr:nvSpPr>
        <xdr:cNvPr id="147" name="楕円 146"/>
        <xdr:cNvSpPr/>
      </xdr:nvSpPr>
      <xdr:spPr>
        <a:xfrm>
          <a:off x="1079500" y="100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54955</xdr:rowOff>
    </xdr:from>
    <xdr:ext cx="599010" cy="259045"/>
    <xdr:sp macro="" textlink="">
      <xdr:nvSpPr>
        <xdr:cNvPr id="148" name="テキスト ボックス 147"/>
        <xdr:cNvSpPr txBox="1"/>
      </xdr:nvSpPr>
      <xdr:spPr>
        <a:xfrm>
          <a:off x="830795" y="982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3157</xdr:rowOff>
    </xdr:from>
    <xdr:to>
      <xdr:col>24</xdr:col>
      <xdr:colOff>63500</xdr:colOff>
      <xdr:row>75</xdr:row>
      <xdr:rowOff>66959</xdr:rowOff>
    </xdr:to>
    <xdr:cxnSp macro="">
      <xdr:nvCxnSpPr>
        <xdr:cNvPr id="176" name="直線コネクタ 175"/>
        <xdr:cNvCxnSpPr/>
      </xdr:nvCxnSpPr>
      <xdr:spPr>
        <a:xfrm>
          <a:off x="3797300" y="12861907"/>
          <a:ext cx="838200" cy="6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3157</xdr:rowOff>
    </xdr:from>
    <xdr:to>
      <xdr:col>19</xdr:col>
      <xdr:colOff>177800</xdr:colOff>
      <xdr:row>75</xdr:row>
      <xdr:rowOff>95927</xdr:rowOff>
    </xdr:to>
    <xdr:cxnSp macro="">
      <xdr:nvCxnSpPr>
        <xdr:cNvPr id="179" name="直線コネクタ 178"/>
        <xdr:cNvCxnSpPr/>
      </xdr:nvCxnSpPr>
      <xdr:spPr>
        <a:xfrm flipV="1">
          <a:off x="2908300" y="12861907"/>
          <a:ext cx="889000" cy="9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95927</xdr:rowOff>
    </xdr:from>
    <xdr:to>
      <xdr:col>15</xdr:col>
      <xdr:colOff>50800</xdr:colOff>
      <xdr:row>75</xdr:row>
      <xdr:rowOff>163644</xdr:rowOff>
    </xdr:to>
    <xdr:cxnSp macro="">
      <xdr:nvCxnSpPr>
        <xdr:cNvPr id="182" name="直線コネクタ 181"/>
        <xdr:cNvCxnSpPr/>
      </xdr:nvCxnSpPr>
      <xdr:spPr>
        <a:xfrm flipV="1">
          <a:off x="2019300" y="12954677"/>
          <a:ext cx="889000" cy="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134895</xdr:rowOff>
    </xdr:from>
    <xdr:to>
      <xdr:col>10</xdr:col>
      <xdr:colOff>114300</xdr:colOff>
      <xdr:row>75</xdr:row>
      <xdr:rowOff>163644</xdr:rowOff>
    </xdr:to>
    <xdr:cxnSp macro="">
      <xdr:nvCxnSpPr>
        <xdr:cNvPr id="185" name="直線コネクタ 184"/>
        <xdr:cNvCxnSpPr/>
      </xdr:nvCxnSpPr>
      <xdr:spPr>
        <a:xfrm>
          <a:off x="1130300" y="12993645"/>
          <a:ext cx="889000" cy="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16159</xdr:rowOff>
    </xdr:from>
    <xdr:to>
      <xdr:col>24</xdr:col>
      <xdr:colOff>114300</xdr:colOff>
      <xdr:row>75</xdr:row>
      <xdr:rowOff>117759</xdr:rowOff>
    </xdr:to>
    <xdr:sp macro="" textlink="">
      <xdr:nvSpPr>
        <xdr:cNvPr id="195" name="楕円 194"/>
        <xdr:cNvSpPr/>
      </xdr:nvSpPr>
      <xdr:spPr>
        <a:xfrm>
          <a:off x="4584700" y="128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39036</xdr:rowOff>
    </xdr:from>
    <xdr:ext cx="599010" cy="259045"/>
    <xdr:sp macro="" textlink="">
      <xdr:nvSpPr>
        <xdr:cNvPr id="196" name="民生費該当値テキスト"/>
        <xdr:cNvSpPr txBox="1"/>
      </xdr:nvSpPr>
      <xdr:spPr>
        <a:xfrm>
          <a:off x="4686300" y="1272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123807</xdr:rowOff>
    </xdr:from>
    <xdr:to>
      <xdr:col>20</xdr:col>
      <xdr:colOff>38100</xdr:colOff>
      <xdr:row>75</xdr:row>
      <xdr:rowOff>53957</xdr:rowOff>
    </xdr:to>
    <xdr:sp macro="" textlink="">
      <xdr:nvSpPr>
        <xdr:cNvPr id="197" name="楕円 196"/>
        <xdr:cNvSpPr/>
      </xdr:nvSpPr>
      <xdr:spPr>
        <a:xfrm>
          <a:off x="3746500" y="128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70484</xdr:rowOff>
    </xdr:from>
    <xdr:ext cx="599010" cy="259045"/>
    <xdr:sp macro="" textlink="">
      <xdr:nvSpPr>
        <xdr:cNvPr id="198" name="テキスト ボックス 197"/>
        <xdr:cNvSpPr txBox="1"/>
      </xdr:nvSpPr>
      <xdr:spPr>
        <a:xfrm>
          <a:off x="3497795" y="1258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45127</xdr:rowOff>
    </xdr:from>
    <xdr:to>
      <xdr:col>15</xdr:col>
      <xdr:colOff>101600</xdr:colOff>
      <xdr:row>75</xdr:row>
      <xdr:rowOff>146727</xdr:rowOff>
    </xdr:to>
    <xdr:sp macro="" textlink="">
      <xdr:nvSpPr>
        <xdr:cNvPr id="199" name="楕円 198"/>
        <xdr:cNvSpPr/>
      </xdr:nvSpPr>
      <xdr:spPr>
        <a:xfrm>
          <a:off x="2857500" y="129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163254</xdr:rowOff>
    </xdr:from>
    <xdr:ext cx="599010" cy="259045"/>
    <xdr:sp macro="" textlink="">
      <xdr:nvSpPr>
        <xdr:cNvPr id="200" name="テキスト ボックス 199"/>
        <xdr:cNvSpPr txBox="1"/>
      </xdr:nvSpPr>
      <xdr:spPr>
        <a:xfrm>
          <a:off x="2608795" y="126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112843</xdr:rowOff>
    </xdr:from>
    <xdr:to>
      <xdr:col>10</xdr:col>
      <xdr:colOff>165100</xdr:colOff>
      <xdr:row>76</xdr:row>
      <xdr:rowOff>42993</xdr:rowOff>
    </xdr:to>
    <xdr:sp macro="" textlink="">
      <xdr:nvSpPr>
        <xdr:cNvPr id="201" name="楕円 200"/>
        <xdr:cNvSpPr/>
      </xdr:nvSpPr>
      <xdr:spPr>
        <a:xfrm>
          <a:off x="1968500" y="1297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59520</xdr:rowOff>
    </xdr:from>
    <xdr:ext cx="599010" cy="259045"/>
    <xdr:sp macro="" textlink="">
      <xdr:nvSpPr>
        <xdr:cNvPr id="202" name="テキスト ボックス 201"/>
        <xdr:cNvSpPr txBox="1"/>
      </xdr:nvSpPr>
      <xdr:spPr>
        <a:xfrm>
          <a:off x="1719795" y="1274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84095</xdr:rowOff>
    </xdr:from>
    <xdr:to>
      <xdr:col>6</xdr:col>
      <xdr:colOff>38100</xdr:colOff>
      <xdr:row>76</xdr:row>
      <xdr:rowOff>14244</xdr:rowOff>
    </xdr:to>
    <xdr:sp macro="" textlink="">
      <xdr:nvSpPr>
        <xdr:cNvPr id="203" name="楕円 202"/>
        <xdr:cNvSpPr/>
      </xdr:nvSpPr>
      <xdr:spPr>
        <a:xfrm>
          <a:off x="1079500" y="129428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30772</xdr:rowOff>
    </xdr:from>
    <xdr:ext cx="599010" cy="259045"/>
    <xdr:sp macro="" textlink="">
      <xdr:nvSpPr>
        <xdr:cNvPr id="204" name="テキスト ボックス 203"/>
        <xdr:cNvSpPr txBox="1"/>
      </xdr:nvSpPr>
      <xdr:spPr>
        <a:xfrm>
          <a:off x="830795" y="1271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66796</xdr:rowOff>
    </xdr:from>
    <xdr:to>
      <xdr:col>24</xdr:col>
      <xdr:colOff>63500</xdr:colOff>
      <xdr:row>98</xdr:row>
      <xdr:rowOff>79716</xdr:rowOff>
    </xdr:to>
    <xdr:cxnSp macro="">
      <xdr:nvCxnSpPr>
        <xdr:cNvPr id="235" name="直線コネクタ 234"/>
        <xdr:cNvCxnSpPr/>
      </xdr:nvCxnSpPr>
      <xdr:spPr>
        <a:xfrm>
          <a:off x="3797300" y="16868896"/>
          <a:ext cx="838200" cy="1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66796</xdr:rowOff>
    </xdr:from>
    <xdr:to>
      <xdr:col>19</xdr:col>
      <xdr:colOff>177800</xdr:colOff>
      <xdr:row>98</xdr:row>
      <xdr:rowOff>74758</xdr:rowOff>
    </xdr:to>
    <xdr:cxnSp macro="">
      <xdr:nvCxnSpPr>
        <xdr:cNvPr id="238" name="直線コネクタ 237"/>
        <xdr:cNvCxnSpPr/>
      </xdr:nvCxnSpPr>
      <xdr:spPr>
        <a:xfrm flipV="1">
          <a:off x="2908300" y="16868896"/>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74758</xdr:rowOff>
    </xdr:from>
    <xdr:to>
      <xdr:col>15</xdr:col>
      <xdr:colOff>50800</xdr:colOff>
      <xdr:row>98</xdr:row>
      <xdr:rowOff>88609</xdr:rowOff>
    </xdr:to>
    <xdr:cxnSp macro="">
      <xdr:nvCxnSpPr>
        <xdr:cNvPr id="241" name="直線コネクタ 240"/>
        <xdr:cNvCxnSpPr/>
      </xdr:nvCxnSpPr>
      <xdr:spPr>
        <a:xfrm flipV="1">
          <a:off x="2019300" y="16876858"/>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88609</xdr:rowOff>
    </xdr:from>
    <xdr:to>
      <xdr:col>10</xdr:col>
      <xdr:colOff>114300</xdr:colOff>
      <xdr:row>98</xdr:row>
      <xdr:rowOff>103346</xdr:rowOff>
    </xdr:to>
    <xdr:cxnSp macro="">
      <xdr:nvCxnSpPr>
        <xdr:cNvPr id="244" name="直線コネクタ 243"/>
        <xdr:cNvCxnSpPr/>
      </xdr:nvCxnSpPr>
      <xdr:spPr>
        <a:xfrm flipV="1">
          <a:off x="1130300" y="16890709"/>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28916</xdr:rowOff>
    </xdr:from>
    <xdr:to>
      <xdr:col>24</xdr:col>
      <xdr:colOff>114300</xdr:colOff>
      <xdr:row>98</xdr:row>
      <xdr:rowOff>130516</xdr:rowOff>
    </xdr:to>
    <xdr:sp macro="" textlink="">
      <xdr:nvSpPr>
        <xdr:cNvPr id="254" name="楕円 253"/>
        <xdr:cNvSpPr/>
      </xdr:nvSpPr>
      <xdr:spPr>
        <a:xfrm>
          <a:off x="4584700" y="168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15996</xdr:rowOff>
    </xdr:from>
    <xdr:to>
      <xdr:col>20</xdr:col>
      <xdr:colOff>38100</xdr:colOff>
      <xdr:row>98</xdr:row>
      <xdr:rowOff>117596</xdr:rowOff>
    </xdr:to>
    <xdr:sp macro="" textlink="">
      <xdr:nvSpPr>
        <xdr:cNvPr id="256" name="楕円 255"/>
        <xdr:cNvSpPr/>
      </xdr:nvSpPr>
      <xdr:spPr>
        <a:xfrm>
          <a:off x="3746500" y="168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108723</xdr:rowOff>
    </xdr:from>
    <xdr:ext cx="534377" cy="259045"/>
    <xdr:sp macro="" textlink="">
      <xdr:nvSpPr>
        <xdr:cNvPr id="257" name="テキスト ボックス 256"/>
        <xdr:cNvSpPr txBox="1"/>
      </xdr:nvSpPr>
      <xdr:spPr>
        <a:xfrm>
          <a:off x="3530111" y="1691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23958</xdr:rowOff>
    </xdr:from>
    <xdr:to>
      <xdr:col>15</xdr:col>
      <xdr:colOff>101600</xdr:colOff>
      <xdr:row>98</xdr:row>
      <xdr:rowOff>125558</xdr:rowOff>
    </xdr:to>
    <xdr:sp macro="" textlink="">
      <xdr:nvSpPr>
        <xdr:cNvPr id="258" name="楕円 257"/>
        <xdr:cNvSpPr/>
      </xdr:nvSpPr>
      <xdr:spPr>
        <a:xfrm>
          <a:off x="2857500" y="168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142085</xdr:rowOff>
    </xdr:from>
    <xdr:ext cx="534377" cy="259045"/>
    <xdr:sp macro="" textlink="">
      <xdr:nvSpPr>
        <xdr:cNvPr id="259" name="テキスト ボックス 258"/>
        <xdr:cNvSpPr txBox="1"/>
      </xdr:nvSpPr>
      <xdr:spPr>
        <a:xfrm>
          <a:off x="2641111" y="1660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37809</xdr:rowOff>
    </xdr:from>
    <xdr:to>
      <xdr:col>10</xdr:col>
      <xdr:colOff>165100</xdr:colOff>
      <xdr:row>98</xdr:row>
      <xdr:rowOff>139409</xdr:rowOff>
    </xdr:to>
    <xdr:sp macro="" textlink="">
      <xdr:nvSpPr>
        <xdr:cNvPr id="260" name="楕円 259"/>
        <xdr:cNvSpPr/>
      </xdr:nvSpPr>
      <xdr:spPr>
        <a:xfrm>
          <a:off x="1968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155936</xdr:rowOff>
    </xdr:from>
    <xdr:ext cx="534377" cy="259045"/>
    <xdr:sp macro="" textlink="">
      <xdr:nvSpPr>
        <xdr:cNvPr id="261" name="テキスト ボックス 260"/>
        <xdr:cNvSpPr txBox="1"/>
      </xdr:nvSpPr>
      <xdr:spPr>
        <a:xfrm>
          <a:off x="1752111" y="1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52546</xdr:rowOff>
    </xdr:from>
    <xdr:to>
      <xdr:col>6</xdr:col>
      <xdr:colOff>38100</xdr:colOff>
      <xdr:row>98</xdr:row>
      <xdr:rowOff>154146</xdr:rowOff>
    </xdr:to>
    <xdr:sp macro="" textlink="">
      <xdr:nvSpPr>
        <xdr:cNvPr id="262" name="楕円 261"/>
        <xdr:cNvSpPr/>
      </xdr:nvSpPr>
      <xdr:spPr>
        <a:xfrm>
          <a:off x="1079500" y="1685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145273</xdr:rowOff>
    </xdr:from>
    <xdr:ext cx="534377" cy="259045"/>
    <xdr:sp macro="" textlink="">
      <xdr:nvSpPr>
        <xdr:cNvPr id="263" name="テキスト ボックス 262"/>
        <xdr:cNvSpPr txBox="1"/>
      </xdr:nvSpPr>
      <xdr:spPr>
        <a:xfrm>
          <a:off x="863111" y="1694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63282</xdr:rowOff>
    </xdr:from>
    <xdr:to>
      <xdr:col>45</xdr:col>
      <xdr:colOff>177800</xdr:colOff>
      <xdr:row>39</xdr:row>
      <xdr:rowOff>98878</xdr:rowOff>
    </xdr:to>
    <xdr:cxnSp macro="">
      <xdr:nvCxnSpPr>
        <xdr:cNvPr id="300" name="直線コネクタ 299"/>
        <xdr:cNvCxnSpPr/>
      </xdr:nvCxnSpPr>
      <xdr:spPr>
        <a:xfrm>
          <a:off x="7861300" y="6749832"/>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61976</xdr:rowOff>
    </xdr:from>
    <xdr:to>
      <xdr:col>41</xdr:col>
      <xdr:colOff>50800</xdr:colOff>
      <xdr:row>39</xdr:row>
      <xdr:rowOff>63282</xdr:rowOff>
    </xdr:to>
    <xdr:cxnSp macro="">
      <xdr:nvCxnSpPr>
        <xdr:cNvPr id="303" name="直線コネクタ 302"/>
        <xdr:cNvCxnSpPr/>
      </xdr:nvCxnSpPr>
      <xdr:spPr>
        <a:xfrm>
          <a:off x="6972300" y="674852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12482</xdr:rowOff>
    </xdr:from>
    <xdr:to>
      <xdr:col>41</xdr:col>
      <xdr:colOff>101600</xdr:colOff>
      <xdr:row>39</xdr:row>
      <xdr:rowOff>114082</xdr:rowOff>
    </xdr:to>
    <xdr:sp macro="" textlink="">
      <xdr:nvSpPr>
        <xdr:cNvPr id="319" name="楕円 318"/>
        <xdr:cNvSpPr/>
      </xdr:nvSpPr>
      <xdr:spPr>
        <a:xfrm>
          <a:off x="7810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105209</xdr:rowOff>
    </xdr:from>
    <xdr:ext cx="378565" cy="259045"/>
    <xdr:sp macro="" textlink="">
      <xdr:nvSpPr>
        <xdr:cNvPr id="320" name="テキスト ボックス 319"/>
        <xdr:cNvSpPr txBox="1"/>
      </xdr:nvSpPr>
      <xdr:spPr>
        <a:xfrm>
          <a:off x="7672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11176</xdr:rowOff>
    </xdr:from>
    <xdr:to>
      <xdr:col>36</xdr:col>
      <xdr:colOff>165100</xdr:colOff>
      <xdr:row>39</xdr:row>
      <xdr:rowOff>112776</xdr:rowOff>
    </xdr:to>
    <xdr:sp macro="" textlink="">
      <xdr:nvSpPr>
        <xdr:cNvPr id="321" name="楕円 320"/>
        <xdr:cNvSpPr/>
      </xdr:nvSpPr>
      <xdr:spPr>
        <a:xfrm>
          <a:off x="6921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103903</xdr:rowOff>
    </xdr:from>
    <xdr:ext cx="378565" cy="259045"/>
    <xdr:sp macro="" textlink="">
      <xdr:nvSpPr>
        <xdr:cNvPr id="322" name="テキスト ボックス 321"/>
        <xdr:cNvSpPr txBox="1"/>
      </xdr:nvSpPr>
      <xdr:spPr>
        <a:xfrm>
          <a:off x="6783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37200</xdr:rowOff>
    </xdr:from>
    <xdr:to>
      <xdr:col>55</xdr:col>
      <xdr:colOff>0</xdr:colOff>
      <xdr:row>57</xdr:row>
      <xdr:rowOff>50807</xdr:rowOff>
    </xdr:to>
    <xdr:cxnSp macro="">
      <xdr:nvCxnSpPr>
        <xdr:cNvPr id="353" name="直線コネクタ 352"/>
        <xdr:cNvCxnSpPr/>
      </xdr:nvCxnSpPr>
      <xdr:spPr>
        <a:xfrm flipV="1">
          <a:off x="9639300" y="9809850"/>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50807</xdr:rowOff>
    </xdr:from>
    <xdr:to>
      <xdr:col>50</xdr:col>
      <xdr:colOff>114300</xdr:colOff>
      <xdr:row>57</xdr:row>
      <xdr:rowOff>71011</xdr:rowOff>
    </xdr:to>
    <xdr:cxnSp macro="">
      <xdr:nvCxnSpPr>
        <xdr:cNvPr id="356" name="直線コネクタ 355"/>
        <xdr:cNvCxnSpPr/>
      </xdr:nvCxnSpPr>
      <xdr:spPr>
        <a:xfrm flipV="1">
          <a:off x="8750300" y="9823457"/>
          <a:ext cx="889000" cy="2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71011</xdr:rowOff>
    </xdr:from>
    <xdr:to>
      <xdr:col>45</xdr:col>
      <xdr:colOff>177800</xdr:colOff>
      <xdr:row>57</xdr:row>
      <xdr:rowOff>72557</xdr:rowOff>
    </xdr:to>
    <xdr:cxnSp macro="">
      <xdr:nvCxnSpPr>
        <xdr:cNvPr id="359" name="直線コネクタ 358"/>
        <xdr:cNvCxnSpPr/>
      </xdr:nvCxnSpPr>
      <xdr:spPr>
        <a:xfrm flipV="1">
          <a:off x="7861300" y="9843661"/>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72557</xdr:rowOff>
    </xdr:from>
    <xdr:to>
      <xdr:col>41</xdr:col>
      <xdr:colOff>50800</xdr:colOff>
      <xdr:row>57</xdr:row>
      <xdr:rowOff>126474</xdr:rowOff>
    </xdr:to>
    <xdr:cxnSp macro="">
      <xdr:nvCxnSpPr>
        <xdr:cNvPr id="362" name="直線コネクタ 361"/>
        <xdr:cNvCxnSpPr/>
      </xdr:nvCxnSpPr>
      <xdr:spPr>
        <a:xfrm flipV="1">
          <a:off x="6972300" y="9845207"/>
          <a:ext cx="8890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157850</xdr:rowOff>
    </xdr:from>
    <xdr:to>
      <xdr:col>55</xdr:col>
      <xdr:colOff>50800</xdr:colOff>
      <xdr:row>57</xdr:row>
      <xdr:rowOff>88000</xdr:rowOff>
    </xdr:to>
    <xdr:sp macro="" textlink="">
      <xdr:nvSpPr>
        <xdr:cNvPr id="372" name="楕円 371"/>
        <xdr:cNvSpPr/>
      </xdr:nvSpPr>
      <xdr:spPr>
        <a:xfrm>
          <a:off x="10426700" y="97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136277</xdr:rowOff>
    </xdr:from>
    <xdr:ext cx="534377" cy="259045"/>
    <xdr:sp macro="" textlink="">
      <xdr:nvSpPr>
        <xdr:cNvPr id="373" name="農林水産業費該当値テキスト"/>
        <xdr:cNvSpPr txBox="1"/>
      </xdr:nvSpPr>
      <xdr:spPr>
        <a:xfrm>
          <a:off x="10528300" y="973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xdr:rowOff>
    </xdr:from>
    <xdr:to>
      <xdr:col>50</xdr:col>
      <xdr:colOff>165100</xdr:colOff>
      <xdr:row>57</xdr:row>
      <xdr:rowOff>101607</xdr:rowOff>
    </xdr:to>
    <xdr:sp macro="" textlink="">
      <xdr:nvSpPr>
        <xdr:cNvPr id="374" name="楕円 373"/>
        <xdr:cNvSpPr/>
      </xdr:nvSpPr>
      <xdr:spPr>
        <a:xfrm>
          <a:off x="9588500" y="97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92734</xdr:rowOff>
    </xdr:from>
    <xdr:ext cx="534377" cy="259045"/>
    <xdr:sp macro="" textlink="">
      <xdr:nvSpPr>
        <xdr:cNvPr id="375" name="テキスト ボックス 374"/>
        <xdr:cNvSpPr txBox="1"/>
      </xdr:nvSpPr>
      <xdr:spPr>
        <a:xfrm>
          <a:off x="9372111" y="98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20211</xdr:rowOff>
    </xdr:from>
    <xdr:to>
      <xdr:col>46</xdr:col>
      <xdr:colOff>38100</xdr:colOff>
      <xdr:row>57</xdr:row>
      <xdr:rowOff>121811</xdr:rowOff>
    </xdr:to>
    <xdr:sp macro="" textlink="">
      <xdr:nvSpPr>
        <xdr:cNvPr id="376" name="楕円 375"/>
        <xdr:cNvSpPr/>
      </xdr:nvSpPr>
      <xdr:spPr>
        <a:xfrm>
          <a:off x="8699500" y="97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112938</xdr:rowOff>
    </xdr:from>
    <xdr:ext cx="534377" cy="259045"/>
    <xdr:sp macro="" textlink="">
      <xdr:nvSpPr>
        <xdr:cNvPr id="377" name="テキスト ボックス 376"/>
        <xdr:cNvSpPr txBox="1"/>
      </xdr:nvSpPr>
      <xdr:spPr>
        <a:xfrm>
          <a:off x="8483111" y="98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21757</xdr:rowOff>
    </xdr:from>
    <xdr:to>
      <xdr:col>41</xdr:col>
      <xdr:colOff>101600</xdr:colOff>
      <xdr:row>57</xdr:row>
      <xdr:rowOff>123357</xdr:rowOff>
    </xdr:to>
    <xdr:sp macro="" textlink="">
      <xdr:nvSpPr>
        <xdr:cNvPr id="378" name="楕円 377"/>
        <xdr:cNvSpPr/>
      </xdr:nvSpPr>
      <xdr:spPr>
        <a:xfrm>
          <a:off x="7810500" y="97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114484</xdr:rowOff>
    </xdr:from>
    <xdr:ext cx="534377" cy="259045"/>
    <xdr:sp macro="" textlink="">
      <xdr:nvSpPr>
        <xdr:cNvPr id="379" name="テキスト ボックス 378"/>
        <xdr:cNvSpPr txBox="1"/>
      </xdr:nvSpPr>
      <xdr:spPr>
        <a:xfrm>
          <a:off x="7594111" y="98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75674</xdr:rowOff>
    </xdr:from>
    <xdr:to>
      <xdr:col>36</xdr:col>
      <xdr:colOff>165100</xdr:colOff>
      <xdr:row>58</xdr:row>
      <xdr:rowOff>5824</xdr:rowOff>
    </xdr:to>
    <xdr:sp macro="" textlink="">
      <xdr:nvSpPr>
        <xdr:cNvPr id="380" name="楕円 379"/>
        <xdr:cNvSpPr/>
      </xdr:nvSpPr>
      <xdr:spPr>
        <a:xfrm>
          <a:off x="6921500" y="98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168401</xdr:rowOff>
    </xdr:from>
    <xdr:ext cx="534377" cy="259045"/>
    <xdr:sp macro="" textlink="">
      <xdr:nvSpPr>
        <xdr:cNvPr id="381" name="テキスト ボックス 380"/>
        <xdr:cNvSpPr txBox="1"/>
      </xdr:nvSpPr>
      <xdr:spPr>
        <a:xfrm>
          <a:off x="6705111" y="99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65894</xdr:rowOff>
    </xdr:from>
    <xdr:to>
      <xdr:col>55</xdr:col>
      <xdr:colOff>0</xdr:colOff>
      <xdr:row>78</xdr:row>
      <xdr:rowOff>74206</xdr:rowOff>
    </xdr:to>
    <xdr:cxnSp macro="">
      <xdr:nvCxnSpPr>
        <xdr:cNvPr id="408" name="直線コネクタ 407"/>
        <xdr:cNvCxnSpPr/>
      </xdr:nvCxnSpPr>
      <xdr:spPr>
        <a:xfrm>
          <a:off x="9639300" y="13438994"/>
          <a:ext cx="8382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65894</xdr:rowOff>
    </xdr:from>
    <xdr:to>
      <xdr:col>50</xdr:col>
      <xdr:colOff>114300</xdr:colOff>
      <xdr:row>78</xdr:row>
      <xdr:rowOff>74000</xdr:rowOff>
    </xdr:to>
    <xdr:cxnSp macro="">
      <xdr:nvCxnSpPr>
        <xdr:cNvPr id="411" name="直線コネクタ 410"/>
        <xdr:cNvCxnSpPr/>
      </xdr:nvCxnSpPr>
      <xdr:spPr>
        <a:xfrm flipV="1">
          <a:off x="8750300" y="13438994"/>
          <a:ext cx="889000" cy="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74000</xdr:rowOff>
    </xdr:from>
    <xdr:to>
      <xdr:col>45</xdr:col>
      <xdr:colOff>177800</xdr:colOff>
      <xdr:row>78</xdr:row>
      <xdr:rowOff>76282</xdr:rowOff>
    </xdr:to>
    <xdr:cxnSp macro="">
      <xdr:nvCxnSpPr>
        <xdr:cNvPr id="414" name="直線コネクタ 413"/>
        <xdr:cNvCxnSpPr/>
      </xdr:nvCxnSpPr>
      <xdr:spPr>
        <a:xfrm flipV="1">
          <a:off x="7861300" y="13447100"/>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76282</xdr:rowOff>
    </xdr:from>
    <xdr:to>
      <xdr:col>41</xdr:col>
      <xdr:colOff>50800</xdr:colOff>
      <xdr:row>78</xdr:row>
      <xdr:rowOff>105863</xdr:rowOff>
    </xdr:to>
    <xdr:cxnSp macro="">
      <xdr:nvCxnSpPr>
        <xdr:cNvPr id="417" name="直線コネクタ 416"/>
        <xdr:cNvCxnSpPr/>
      </xdr:nvCxnSpPr>
      <xdr:spPr>
        <a:xfrm flipV="1">
          <a:off x="6972300" y="13449382"/>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23406</xdr:rowOff>
    </xdr:from>
    <xdr:to>
      <xdr:col>55</xdr:col>
      <xdr:colOff>50800</xdr:colOff>
      <xdr:row>78</xdr:row>
      <xdr:rowOff>125006</xdr:rowOff>
    </xdr:to>
    <xdr:sp macro="" textlink="">
      <xdr:nvSpPr>
        <xdr:cNvPr id="427" name="楕円 426"/>
        <xdr:cNvSpPr/>
      </xdr:nvSpPr>
      <xdr:spPr>
        <a:xfrm>
          <a:off x="10426700" y="133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109783</xdr:rowOff>
    </xdr:from>
    <xdr:ext cx="534377" cy="259045"/>
    <xdr:sp macro="" textlink="">
      <xdr:nvSpPr>
        <xdr:cNvPr id="428" name="商工費該当値テキスト"/>
        <xdr:cNvSpPr txBox="1"/>
      </xdr:nvSpPr>
      <xdr:spPr>
        <a:xfrm>
          <a:off x="10528300" y="133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15094</xdr:rowOff>
    </xdr:from>
    <xdr:to>
      <xdr:col>50</xdr:col>
      <xdr:colOff>165100</xdr:colOff>
      <xdr:row>78</xdr:row>
      <xdr:rowOff>116694</xdr:rowOff>
    </xdr:to>
    <xdr:sp macro="" textlink="">
      <xdr:nvSpPr>
        <xdr:cNvPr id="429" name="楕円 428"/>
        <xdr:cNvSpPr/>
      </xdr:nvSpPr>
      <xdr:spPr>
        <a:xfrm>
          <a:off x="9588500" y="133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107821</xdr:rowOff>
    </xdr:from>
    <xdr:ext cx="534377" cy="259045"/>
    <xdr:sp macro="" textlink="">
      <xdr:nvSpPr>
        <xdr:cNvPr id="430" name="テキスト ボックス 429"/>
        <xdr:cNvSpPr txBox="1"/>
      </xdr:nvSpPr>
      <xdr:spPr>
        <a:xfrm>
          <a:off x="9372111" y="134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23200</xdr:rowOff>
    </xdr:from>
    <xdr:to>
      <xdr:col>46</xdr:col>
      <xdr:colOff>38100</xdr:colOff>
      <xdr:row>78</xdr:row>
      <xdr:rowOff>124800</xdr:rowOff>
    </xdr:to>
    <xdr:sp macro="" textlink="">
      <xdr:nvSpPr>
        <xdr:cNvPr id="431" name="楕円 430"/>
        <xdr:cNvSpPr/>
      </xdr:nvSpPr>
      <xdr:spPr>
        <a:xfrm>
          <a:off x="8699500" y="133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115927</xdr:rowOff>
    </xdr:from>
    <xdr:ext cx="534377" cy="259045"/>
    <xdr:sp macro="" textlink="">
      <xdr:nvSpPr>
        <xdr:cNvPr id="432" name="テキスト ボックス 431"/>
        <xdr:cNvSpPr txBox="1"/>
      </xdr:nvSpPr>
      <xdr:spPr>
        <a:xfrm>
          <a:off x="8483111" y="134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25482</xdr:rowOff>
    </xdr:from>
    <xdr:to>
      <xdr:col>41</xdr:col>
      <xdr:colOff>101600</xdr:colOff>
      <xdr:row>78</xdr:row>
      <xdr:rowOff>127082</xdr:rowOff>
    </xdr:to>
    <xdr:sp macro="" textlink="">
      <xdr:nvSpPr>
        <xdr:cNvPr id="433" name="楕円 432"/>
        <xdr:cNvSpPr/>
      </xdr:nvSpPr>
      <xdr:spPr>
        <a:xfrm>
          <a:off x="7810500" y="133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118209</xdr:rowOff>
    </xdr:from>
    <xdr:ext cx="534377" cy="259045"/>
    <xdr:sp macro="" textlink="">
      <xdr:nvSpPr>
        <xdr:cNvPr id="434" name="テキスト ボックス 433"/>
        <xdr:cNvSpPr txBox="1"/>
      </xdr:nvSpPr>
      <xdr:spPr>
        <a:xfrm>
          <a:off x="7594111" y="134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55063</xdr:rowOff>
    </xdr:from>
    <xdr:to>
      <xdr:col>36</xdr:col>
      <xdr:colOff>165100</xdr:colOff>
      <xdr:row>78</xdr:row>
      <xdr:rowOff>156663</xdr:rowOff>
    </xdr:to>
    <xdr:sp macro="" textlink="">
      <xdr:nvSpPr>
        <xdr:cNvPr id="435" name="楕円 434"/>
        <xdr:cNvSpPr/>
      </xdr:nvSpPr>
      <xdr:spPr>
        <a:xfrm>
          <a:off x="6921500" y="134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147790</xdr:rowOff>
    </xdr:from>
    <xdr:ext cx="469744" cy="259045"/>
    <xdr:sp macro="" textlink="">
      <xdr:nvSpPr>
        <xdr:cNvPr id="436" name="テキスト ボックス 435"/>
        <xdr:cNvSpPr txBox="1"/>
      </xdr:nvSpPr>
      <xdr:spPr>
        <a:xfrm>
          <a:off x="6737428" y="1352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74282</xdr:rowOff>
    </xdr:from>
    <xdr:to>
      <xdr:col>55</xdr:col>
      <xdr:colOff>0</xdr:colOff>
      <xdr:row>96</xdr:row>
      <xdr:rowOff>43450</xdr:rowOff>
    </xdr:to>
    <xdr:cxnSp macro="">
      <xdr:nvCxnSpPr>
        <xdr:cNvPr id="469" name="直線コネクタ 468"/>
        <xdr:cNvCxnSpPr/>
      </xdr:nvCxnSpPr>
      <xdr:spPr>
        <a:xfrm flipV="1">
          <a:off x="9639300" y="16362032"/>
          <a:ext cx="838200" cy="1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43450</xdr:rowOff>
    </xdr:from>
    <xdr:to>
      <xdr:col>50</xdr:col>
      <xdr:colOff>114300</xdr:colOff>
      <xdr:row>96</xdr:row>
      <xdr:rowOff>46859</xdr:rowOff>
    </xdr:to>
    <xdr:cxnSp macro="">
      <xdr:nvCxnSpPr>
        <xdr:cNvPr id="472" name="直線コネクタ 471"/>
        <xdr:cNvCxnSpPr/>
      </xdr:nvCxnSpPr>
      <xdr:spPr>
        <a:xfrm flipV="1">
          <a:off x="8750300" y="16502650"/>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46859</xdr:rowOff>
    </xdr:from>
    <xdr:to>
      <xdr:col>45</xdr:col>
      <xdr:colOff>177800</xdr:colOff>
      <xdr:row>96</xdr:row>
      <xdr:rowOff>129718</xdr:rowOff>
    </xdr:to>
    <xdr:cxnSp macro="">
      <xdr:nvCxnSpPr>
        <xdr:cNvPr id="475" name="直線コネクタ 474"/>
        <xdr:cNvCxnSpPr/>
      </xdr:nvCxnSpPr>
      <xdr:spPr>
        <a:xfrm flipV="1">
          <a:off x="7861300" y="16506059"/>
          <a:ext cx="889000" cy="8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129718</xdr:rowOff>
    </xdr:from>
    <xdr:to>
      <xdr:col>41</xdr:col>
      <xdr:colOff>50800</xdr:colOff>
      <xdr:row>97</xdr:row>
      <xdr:rowOff>69281</xdr:rowOff>
    </xdr:to>
    <xdr:cxnSp macro="">
      <xdr:nvCxnSpPr>
        <xdr:cNvPr id="478" name="直線コネクタ 477"/>
        <xdr:cNvCxnSpPr/>
      </xdr:nvCxnSpPr>
      <xdr:spPr>
        <a:xfrm flipV="1">
          <a:off x="6972300" y="16588918"/>
          <a:ext cx="889000" cy="11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23482</xdr:rowOff>
    </xdr:from>
    <xdr:to>
      <xdr:col>55</xdr:col>
      <xdr:colOff>50800</xdr:colOff>
      <xdr:row>95</xdr:row>
      <xdr:rowOff>125082</xdr:rowOff>
    </xdr:to>
    <xdr:sp macro="" textlink="">
      <xdr:nvSpPr>
        <xdr:cNvPr id="488" name="楕円 487"/>
        <xdr:cNvSpPr/>
      </xdr:nvSpPr>
      <xdr:spPr>
        <a:xfrm>
          <a:off x="10426700" y="163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46359</xdr:rowOff>
    </xdr:from>
    <xdr:ext cx="534377" cy="259045"/>
    <xdr:sp macro="" textlink="">
      <xdr:nvSpPr>
        <xdr:cNvPr id="489" name="土木費該当値テキスト"/>
        <xdr:cNvSpPr txBox="1"/>
      </xdr:nvSpPr>
      <xdr:spPr>
        <a:xfrm>
          <a:off x="10528300" y="1616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164100</xdr:rowOff>
    </xdr:from>
    <xdr:to>
      <xdr:col>50</xdr:col>
      <xdr:colOff>165100</xdr:colOff>
      <xdr:row>96</xdr:row>
      <xdr:rowOff>94250</xdr:rowOff>
    </xdr:to>
    <xdr:sp macro="" textlink="">
      <xdr:nvSpPr>
        <xdr:cNvPr id="490" name="楕円 489"/>
        <xdr:cNvSpPr/>
      </xdr:nvSpPr>
      <xdr:spPr>
        <a:xfrm>
          <a:off x="9588500" y="16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85377</xdr:rowOff>
    </xdr:from>
    <xdr:ext cx="534377" cy="259045"/>
    <xdr:sp macro="" textlink="">
      <xdr:nvSpPr>
        <xdr:cNvPr id="491" name="テキスト ボックス 490"/>
        <xdr:cNvSpPr txBox="1"/>
      </xdr:nvSpPr>
      <xdr:spPr>
        <a:xfrm>
          <a:off x="9372111" y="1654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167509</xdr:rowOff>
    </xdr:from>
    <xdr:to>
      <xdr:col>46</xdr:col>
      <xdr:colOff>38100</xdr:colOff>
      <xdr:row>96</xdr:row>
      <xdr:rowOff>97659</xdr:rowOff>
    </xdr:to>
    <xdr:sp macro="" textlink="">
      <xdr:nvSpPr>
        <xdr:cNvPr id="492" name="楕円 491"/>
        <xdr:cNvSpPr/>
      </xdr:nvSpPr>
      <xdr:spPr>
        <a:xfrm>
          <a:off x="8699500" y="164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114186</xdr:rowOff>
    </xdr:from>
    <xdr:ext cx="534377" cy="259045"/>
    <xdr:sp macro="" textlink="">
      <xdr:nvSpPr>
        <xdr:cNvPr id="493" name="テキスト ボックス 492"/>
        <xdr:cNvSpPr txBox="1"/>
      </xdr:nvSpPr>
      <xdr:spPr>
        <a:xfrm>
          <a:off x="8483111" y="162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78918</xdr:rowOff>
    </xdr:from>
    <xdr:to>
      <xdr:col>41</xdr:col>
      <xdr:colOff>101600</xdr:colOff>
      <xdr:row>97</xdr:row>
      <xdr:rowOff>9068</xdr:rowOff>
    </xdr:to>
    <xdr:sp macro="" textlink="">
      <xdr:nvSpPr>
        <xdr:cNvPr id="494" name="楕円 493"/>
        <xdr:cNvSpPr/>
      </xdr:nvSpPr>
      <xdr:spPr>
        <a:xfrm>
          <a:off x="7810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25595</xdr:rowOff>
    </xdr:from>
    <xdr:ext cx="534377" cy="259045"/>
    <xdr:sp macro="" textlink="">
      <xdr:nvSpPr>
        <xdr:cNvPr id="495" name="テキスト ボックス 494"/>
        <xdr:cNvSpPr txBox="1"/>
      </xdr:nvSpPr>
      <xdr:spPr>
        <a:xfrm>
          <a:off x="7594111" y="163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18481</xdr:rowOff>
    </xdr:from>
    <xdr:to>
      <xdr:col>36</xdr:col>
      <xdr:colOff>165100</xdr:colOff>
      <xdr:row>97</xdr:row>
      <xdr:rowOff>120081</xdr:rowOff>
    </xdr:to>
    <xdr:sp macro="" textlink="">
      <xdr:nvSpPr>
        <xdr:cNvPr id="496" name="楕円 495"/>
        <xdr:cNvSpPr/>
      </xdr:nvSpPr>
      <xdr:spPr>
        <a:xfrm>
          <a:off x="6921500" y="166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111208</xdr:rowOff>
    </xdr:from>
    <xdr:ext cx="534377" cy="259045"/>
    <xdr:sp macro="" textlink="">
      <xdr:nvSpPr>
        <xdr:cNvPr id="497" name="テキスト ボックス 496"/>
        <xdr:cNvSpPr txBox="1"/>
      </xdr:nvSpPr>
      <xdr:spPr>
        <a:xfrm>
          <a:off x="6705111" y="167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140653</xdr:rowOff>
    </xdr:from>
    <xdr:to>
      <xdr:col>85</xdr:col>
      <xdr:colOff>127000</xdr:colOff>
      <xdr:row>35</xdr:row>
      <xdr:rowOff>165456</xdr:rowOff>
    </xdr:to>
    <xdr:cxnSp macro="">
      <xdr:nvCxnSpPr>
        <xdr:cNvPr id="526" name="直線コネクタ 525"/>
        <xdr:cNvCxnSpPr/>
      </xdr:nvCxnSpPr>
      <xdr:spPr>
        <a:xfrm>
          <a:off x="15481300" y="5969953"/>
          <a:ext cx="8382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140653</xdr:rowOff>
    </xdr:from>
    <xdr:to>
      <xdr:col>81</xdr:col>
      <xdr:colOff>50800</xdr:colOff>
      <xdr:row>35</xdr:row>
      <xdr:rowOff>60528</xdr:rowOff>
    </xdr:to>
    <xdr:cxnSp macro="">
      <xdr:nvCxnSpPr>
        <xdr:cNvPr id="529" name="直線コネクタ 528"/>
        <xdr:cNvCxnSpPr/>
      </xdr:nvCxnSpPr>
      <xdr:spPr>
        <a:xfrm flipV="1">
          <a:off x="14592300" y="5969953"/>
          <a:ext cx="88900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60528</xdr:rowOff>
    </xdr:from>
    <xdr:to>
      <xdr:col>76</xdr:col>
      <xdr:colOff>114300</xdr:colOff>
      <xdr:row>35</xdr:row>
      <xdr:rowOff>153854</xdr:rowOff>
    </xdr:to>
    <xdr:cxnSp macro="">
      <xdr:nvCxnSpPr>
        <xdr:cNvPr id="532" name="直線コネクタ 531"/>
        <xdr:cNvCxnSpPr/>
      </xdr:nvCxnSpPr>
      <xdr:spPr>
        <a:xfrm flipV="1">
          <a:off x="13703300" y="6061278"/>
          <a:ext cx="889000" cy="9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71863</xdr:rowOff>
    </xdr:from>
    <xdr:to>
      <xdr:col>71</xdr:col>
      <xdr:colOff>177800</xdr:colOff>
      <xdr:row>35</xdr:row>
      <xdr:rowOff>153854</xdr:rowOff>
    </xdr:to>
    <xdr:cxnSp macro="">
      <xdr:nvCxnSpPr>
        <xdr:cNvPr id="535" name="直線コネクタ 534"/>
        <xdr:cNvCxnSpPr/>
      </xdr:nvCxnSpPr>
      <xdr:spPr>
        <a:xfrm>
          <a:off x="12814300" y="6072613"/>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114656</xdr:rowOff>
    </xdr:from>
    <xdr:to>
      <xdr:col>85</xdr:col>
      <xdr:colOff>177800</xdr:colOff>
      <xdr:row>36</xdr:row>
      <xdr:rowOff>44806</xdr:rowOff>
    </xdr:to>
    <xdr:sp macro="" textlink="">
      <xdr:nvSpPr>
        <xdr:cNvPr id="545" name="楕円 544"/>
        <xdr:cNvSpPr/>
      </xdr:nvSpPr>
      <xdr:spPr>
        <a:xfrm>
          <a:off x="16268700" y="61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137533</xdr:rowOff>
    </xdr:from>
    <xdr:ext cx="534377" cy="259045"/>
    <xdr:sp macro="" textlink="">
      <xdr:nvSpPr>
        <xdr:cNvPr id="546" name="消防費該当値テキスト"/>
        <xdr:cNvSpPr txBox="1"/>
      </xdr:nvSpPr>
      <xdr:spPr>
        <a:xfrm>
          <a:off x="16370300" y="59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89853</xdr:rowOff>
    </xdr:from>
    <xdr:to>
      <xdr:col>81</xdr:col>
      <xdr:colOff>101600</xdr:colOff>
      <xdr:row>35</xdr:row>
      <xdr:rowOff>20003</xdr:rowOff>
    </xdr:to>
    <xdr:sp macro="" textlink="">
      <xdr:nvSpPr>
        <xdr:cNvPr id="547" name="楕円 546"/>
        <xdr:cNvSpPr/>
      </xdr:nvSpPr>
      <xdr:spPr>
        <a:xfrm>
          <a:off x="15430500" y="59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36530</xdr:rowOff>
    </xdr:from>
    <xdr:ext cx="534377" cy="259045"/>
    <xdr:sp macro="" textlink="">
      <xdr:nvSpPr>
        <xdr:cNvPr id="548" name="テキスト ボックス 547"/>
        <xdr:cNvSpPr txBox="1"/>
      </xdr:nvSpPr>
      <xdr:spPr>
        <a:xfrm>
          <a:off x="15214111" y="569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9728</xdr:rowOff>
    </xdr:from>
    <xdr:to>
      <xdr:col>76</xdr:col>
      <xdr:colOff>165100</xdr:colOff>
      <xdr:row>35</xdr:row>
      <xdr:rowOff>111328</xdr:rowOff>
    </xdr:to>
    <xdr:sp macro="" textlink="">
      <xdr:nvSpPr>
        <xdr:cNvPr id="549" name="楕円 548"/>
        <xdr:cNvSpPr/>
      </xdr:nvSpPr>
      <xdr:spPr>
        <a:xfrm>
          <a:off x="14541500" y="60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127855</xdr:rowOff>
    </xdr:from>
    <xdr:ext cx="534377" cy="259045"/>
    <xdr:sp macro="" textlink="">
      <xdr:nvSpPr>
        <xdr:cNvPr id="550" name="テキスト ボックス 549"/>
        <xdr:cNvSpPr txBox="1"/>
      </xdr:nvSpPr>
      <xdr:spPr>
        <a:xfrm>
          <a:off x="14325111" y="57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103054</xdr:rowOff>
    </xdr:from>
    <xdr:to>
      <xdr:col>72</xdr:col>
      <xdr:colOff>38100</xdr:colOff>
      <xdr:row>36</xdr:row>
      <xdr:rowOff>33204</xdr:rowOff>
    </xdr:to>
    <xdr:sp macro="" textlink="">
      <xdr:nvSpPr>
        <xdr:cNvPr id="551" name="楕円 550"/>
        <xdr:cNvSpPr/>
      </xdr:nvSpPr>
      <xdr:spPr>
        <a:xfrm>
          <a:off x="13652500" y="61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49731</xdr:rowOff>
    </xdr:from>
    <xdr:ext cx="534377" cy="259045"/>
    <xdr:sp macro="" textlink="">
      <xdr:nvSpPr>
        <xdr:cNvPr id="552" name="テキスト ボックス 551"/>
        <xdr:cNvSpPr txBox="1"/>
      </xdr:nvSpPr>
      <xdr:spPr>
        <a:xfrm>
          <a:off x="13436111" y="58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21063</xdr:rowOff>
    </xdr:from>
    <xdr:to>
      <xdr:col>67</xdr:col>
      <xdr:colOff>101600</xdr:colOff>
      <xdr:row>35</xdr:row>
      <xdr:rowOff>122663</xdr:rowOff>
    </xdr:to>
    <xdr:sp macro="" textlink="">
      <xdr:nvSpPr>
        <xdr:cNvPr id="553" name="楕円 552"/>
        <xdr:cNvSpPr/>
      </xdr:nvSpPr>
      <xdr:spPr>
        <a:xfrm>
          <a:off x="12763500" y="60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139190</xdr:rowOff>
    </xdr:from>
    <xdr:ext cx="534377" cy="259045"/>
    <xdr:sp macro="" textlink="">
      <xdr:nvSpPr>
        <xdr:cNvPr id="554" name="テキスト ボックス 553"/>
        <xdr:cNvSpPr txBox="1"/>
      </xdr:nvSpPr>
      <xdr:spPr>
        <a:xfrm>
          <a:off x="12547111" y="579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153226</xdr:rowOff>
    </xdr:from>
    <xdr:to>
      <xdr:col>85</xdr:col>
      <xdr:colOff>127000</xdr:colOff>
      <xdr:row>58</xdr:row>
      <xdr:rowOff>13995</xdr:rowOff>
    </xdr:to>
    <xdr:cxnSp macro="">
      <xdr:nvCxnSpPr>
        <xdr:cNvPr id="584" name="直線コネクタ 583"/>
        <xdr:cNvCxnSpPr/>
      </xdr:nvCxnSpPr>
      <xdr:spPr>
        <a:xfrm>
          <a:off x="15481300" y="9582976"/>
          <a:ext cx="838200" cy="37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153226</xdr:rowOff>
    </xdr:from>
    <xdr:to>
      <xdr:col>81</xdr:col>
      <xdr:colOff>50800</xdr:colOff>
      <xdr:row>57</xdr:row>
      <xdr:rowOff>11735</xdr:rowOff>
    </xdr:to>
    <xdr:cxnSp macro="">
      <xdr:nvCxnSpPr>
        <xdr:cNvPr id="587" name="直線コネクタ 586"/>
        <xdr:cNvCxnSpPr/>
      </xdr:nvCxnSpPr>
      <xdr:spPr>
        <a:xfrm flipV="1">
          <a:off x="14592300" y="9582976"/>
          <a:ext cx="889000" cy="20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11735</xdr:rowOff>
    </xdr:from>
    <xdr:to>
      <xdr:col>76</xdr:col>
      <xdr:colOff>114300</xdr:colOff>
      <xdr:row>58</xdr:row>
      <xdr:rowOff>18428</xdr:rowOff>
    </xdr:to>
    <xdr:cxnSp macro="">
      <xdr:nvCxnSpPr>
        <xdr:cNvPr id="590" name="直線コネクタ 589"/>
        <xdr:cNvCxnSpPr/>
      </xdr:nvCxnSpPr>
      <xdr:spPr>
        <a:xfrm flipV="1">
          <a:off x="13703300" y="9784385"/>
          <a:ext cx="889000" cy="1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18428</xdr:rowOff>
    </xdr:from>
    <xdr:to>
      <xdr:col>71</xdr:col>
      <xdr:colOff>177800</xdr:colOff>
      <xdr:row>58</xdr:row>
      <xdr:rowOff>37732</xdr:rowOff>
    </xdr:to>
    <xdr:cxnSp macro="">
      <xdr:nvCxnSpPr>
        <xdr:cNvPr id="593" name="直線コネクタ 592"/>
        <xdr:cNvCxnSpPr/>
      </xdr:nvCxnSpPr>
      <xdr:spPr>
        <a:xfrm flipV="1">
          <a:off x="12814300" y="99625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134645</xdr:rowOff>
    </xdr:from>
    <xdr:to>
      <xdr:col>85</xdr:col>
      <xdr:colOff>177800</xdr:colOff>
      <xdr:row>58</xdr:row>
      <xdr:rowOff>64795</xdr:rowOff>
    </xdr:to>
    <xdr:sp macro="" textlink="">
      <xdr:nvSpPr>
        <xdr:cNvPr id="603" name="楕円 602"/>
        <xdr:cNvSpPr/>
      </xdr:nvSpPr>
      <xdr:spPr>
        <a:xfrm>
          <a:off x="16268700" y="99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113072</xdr:rowOff>
    </xdr:from>
    <xdr:ext cx="534377" cy="259045"/>
    <xdr:sp macro="" textlink="">
      <xdr:nvSpPr>
        <xdr:cNvPr id="604" name="教育費該当値テキスト"/>
        <xdr:cNvSpPr txBox="1"/>
      </xdr:nvSpPr>
      <xdr:spPr>
        <a:xfrm>
          <a:off x="16370300" y="98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102426</xdr:rowOff>
    </xdr:from>
    <xdr:to>
      <xdr:col>81</xdr:col>
      <xdr:colOff>101600</xdr:colOff>
      <xdr:row>56</xdr:row>
      <xdr:rowOff>32576</xdr:rowOff>
    </xdr:to>
    <xdr:sp macro="" textlink="">
      <xdr:nvSpPr>
        <xdr:cNvPr id="605" name="楕円 604"/>
        <xdr:cNvSpPr/>
      </xdr:nvSpPr>
      <xdr:spPr>
        <a:xfrm>
          <a:off x="15430500" y="95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49103</xdr:rowOff>
    </xdr:from>
    <xdr:ext cx="534377" cy="259045"/>
    <xdr:sp macro="" textlink="">
      <xdr:nvSpPr>
        <xdr:cNvPr id="606" name="テキスト ボックス 605"/>
        <xdr:cNvSpPr txBox="1"/>
      </xdr:nvSpPr>
      <xdr:spPr>
        <a:xfrm>
          <a:off x="15214111" y="93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132385</xdr:rowOff>
    </xdr:from>
    <xdr:to>
      <xdr:col>76</xdr:col>
      <xdr:colOff>165100</xdr:colOff>
      <xdr:row>57</xdr:row>
      <xdr:rowOff>62535</xdr:rowOff>
    </xdr:to>
    <xdr:sp macro="" textlink="">
      <xdr:nvSpPr>
        <xdr:cNvPr id="607" name="楕円 606"/>
        <xdr:cNvSpPr/>
      </xdr:nvSpPr>
      <xdr:spPr>
        <a:xfrm>
          <a:off x="14541500" y="97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53662</xdr:rowOff>
    </xdr:from>
    <xdr:ext cx="534377" cy="259045"/>
    <xdr:sp macro="" textlink="">
      <xdr:nvSpPr>
        <xdr:cNvPr id="608" name="テキスト ボックス 607"/>
        <xdr:cNvSpPr txBox="1"/>
      </xdr:nvSpPr>
      <xdr:spPr>
        <a:xfrm>
          <a:off x="14325111" y="98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139078</xdr:rowOff>
    </xdr:from>
    <xdr:to>
      <xdr:col>72</xdr:col>
      <xdr:colOff>38100</xdr:colOff>
      <xdr:row>58</xdr:row>
      <xdr:rowOff>69228</xdr:rowOff>
    </xdr:to>
    <xdr:sp macro="" textlink="">
      <xdr:nvSpPr>
        <xdr:cNvPr id="609" name="楕円 608"/>
        <xdr:cNvSpPr/>
      </xdr:nvSpPr>
      <xdr:spPr>
        <a:xfrm>
          <a:off x="136525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60355</xdr:rowOff>
    </xdr:from>
    <xdr:ext cx="534377" cy="259045"/>
    <xdr:sp macro="" textlink="">
      <xdr:nvSpPr>
        <xdr:cNvPr id="610" name="テキスト ボックス 609"/>
        <xdr:cNvSpPr txBox="1"/>
      </xdr:nvSpPr>
      <xdr:spPr>
        <a:xfrm>
          <a:off x="13436111" y="1000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158382</xdr:rowOff>
    </xdr:from>
    <xdr:to>
      <xdr:col>67</xdr:col>
      <xdr:colOff>101600</xdr:colOff>
      <xdr:row>58</xdr:row>
      <xdr:rowOff>88532</xdr:rowOff>
    </xdr:to>
    <xdr:sp macro="" textlink="">
      <xdr:nvSpPr>
        <xdr:cNvPr id="611" name="楕円 610"/>
        <xdr:cNvSpPr/>
      </xdr:nvSpPr>
      <xdr:spPr>
        <a:xfrm>
          <a:off x="12763500" y="993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79659</xdr:rowOff>
    </xdr:from>
    <xdr:ext cx="534377" cy="259045"/>
    <xdr:sp macro="" textlink="">
      <xdr:nvSpPr>
        <xdr:cNvPr id="612" name="テキスト ボックス 611"/>
        <xdr:cNvSpPr txBox="1"/>
      </xdr:nvSpPr>
      <xdr:spPr>
        <a:xfrm>
          <a:off x="12547111" y="1002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155915</xdr:rowOff>
    </xdr:from>
    <xdr:to>
      <xdr:col>85</xdr:col>
      <xdr:colOff>127000</xdr:colOff>
      <xdr:row>79</xdr:row>
      <xdr:rowOff>7813</xdr:rowOff>
    </xdr:to>
    <xdr:cxnSp macro="">
      <xdr:nvCxnSpPr>
        <xdr:cNvPr id="643" name="直線コネクタ 642"/>
        <xdr:cNvCxnSpPr/>
      </xdr:nvCxnSpPr>
      <xdr:spPr>
        <a:xfrm flipV="1">
          <a:off x="15481300" y="13529015"/>
          <a:ext cx="838200" cy="2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7813</xdr:rowOff>
    </xdr:from>
    <xdr:to>
      <xdr:col>81</xdr:col>
      <xdr:colOff>50800</xdr:colOff>
      <xdr:row>79</xdr:row>
      <xdr:rowOff>20631</xdr:rowOff>
    </xdr:to>
    <xdr:cxnSp macro="">
      <xdr:nvCxnSpPr>
        <xdr:cNvPr id="646" name="直線コネクタ 645"/>
        <xdr:cNvCxnSpPr/>
      </xdr:nvCxnSpPr>
      <xdr:spPr>
        <a:xfrm flipV="1">
          <a:off x="14592300" y="13552363"/>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18526</xdr:rowOff>
    </xdr:from>
    <xdr:to>
      <xdr:col>76</xdr:col>
      <xdr:colOff>114300</xdr:colOff>
      <xdr:row>79</xdr:row>
      <xdr:rowOff>20631</xdr:rowOff>
    </xdr:to>
    <xdr:cxnSp macro="">
      <xdr:nvCxnSpPr>
        <xdr:cNvPr id="649" name="直線コネクタ 648"/>
        <xdr:cNvCxnSpPr/>
      </xdr:nvCxnSpPr>
      <xdr:spPr>
        <a:xfrm>
          <a:off x="13703300" y="13563076"/>
          <a:ext cx="889000" cy="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139928</xdr:rowOff>
    </xdr:from>
    <xdr:to>
      <xdr:col>71</xdr:col>
      <xdr:colOff>177800</xdr:colOff>
      <xdr:row>79</xdr:row>
      <xdr:rowOff>18526</xdr:rowOff>
    </xdr:to>
    <xdr:cxnSp macro="">
      <xdr:nvCxnSpPr>
        <xdr:cNvPr id="652" name="直線コネクタ 651"/>
        <xdr:cNvCxnSpPr/>
      </xdr:nvCxnSpPr>
      <xdr:spPr>
        <a:xfrm>
          <a:off x="12814300" y="13513028"/>
          <a:ext cx="889000" cy="5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105115</xdr:rowOff>
    </xdr:from>
    <xdr:to>
      <xdr:col>85</xdr:col>
      <xdr:colOff>177800</xdr:colOff>
      <xdr:row>79</xdr:row>
      <xdr:rowOff>35265</xdr:rowOff>
    </xdr:to>
    <xdr:sp macro="" textlink="">
      <xdr:nvSpPr>
        <xdr:cNvPr id="662" name="楕円 661"/>
        <xdr:cNvSpPr/>
      </xdr:nvSpPr>
      <xdr:spPr>
        <a:xfrm>
          <a:off x="16268700" y="1347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53497</xdr:rowOff>
    </xdr:from>
    <xdr:ext cx="469744" cy="259045"/>
    <xdr:sp macro="" textlink="">
      <xdr:nvSpPr>
        <xdr:cNvPr id="663" name="災害復旧費該当値テキスト"/>
        <xdr:cNvSpPr txBox="1"/>
      </xdr:nvSpPr>
      <xdr:spPr>
        <a:xfrm>
          <a:off x="16370300" y="134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128463</xdr:rowOff>
    </xdr:from>
    <xdr:to>
      <xdr:col>81</xdr:col>
      <xdr:colOff>101600</xdr:colOff>
      <xdr:row>79</xdr:row>
      <xdr:rowOff>58613</xdr:rowOff>
    </xdr:to>
    <xdr:sp macro="" textlink="">
      <xdr:nvSpPr>
        <xdr:cNvPr id="664" name="楕円 663"/>
        <xdr:cNvSpPr/>
      </xdr:nvSpPr>
      <xdr:spPr>
        <a:xfrm>
          <a:off x="15430500" y="135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49740</xdr:rowOff>
    </xdr:from>
    <xdr:ext cx="469744" cy="259045"/>
    <xdr:sp macro="" textlink="">
      <xdr:nvSpPr>
        <xdr:cNvPr id="665" name="テキスト ボックス 664"/>
        <xdr:cNvSpPr txBox="1"/>
      </xdr:nvSpPr>
      <xdr:spPr>
        <a:xfrm>
          <a:off x="15246428" y="1359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141281</xdr:rowOff>
    </xdr:from>
    <xdr:to>
      <xdr:col>76</xdr:col>
      <xdr:colOff>165100</xdr:colOff>
      <xdr:row>79</xdr:row>
      <xdr:rowOff>71431</xdr:rowOff>
    </xdr:to>
    <xdr:sp macro="" textlink="">
      <xdr:nvSpPr>
        <xdr:cNvPr id="666" name="楕円 665"/>
        <xdr:cNvSpPr/>
      </xdr:nvSpPr>
      <xdr:spPr>
        <a:xfrm>
          <a:off x="14541500" y="135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62558</xdr:rowOff>
    </xdr:from>
    <xdr:ext cx="469744" cy="259045"/>
    <xdr:sp macro="" textlink="">
      <xdr:nvSpPr>
        <xdr:cNvPr id="667" name="テキスト ボックス 666"/>
        <xdr:cNvSpPr txBox="1"/>
      </xdr:nvSpPr>
      <xdr:spPr>
        <a:xfrm>
          <a:off x="14357428" y="1360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139176</xdr:rowOff>
    </xdr:from>
    <xdr:to>
      <xdr:col>72</xdr:col>
      <xdr:colOff>38100</xdr:colOff>
      <xdr:row>79</xdr:row>
      <xdr:rowOff>69326</xdr:rowOff>
    </xdr:to>
    <xdr:sp macro="" textlink="">
      <xdr:nvSpPr>
        <xdr:cNvPr id="668" name="楕円 667"/>
        <xdr:cNvSpPr/>
      </xdr:nvSpPr>
      <xdr:spPr>
        <a:xfrm>
          <a:off x="13652500" y="135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60453</xdr:rowOff>
    </xdr:from>
    <xdr:ext cx="469744" cy="259045"/>
    <xdr:sp macro="" textlink="">
      <xdr:nvSpPr>
        <xdr:cNvPr id="669" name="テキスト ボックス 668"/>
        <xdr:cNvSpPr txBox="1"/>
      </xdr:nvSpPr>
      <xdr:spPr>
        <a:xfrm>
          <a:off x="13468428" y="1360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89128</xdr:rowOff>
    </xdr:from>
    <xdr:to>
      <xdr:col>67</xdr:col>
      <xdr:colOff>101600</xdr:colOff>
      <xdr:row>79</xdr:row>
      <xdr:rowOff>19278</xdr:rowOff>
    </xdr:to>
    <xdr:sp macro="" textlink="">
      <xdr:nvSpPr>
        <xdr:cNvPr id="670" name="楕円 669"/>
        <xdr:cNvSpPr/>
      </xdr:nvSpPr>
      <xdr:spPr>
        <a:xfrm>
          <a:off x="12763500" y="134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10405</xdr:rowOff>
    </xdr:from>
    <xdr:ext cx="469744" cy="259045"/>
    <xdr:sp macro="" textlink="">
      <xdr:nvSpPr>
        <xdr:cNvPr id="671" name="テキスト ボックス 670"/>
        <xdr:cNvSpPr txBox="1"/>
      </xdr:nvSpPr>
      <xdr:spPr>
        <a:xfrm>
          <a:off x="12579428" y="1355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24437</xdr:rowOff>
    </xdr:from>
    <xdr:to>
      <xdr:col>85</xdr:col>
      <xdr:colOff>127000</xdr:colOff>
      <xdr:row>98</xdr:row>
      <xdr:rowOff>27722</xdr:rowOff>
    </xdr:to>
    <xdr:cxnSp macro="">
      <xdr:nvCxnSpPr>
        <xdr:cNvPr id="702" name="直線コネクタ 701"/>
        <xdr:cNvCxnSpPr/>
      </xdr:nvCxnSpPr>
      <xdr:spPr>
        <a:xfrm flipV="1">
          <a:off x="15481300" y="16826537"/>
          <a:ext cx="8382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27722</xdr:rowOff>
    </xdr:from>
    <xdr:to>
      <xdr:col>81</xdr:col>
      <xdr:colOff>50800</xdr:colOff>
      <xdr:row>98</xdr:row>
      <xdr:rowOff>32592</xdr:rowOff>
    </xdr:to>
    <xdr:cxnSp macro="">
      <xdr:nvCxnSpPr>
        <xdr:cNvPr id="705" name="直線コネクタ 704"/>
        <xdr:cNvCxnSpPr/>
      </xdr:nvCxnSpPr>
      <xdr:spPr>
        <a:xfrm flipV="1">
          <a:off x="14592300" y="16829822"/>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32592</xdr:rowOff>
    </xdr:from>
    <xdr:to>
      <xdr:col>76</xdr:col>
      <xdr:colOff>114300</xdr:colOff>
      <xdr:row>98</xdr:row>
      <xdr:rowOff>36695</xdr:rowOff>
    </xdr:to>
    <xdr:cxnSp macro="">
      <xdr:nvCxnSpPr>
        <xdr:cNvPr id="708" name="直線コネクタ 707"/>
        <xdr:cNvCxnSpPr/>
      </xdr:nvCxnSpPr>
      <xdr:spPr>
        <a:xfrm flipV="1">
          <a:off x="13703300" y="16834692"/>
          <a:ext cx="889000" cy="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33655</xdr:rowOff>
    </xdr:from>
    <xdr:to>
      <xdr:col>71</xdr:col>
      <xdr:colOff>177800</xdr:colOff>
      <xdr:row>98</xdr:row>
      <xdr:rowOff>36695</xdr:rowOff>
    </xdr:to>
    <xdr:cxnSp macro="">
      <xdr:nvCxnSpPr>
        <xdr:cNvPr id="711" name="直線コネクタ 710"/>
        <xdr:cNvCxnSpPr/>
      </xdr:nvCxnSpPr>
      <xdr:spPr>
        <a:xfrm>
          <a:off x="12814300" y="16835755"/>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145087</xdr:rowOff>
    </xdr:from>
    <xdr:to>
      <xdr:col>85</xdr:col>
      <xdr:colOff>177800</xdr:colOff>
      <xdr:row>98</xdr:row>
      <xdr:rowOff>75237</xdr:rowOff>
    </xdr:to>
    <xdr:sp macro="" textlink="">
      <xdr:nvSpPr>
        <xdr:cNvPr id="721" name="楕円 720"/>
        <xdr:cNvSpPr/>
      </xdr:nvSpPr>
      <xdr:spPr>
        <a:xfrm>
          <a:off x="16268700" y="167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123514</xdr:rowOff>
    </xdr:from>
    <xdr:ext cx="534377" cy="259045"/>
    <xdr:sp macro="" textlink="">
      <xdr:nvSpPr>
        <xdr:cNvPr id="722" name="公債費該当値テキスト"/>
        <xdr:cNvSpPr txBox="1"/>
      </xdr:nvSpPr>
      <xdr:spPr>
        <a:xfrm>
          <a:off x="16370300" y="167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148372</xdr:rowOff>
    </xdr:from>
    <xdr:to>
      <xdr:col>81</xdr:col>
      <xdr:colOff>101600</xdr:colOff>
      <xdr:row>98</xdr:row>
      <xdr:rowOff>78522</xdr:rowOff>
    </xdr:to>
    <xdr:sp macro="" textlink="">
      <xdr:nvSpPr>
        <xdr:cNvPr id="723" name="楕円 722"/>
        <xdr:cNvSpPr/>
      </xdr:nvSpPr>
      <xdr:spPr>
        <a:xfrm>
          <a:off x="15430500" y="167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69649</xdr:rowOff>
    </xdr:from>
    <xdr:ext cx="534377" cy="259045"/>
    <xdr:sp macro="" textlink="">
      <xdr:nvSpPr>
        <xdr:cNvPr id="724" name="テキスト ボックス 723"/>
        <xdr:cNvSpPr txBox="1"/>
      </xdr:nvSpPr>
      <xdr:spPr>
        <a:xfrm>
          <a:off x="15214111" y="168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153242</xdr:rowOff>
    </xdr:from>
    <xdr:to>
      <xdr:col>76</xdr:col>
      <xdr:colOff>165100</xdr:colOff>
      <xdr:row>98</xdr:row>
      <xdr:rowOff>83392</xdr:rowOff>
    </xdr:to>
    <xdr:sp macro="" textlink="">
      <xdr:nvSpPr>
        <xdr:cNvPr id="725" name="楕円 724"/>
        <xdr:cNvSpPr/>
      </xdr:nvSpPr>
      <xdr:spPr>
        <a:xfrm>
          <a:off x="14541500" y="167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99919</xdr:rowOff>
    </xdr:from>
    <xdr:ext cx="534377" cy="259045"/>
    <xdr:sp macro="" textlink="">
      <xdr:nvSpPr>
        <xdr:cNvPr id="726" name="テキスト ボックス 725"/>
        <xdr:cNvSpPr txBox="1"/>
      </xdr:nvSpPr>
      <xdr:spPr>
        <a:xfrm>
          <a:off x="14325111" y="165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157345</xdr:rowOff>
    </xdr:from>
    <xdr:to>
      <xdr:col>72</xdr:col>
      <xdr:colOff>38100</xdr:colOff>
      <xdr:row>98</xdr:row>
      <xdr:rowOff>87495</xdr:rowOff>
    </xdr:to>
    <xdr:sp macro="" textlink="">
      <xdr:nvSpPr>
        <xdr:cNvPr id="727" name="楕円 726"/>
        <xdr:cNvSpPr/>
      </xdr:nvSpPr>
      <xdr:spPr>
        <a:xfrm>
          <a:off x="13652500" y="167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104022</xdr:rowOff>
    </xdr:from>
    <xdr:ext cx="534377" cy="259045"/>
    <xdr:sp macro="" textlink="">
      <xdr:nvSpPr>
        <xdr:cNvPr id="728" name="テキスト ボックス 727"/>
        <xdr:cNvSpPr txBox="1"/>
      </xdr:nvSpPr>
      <xdr:spPr>
        <a:xfrm>
          <a:off x="13436111" y="165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154305</xdr:rowOff>
    </xdr:from>
    <xdr:to>
      <xdr:col>67</xdr:col>
      <xdr:colOff>101600</xdr:colOff>
      <xdr:row>98</xdr:row>
      <xdr:rowOff>84455</xdr:rowOff>
    </xdr:to>
    <xdr:sp macro="" textlink="">
      <xdr:nvSpPr>
        <xdr:cNvPr id="729" name="楕円 728"/>
        <xdr:cNvSpPr/>
      </xdr:nvSpPr>
      <xdr:spPr>
        <a:xfrm>
          <a:off x="12763500" y="167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100982</xdr:rowOff>
    </xdr:from>
    <xdr:ext cx="534377" cy="259045"/>
    <xdr:sp macro="" textlink="">
      <xdr:nvSpPr>
        <xdr:cNvPr id="730" name="テキスト ボックス 729"/>
        <xdr:cNvSpPr txBox="1"/>
      </xdr:nvSpPr>
      <xdr:spPr>
        <a:xfrm>
          <a:off x="12547111" y="1656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増加した費目は議会費、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、農林水産業費、土木費、災害復旧費、公債費となっている。その中でも大きく増加した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文化複合施設整備に係る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ものが主な要因となって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いる。また、土木費については、相ノ沢川総合内水対策や道路橋梁整備によるものが増額要因となっている。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消防費の減理由は個別受信機整備の完了や住宅の耐震診断・改修の減による。教育費の減は中村西中学校対規模改造の完了の伴う減が主なものである。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前年度の実質単年度収支は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10,265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千円で、前々年度の実質単年度収支は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204,147</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千円であった。本年度は、実質収支は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106,853</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千円の黒字であったが、前年度と比較すると、</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274,922</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千円であるため、結果的に実質単年度収支は赤字となった。今後は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長引く</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物価高騰、燃料価格高騰による経常経費の増加とともに、退職手当、市民病院の経営支援、防災対策など、多額の財政負担が必要と見込まれるため、一層の行財政健全化に努める必要がある。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高知県四万十市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連結対象会計実質収支の合計の標準財政規模に対する比率は、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5.55</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％であり、黒字となっている。 </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連結対象の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会計のうち</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会計、国民健康保険会計診療施設勘定が赤字である。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ただし、当該会計を含め、ほとんどの特別会計、企業会計が一般会計からの繰出金等に頼っている状況にある。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今後も独立採算の原則を再認識し、料金改定や徴収強化による歳入確保、一層の経費削減など経営の健全化に努めていく必要がある。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I1" workbookViewId="0">
      <selection activeCell="BN8" sqref="BN8:BU8"/>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24758556</v>
      </c>
      <c r="BO4" s="449"/>
      <c r="BP4" s="449"/>
      <c r="BQ4" s="449"/>
      <c r="BR4" s="449"/>
      <c r="BS4" s="449"/>
      <c r="BT4" s="449"/>
      <c r="BU4" s="450"/>
      <c r="BV4" s="448">
        <v>26035343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0.9</v>
      </c>
      <c r="CU4" s="589"/>
      <c r="CV4" s="589"/>
      <c r="CW4" s="589"/>
      <c r="CX4" s="589"/>
      <c r="CY4" s="589"/>
      <c r="CZ4" s="589"/>
      <c r="DA4" s="590"/>
      <c r="DB4" s="588">
        <v>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24178668</v>
      </c>
      <c r="BO5" s="420"/>
      <c r="BP5" s="420"/>
      <c r="BQ5" s="420"/>
      <c r="BR5" s="420"/>
      <c r="BS5" s="420"/>
      <c r="BT5" s="420"/>
      <c r="BU5" s="421"/>
      <c r="BV5" s="419">
        <v>25166451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88.2</v>
      </c>
      <c r="CU5" s="417"/>
      <c r="CV5" s="417"/>
      <c r="CW5" s="417"/>
      <c r="CX5" s="417"/>
      <c r="CY5" s="417"/>
      <c r="CZ5" s="417"/>
      <c r="DA5" s="418"/>
      <c r="DB5" s="416">
        <v>84.9</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579888</v>
      </c>
      <c r="BO6" s="420"/>
      <c r="BP6" s="420"/>
      <c r="BQ6" s="420"/>
      <c r="BR6" s="420"/>
      <c r="BS6" s="420"/>
      <c r="BT6" s="420"/>
      <c r="BU6" s="421"/>
      <c r="BV6" s="419">
        <v>868892</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89.2</v>
      </c>
      <c r="CU6" s="563"/>
      <c r="CV6" s="563"/>
      <c r="CW6" s="563"/>
      <c r="CX6" s="563"/>
      <c r="CY6" s="563"/>
      <c r="CZ6" s="563"/>
      <c r="DA6" s="564"/>
      <c r="DB6" s="562">
        <v>88.6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473035</v>
      </c>
      <c r="BO7" s="420"/>
      <c r="BP7" s="420"/>
      <c r="BQ7" s="420"/>
      <c r="BR7" s="420"/>
      <c r="BS7" s="420"/>
      <c r="BT7" s="420"/>
      <c r="BU7" s="421"/>
      <c r="BV7" s="419">
        <v>487117</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12254244</v>
      </c>
      <c r="CU7" s="420"/>
      <c r="CV7" s="420"/>
      <c r="CW7" s="420"/>
      <c r="CX7" s="420"/>
      <c r="CY7" s="420"/>
      <c r="CZ7" s="420"/>
      <c r="DA7" s="421"/>
      <c r="DB7" s="419">
        <v>12726166</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106853</v>
      </c>
      <c r="BO8" s="420"/>
      <c r="BP8" s="420"/>
      <c r="BQ8" s="420"/>
      <c r="BR8" s="420"/>
      <c r="BS8" s="420"/>
      <c r="BT8" s="420"/>
      <c r="BU8" s="421"/>
      <c r="BV8" s="419">
        <v>381775</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0.35</v>
      </c>
      <c r="CU8" s="523"/>
      <c r="CV8" s="523"/>
      <c r="CW8" s="523"/>
      <c r="CX8" s="523"/>
      <c r="CY8" s="523"/>
      <c r="CZ8" s="523"/>
      <c r="DA8" s="524"/>
      <c r="DB8" s="522">
        <v>0.35</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32694</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-274922</v>
      </c>
      <c r="BO9" s="420"/>
      <c r="BP9" s="420"/>
      <c r="BQ9" s="420"/>
      <c r="BR9" s="420"/>
      <c r="BS9" s="420"/>
      <c r="BT9" s="420"/>
      <c r="BU9" s="421"/>
      <c r="BV9" s="419">
        <v>-11044</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16.3</v>
      </c>
      <c r="CU9" s="417"/>
      <c r="CV9" s="417"/>
      <c r="CW9" s="417"/>
      <c r="CX9" s="417"/>
      <c r="CY9" s="417"/>
      <c r="CZ9" s="417"/>
      <c r="DA9" s="418"/>
      <c r="DB9" s="416">
        <v>15.8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34313</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972</v>
      </c>
      <c r="BO10" s="420"/>
      <c r="BP10" s="420"/>
      <c r="BQ10" s="420"/>
      <c r="BR10" s="420"/>
      <c r="BS10" s="420"/>
      <c r="BT10" s="420"/>
      <c r="BU10" s="421"/>
      <c r="BV10" s="419">
        <v>779</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32460</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32316</v>
      </c>
      <c r="S13" s="507"/>
      <c r="T13" s="507"/>
      <c r="U13" s="507"/>
      <c r="V13" s="508"/>
      <c r="W13" s="509" t="s">
        <v>140</v>
      </c>
      <c r="X13" s="405"/>
      <c r="Y13" s="405"/>
      <c r="Z13" s="405"/>
      <c r="AA13" s="405"/>
      <c r="AB13" s="406"/>
      <c r="AC13" s="372">
        <v>1350</v>
      </c>
      <c r="AD13" s="373"/>
      <c r="AE13" s="373"/>
      <c r="AF13" s="373"/>
      <c r="AG13" s="374"/>
      <c r="AH13" s="372">
        <v>1817</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-273950</v>
      </c>
      <c r="BO13" s="420"/>
      <c r="BP13" s="420"/>
      <c r="BQ13" s="420"/>
      <c r="BR13" s="420"/>
      <c r="BS13" s="420"/>
      <c r="BT13" s="420"/>
      <c r="BU13" s="421"/>
      <c r="BV13" s="419">
        <v>-10265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9.6999999999999993</v>
      </c>
      <c r="CU13" s="417"/>
      <c r="CV13" s="417"/>
      <c r="CW13" s="417"/>
      <c r="CX13" s="417"/>
      <c r="CY13" s="417"/>
      <c r="CZ13" s="417"/>
      <c r="DA13" s="418"/>
      <c r="DB13" s="416">
        <v>9.6999999999999993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32904</v>
      </c>
      <c r="S14" s="507"/>
      <c r="T14" s="507"/>
      <c r="U14" s="507"/>
      <c r="V14" s="508"/>
      <c r="W14" s="510"/>
      <c r="X14" s="408"/>
      <c r="Y14" s="408"/>
      <c r="Z14" s="408"/>
      <c r="AA14" s="408"/>
      <c r="AB14" s="409"/>
      <c r="AC14" s="499">
        <v>9.6</v>
      </c>
      <c r="AD14" s="500"/>
      <c r="AE14" s="500"/>
      <c r="AF14" s="500"/>
      <c r="AG14" s="501"/>
      <c r="AH14" s="499">
        <v>11.6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67.3</v>
      </c>
      <c r="CU14" s="517"/>
      <c r="CV14" s="517"/>
      <c r="CW14" s="517"/>
      <c r="CX14" s="517"/>
      <c r="CY14" s="517"/>
      <c r="CZ14" s="517"/>
      <c r="DA14" s="518"/>
      <c r="DB14" s="516">
        <v>77.7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32779</v>
      </c>
      <c r="S15" s="507"/>
      <c r="T15" s="507"/>
      <c r="U15" s="507"/>
      <c r="V15" s="508"/>
      <c r="W15" s="509" t="s">
        <v>147</v>
      </c>
      <c r="X15" s="405"/>
      <c r="Y15" s="405"/>
      <c r="Z15" s="405"/>
      <c r="AA15" s="405"/>
      <c r="AB15" s="406"/>
      <c r="AC15" s="372">
        <v>2159</v>
      </c>
      <c r="AD15" s="373"/>
      <c r="AE15" s="373"/>
      <c r="AF15" s="373"/>
      <c r="AG15" s="374"/>
      <c r="AH15" s="372">
        <v>2491</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3930490</v>
      </c>
      <c r="BO15" s="449"/>
      <c r="BP15" s="449"/>
      <c r="BQ15" s="449"/>
      <c r="BR15" s="449"/>
      <c r="BS15" s="449"/>
      <c r="BT15" s="449"/>
      <c r="BU15" s="450"/>
      <c r="BV15" s="448">
        <v>3717296</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15.4</v>
      </c>
      <c r="AD16" s="500"/>
      <c r="AE16" s="500"/>
      <c r="AF16" s="500"/>
      <c r="AG16" s="501"/>
      <c r="AH16" s="499">
        <v>16</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11177697</v>
      </c>
      <c r="BO16" s="420"/>
      <c r="BP16" s="420"/>
      <c r="BQ16" s="420"/>
      <c r="BR16" s="420"/>
      <c r="BS16" s="420"/>
      <c r="BT16" s="420"/>
      <c r="BU16" s="421"/>
      <c r="BV16" s="419">
        <v>11271551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10541</v>
      </c>
      <c r="AD17" s="373"/>
      <c r="AE17" s="373"/>
      <c r="AF17" s="373"/>
      <c r="AG17" s="374"/>
      <c r="AH17" s="372">
        <v>11297</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4895497</v>
      </c>
      <c r="BO17" s="420"/>
      <c r="BP17" s="420"/>
      <c r="BQ17" s="420"/>
      <c r="BR17" s="420"/>
      <c r="BS17" s="420"/>
      <c r="BT17" s="420"/>
      <c r="BU17" s="421"/>
      <c r="BV17" s="419">
        <v>4622492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632.32000000000005</v>
      </c>
      <c r="M18" s="472"/>
      <c r="N18" s="472"/>
      <c r="O18" s="472"/>
      <c r="P18" s="472"/>
      <c r="Q18" s="472"/>
      <c r="R18" s="473"/>
      <c r="S18" s="473"/>
      <c r="T18" s="473"/>
      <c r="U18" s="473"/>
      <c r="V18" s="474"/>
      <c r="W18" s="490"/>
      <c r="X18" s="491"/>
      <c r="Y18" s="491"/>
      <c r="Z18" s="491"/>
      <c r="AA18" s="491"/>
      <c r="AB18" s="515"/>
      <c r="AC18" s="389">
        <v>75</v>
      </c>
      <c r="AD18" s="390"/>
      <c r="AE18" s="390"/>
      <c r="AF18" s="390"/>
      <c r="AG18" s="475"/>
      <c r="AH18" s="389">
        <v>72.400000000000006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10892138</v>
      </c>
      <c r="BO18" s="420"/>
      <c r="BP18" s="420"/>
      <c r="BQ18" s="420"/>
      <c r="BR18" s="420"/>
      <c r="BS18" s="420"/>
      <c r="BT18" s="420"/>
      <c r="BU18" s="421"/>
      <c r="BV18" s="419">
        <v>11117950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52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14850381</v>
      </c>
      <c r="BO19" s="420"/>
      <c r="BP19" s="420"/>
      <c r="BQ19" s="420"/>
      <c r="BR19" s="420"/>
      <c r="BS19" s="420"/>
      <c r="BT19" s="420"/>
      <c r="BU19" s="421"/>
      <c r="BV19" s="419">
        <v>15347194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14844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26066429</v>
      </c>
      <c r="BO22" s="449"/>
      <c r="BP22" s="449"/>
      <c r="BQ22" s="449"/>
      <c r="BR22" s="449"/>
      <c r="BS22" s="449"/>
      <c r="BT22" s="449"/>
      <c r="BU22" s="450"/>
      <c r="BV22" s="448">
        <v>26192179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19614454</v>
      </c>
      <c r="BO23" s="420"/>
      <c r="BP23" s="420"/>
      <c r="BQ23" s="420"/>
      <c r="BR23" s="420"/>
      <c r="BS23" s="420"/>
      <c r="BT23" s="420"/>
      <c r="BU23" s="421"/>
      <c r="BV23" s="419">
        <v>19109929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8200</v>
      </c>
      <c r="R24" s="373"/>
      <c r="S24" s="373"/>
      <c r="T24" s="373"/>
      <c r="U24" s="373"/>
      <c r="V24" s="374"/>
      <c r="W24" s="462"/>
      <c r="X24" s="399"/>
      <c r="Y24" s="400"/>
      <c r="Z24" s="375" t="s">
        <v>172</v>
      </c>
      <c r="AA24" s="376"/>
      <c r="AB24" s="376"/>
      <c r="AC24" s="376"/>
      <c r="AD24" s="376"/>
      <c r="AE24" s="376"/>
      <c r="AF24" s="376"/>
      <c r="AG24" s="377"/>
      <c r="AH24" s="372">
        <v>400</v>
      </c>
      <c r="AI24" s="373"/>
      <c r="AJ24" s="373"/>
      <c r="AK24" s="373"/>
      <c r="AL24" s="374"/>
      <c r="AM24" s="372">
        <v>1162800</v>
      </c>
      <c r="AN24" s="373"/>
      <c r="AO24" s="373"/>
      <c r="AP24" s="373"/>
      <c r="AQ24" s="373"/>
      <c r="AR24" s="374"/>
      <c r="AS24" s="372">
        <v>2907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19464745</v>
      </c>
      <c r="BO24" s="420"/>
      <c r="BP24" s="420"/>
      <c r="BQ24" s="420"/>
      <c r="BR24" s="420"/>
      <c r="BS24" s="420"/>
      <c r="BT24" s="420"/>
      <c r="BU24" s="421"/>
      <c r="BV24" s="419">
        <v>19050379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2</v>
      </c>
      <c r="M25" s="373"/>
      <c r="N25" s="373"/>
      <c r="O25" s="373"/>
      <c r="P25" s="374"/>
      <c r="Q25" s="372">
        <v>6830</v>
      </c>
      <c r="R25" s="373"/>
      <c r="S25" s="373"/>
      <c r="T25" s="373"/>
      <c r="U25" s="373"/>
      <c r="V25" s="374"/>
      <c r="W25" s="462"/>
      <c r="X25" s="399"/>
      <c r="Y25" s="400"/>
      <c r="Z25" s="375" t="s">
        <v>175</v>
      </c>
      <c r="AA25" s="376"/>
      <c r="AB25" s="376"/>
      <c r="AC25" s="376"/>
      <c r="AD25" s="376"/>
      <c r="AE25" s="376"/>
      <c r="AF25" s="376"/>
      <c r="AG25" s="377"/>
      <c r="AH25" s="372" t="s">
        <v>129</v>
      </c>
      <c r="AI25" s="373"/>
      <c r="AJ25" s="373"/>
      <c r="AK25" s="373"/>
      <c r="AL25" s="374"/>
      <c r="AM25" s="372" t="s">
        <v>138</v>
      </c>
      <c r="AN25" s="373"/>
      <c r="AO25" s="373"/>
      <c r="AP25" s="373"/>
      <c r="AQ25" s="373"/>
      <c r="AR25" s="374"/>
      <c r="AS25" s="372" t="s">
        <v>138</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7728797</v>
      </c>
      <c r="BO25" s="449"/>
      <c r="BP25" s="449"/>
      <c r="BQ25" s="449"/>
      <c r="BR25" s="449"/>
      <c r="BS25" s="449"/>
      <c r="BT25" s="449"/>
      <c r="BU25" s="450"/>
      <c r="BV25" s="448">
        <v>7338711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177</v>
      </c>
      <c r="F26" s="376"/>
      <c r="G26" s="376"/>
      <c r="H26" s="376"/>
      <c r="I26" s="376"/>
      <c r="J26" s="376"/>
      <c r="K26" s="377"/>
      <c r="L26" s="372">
        <v>1</v>
      </c>
      <c r="M26" s="373"/>
      <c r="N26" s="373"/>
      <c r="O26" s="373"/>
      <c r="P26" s="374"/>
      <c r="Q26" s="372">
        <v>6110</v>
      </c>
      <c r="R26" s="373"/>
      <c r="S26" s="373"/>
      <c r="T26" s="373"/>
      <c r="U26" s="373"/>
      <c r="V26" s="374"/>
      <c r="W26" s="462"/>
      <c r="X26" s="399"/>
      <c r="Y26" s="400"/>
      <c r="Z26" s="375" t="s">
        <v>178</v>
      </c>
      <c r="AA26" s="430"/>
      <c r="AB26" s="430"/>
      <c r="AC26" s="430"/>
      <c r="AD26" s="430"/>
      <c r="AE26" s="430"/>
      <c r="AF26" s="430"/>
      <c r="AG26" s="431"/>
      <c r="AH26" s="372">
        <v>30</v>
      </c>
      <c r="AI26" s="373"/>
      <c r="AJ26" s="373"/>
      <c r="AK26" s="373"/>
      <c r="AL26" s="374"/>
      <c r="AM26" s="372">
        <v>92370</v>
      </c>
      <c r="AN26" s="373"/>
      <c r="AO26" s="373"/>
      <c r="AP26" s="373"/>
      <c r="AQ26" s="373"/>
      <c r="AR26" s="374"/>
      <c r="AS26" s="372">
        <v>3079</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180</v>
      </c>
      <c r="F27" s="376"/>
      <c r="G27" s="376"/>
      <c r="H27" s="376"/>
      <c r="I27" s="376"/>
      <c r="J27" s="376"/>
      <c r="K27" s="377"/>
      <c r="L27" s="372">
        <v>1</v>
      </c>
      <c r="M27" s="373"/>
      <c r="N27" s="373"/>
      <c r="O27" s="373"/>
      <c r="P27" s="374"/>
      <c r="Q27" s="372">
        <v>3900</v>
      </c>
      <c r="R27" s="373"/>
      <c r="S27" s="373"/>
      <c r="T27" s="373"/>
      <c r="U27" s="373"/>
      <c r="V27" s="374"/>
      <c r="W27" s="462"/>
      <c r="X27" s="399"/>
      <c r="Y27" s="400"/>
      <c r="Z27" s="375" t="s">
        <v>181</v>
      </c>
      <c r="AA27" s="376"/>
      <c r="AB27" s="376"/>
      <c r="AC27" s="376"/>
      <c r="AD27" s="376"/>
      <c r="AE27" s="376"/>
      <c r="AF27" s="376"/>
      <c r="AG27" s="377"/>
      <c r="AH27" s="372" t="s">
        <v>130</v>
      </c>
      <c r="AI27" s="373"/>
      <c r="AJ27" s="373"/>
      <c r="AK27" s="373"/>
      <c r="AL27" s="374"/>
      <c r="AM27" s="372" t="s">
        <v>130</v>
      </c>
      <c r="AN27" s="373"/>
      <c r="AO27" s="373"/>
      <c r="AP27" s="373"/>
      <c r="AQ27" s="373"/>
      <c r="AR27" s="374"/>
      <c r="AS27" s="372" t="s">
        <v>138</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183</v>
      </c>
      <c r="F28" s="376"/>
      <c r="G28" s="376"/>
      <c r="H28" s="376"/>
      <c r="I28" s="376"/>
      <c r="J28" s="376"/>
      <c r="K28" s="377"/>
      <c r="L28" s="372">
        <v>1</v>
      </c>
      <c r="M28" s="373"/>
      <c r="N28" s="373"/>
      <c r="O28" s="373"/>
      <c r="P28" s="374"/>
      <c r="Q28" s="372">
        <v>3270</v>
      </c>
      <c r="R28" s="373"/>
      <c r="S28" s="373"/>
      <c r="T28" s="373"/>
      <c r="U28" s="373"/>
      <c r="V28" s="374"/>
      <c r="W28" s="462"/>
      <c r="X28" s="399"/>
      <c r="Y28" s="400"/>
      <c r="Z28" s="375" t="s">
        <v>184</v>
      </c>
      <c r="AA28" s="376"/>
      <c r="AB28" s="376"/>
      <c r="AC28" s="376"/>
      <c r="AD28" s="376"/>
      <c r="AE28" s="376"/>
      <c r="AF28" s="376"/>
      <c r="AG28" s="377"/>
      <c r="AH28" s="372" t="s">
        <v>129</v>
      </c>
      <c r="AI28" s="373"/>
      <c r="AJ28" s="373"/>
      <c r="AK28" s="373"/>
      <c r="AL28" s="374"/>
      <c r="AM28" s="372" t="s">
        <v>138</v>
      </c>
      <c r="AN28" s="373"/>
      <c r="AO28" s="373"/>
      <c r="AP28" s="373"/>
      <c r="AQ28" s="373"/>
      <c r="AR28" s="374"/>
      <c r="AS28" s="372" t="s">
        <v>130</v>
      </c>
      <c r="AT28" s="373"/>
      <c r="AU28" s="373"/>
      <c r="AV28" s="373"/>
      <c r="AW28" s="373"/>
      <c r="AX28" s="432"/>
      <c r="AY28" s="436" t="s">
        <v>185</v>
      </c>
      <c r="AZ28" s="437"/>
      <c r="BA28" s="437"/>
      <c r="BB28" s="438"/>
      <c r="BC28" s="445" t="s">
        <v>49</v>
      </c>
      <c r="BD28" s="446"/>
      <c r="BE28" s="446"/>
      <c r="BF28" s="446"/>
      <c r="BG28" s="446"/>
      <c r="BH28" s="446"/>
      <c r="BI28" s="446"/>
      <c r="BJ28" s="446"/>
      <c r="BK28" s="446"/>
      <c r="BL28" s="446"/>
      <c r="BM28" s="447"/>
      <c r="BN28" s="448">
        <v>1557434</v>
      </c>
      <c r="BO28" s="449"/>
      <c r="BP28" s="449"/>
      <c r="BQ28" s="449"/>
      <c r="BR28" s="449"/>
      <c r="BS28" s="449"/>
      <c r="BT28" s="449"/>
      <c r="BU28" s="450"/>
      <c r="BV28" s="448">
        <v>1174687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186</v>
      </c>
      <c r="F29" s="376"/>
      <c r="G29" s="376"/>
      <c r="H29" s="376"/>
      <c r="I29" s="376"/>
      <c r="J29" s="376"/>
      <c r="K29" s="377"/>
      <c r="L29" s="372">
        <v>18</v>
      </c>
      <c r="M29" s="373"/>
      <c r="N29" s="373"/>
      <c r="O29" s="373"/>
      <c r="P29" s="374"/>
      <c r="Q29" s="372">
        <v>3053</v>
      </c>
      <c r="R29" s="373"/>
      <c r="S29" s="373"/>
      <c r="T29" s="373"/>
      <c r="U29" s="373"/>
      <c r="V29" s="374"/>
      <c r="W29" s="463"/>
      <c r="X29" s="464"/>
      <c r="Y29" s="465"/>
      <c r="Z29" s="375" t="s">
        <v>187</v>
      </c>
      <c r="AA29" s="376"/>
      <c r="AB29" s="376"/>
      <c r="AC29" s="376"/>
      <c r="AD29" s="376"/>
      <c r="AE29" s="376"/>
      <c r="AF29" s="376"/>
      <c r="AG29" s="377"/>
      <c r="AH29" s="372">
        <v>400</v>
      </c>
      <c r="AI29" s="373"/>
      <c r="AJ29" s="373"/>
      <c r="AK29" s="373"/>
      <c r="AL29" s="374"/>
      <c r="AM29" s="372">
        <v>1162800</v>
      </c>
      <c r="AN29" s="373"/>
      <c r="AO29" s="373"/>
      <c r="AP29" s="373"/>
      <c r="AQ29" s="373"/>
      <c r="AR29" s="374"/>
      <c r="AS29" s="372">
        <v>2907</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2581070</v>
      </c>
      <c r="BO29" s="420"/>
      <c r="BP29" s="420"/>
      <c r="BQ29" s="420"/>
      <c r="BR29" s="420"/>
      <c r="BS29" s="420"/>
      <c r="BT29" s="420"/>
      <c r="BU29" s="421"/>
      <c r="BV29" s="419">
        <v>2880493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94.8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2989025</v>
      </c>
      <c r="BO30" s="454"/>
      <c r="BP30" s="454"/>
      <c r="BQ30" s="454"/>
      <c r="BR30" s="454"/>
      <c r="BS30" s="454"/>
      <c r="BT30" s="454"/>
      <c r="BU30" s="455"/>
      <c r="BV30" s="453">
        <v>2736594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196</v>
      </c>
      <c r="D33" s="371"/>
      <c r="E33" s="370" t="s">
        <v>197</v>
      </c>
      <c r="F33" s="370"/>
      <c r="G33" s="370"/>
      <c r="H33" s="370"/>
      <c r="I33" s="370"/>
      <c r="J33" s="370"/>
      <c r="K33" s="370"/>
      <c r="L33" s="370"/>
      <c r="M33" s="370"/>
      <c r="N33" s="370"/>
      <c r="O33" s="370"/>
      <c r="P33" s="370"/>
      <c r="Q33" s="370"/>
      <c r="R33" s="370"/>
      <c r="S33" s="370"/>
      <c r="T33" s="206"/>
      <c r="U33" s="371" t="s">
        <v>198</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197</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196</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四万十市国民健康保険会計事業勘定</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IF('各会計、関係団体の財政状況及び健全化判断比率'!B33="","",'各会計、関係団体の財政状況及び健全化判断比率'!B33)</f>
        <v>四万十市病院事業会計</v>
      </c>
      <c r="AP34" s="368"/>
      <c r="AQ34" s="368"/>
      <c r="AR34" s="368"/>
      <c r="AS34" s="368"/>
      <c r="AT34" s="368"/>
      <c r="AU34" s="368"/>
      <c r="AV34" s="368"/>
      <c r="AW34" s="368"/>
      <c r="AX34" s="368"/>
      <c r="AY34" s="368"/>
      <c r="AZ34" s="368"/>
      <c r="BA34" s="368"/>
      <c r="BB34" s="368"/>
      <c r="BC34" s="368"/>
      <c r="BD34" s="181"/>
      <c r="BE34" s="367">
        <f>IF(BG34="","",MAX(C34:D43,U34:V43,AM34:AN43)+1)</f>
        <v>13</v>
      </c>
      <c r="BF34" s="367"/>
      <c r="BG34" s="368" t="str">
        <f>IF('各会計、関係団体の財政状況及び健全化判断比率'!B36="","",'各会計、関係団体の財政状況及び健全化判断比率'!B36)</f>
        <v>幡多公設地方卸売市場事業会計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こうち人づくり広域連合</v>
      </c>
      <c r="BZ34" s="368"/>
      <c r="CA34" s="368"/>
      <c r="CB34" s="368"/>
      <c r="CC34" s="368"/>
      <c r="CD34" s="368"/>
      <c r="CE34" s="368"/>
      <c r="CF34" s="368"/>
      <c r="CG34" s="368"/>
      <c r="CH34" s="368"/>
      <c r="CI34" s="368"/>
      <c r="CJ34" s="368"/>
      <c r="CK34" s="368"/>
      <c r="CL34" s="368"/>
      <c r="CM34" s="368"/>
      <c r="CN34" s="181"/>
      <c r="CO34" s="367">
        <f>IF(CQ34="","",MAX(C34:D43,U34:V43,AM34:AN43,BE34:BF43,BW34:BX43)+1)</f>
        <v>25</v>
      </c>
      <c r="CP34" s="367"/>
      <c r="CQ34" s="368" t="str">
        <f>IF('各会計、関係団体の財政状況及び健全化判断比率'!BS7="","",'各会計、関係団体の財政状況及び健全化判断比率'!BS7)</f>
        <v>（公財）四万十市スポーツ協会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四万十市奥屋内へき地出張診療所会計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四万十市国民健康保険会計診療施設勘定</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IF('各会計、関係団体の財政状況及び健全化判断比率'!B34="","",'各会計、関係団体の財政状況及び健全化判断比率'!B34)</f>
        <v>四万十市水道事業会計</v>
      </c>
      <c r="AP35" s="368"/>
      <c r="AQ35" s="368"/>
      <c r="AR35" s="368"/>
      <c r="AS35" s="368"/>
      <c r="AT35" s="368"/>
      <c r="AU35" s="368"/>
      <c r="AV35" s="368"/>
      <c r="AW35" s="368"/>
      <c r="AX35" s="368"/>
      <c r="AY35" s="368"/>
      <c r="AZ35" s="368"/>
      <c r="BA35" s="368"/>
      <c r="BB35" s="368"/>
      <c r="BC35" s="368"/>
      <c r="BD35" s="181"/>
      <c r="BE35" s="367">
        <f t="shared" ref="BE35:BE43" si="1">IF(BG35="","",BE34+1)</f>
        <v>14</v>
      </c>
      <c r="BF35" s="367"/>
      <c r="BG35" s="368" t="str">
        <f>IF('各会計、関係団体の財政状況及び健全化判断比率'!B37="","",'各会計、関係団体の財政状況及び健全化判断比率'!B37)</f>
        <v>四万十市と畜場会計</v>
      </c>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高知県市町村総合事務組合</v>
      </c>
      <c r="BZ35" s="368"/>
      <c r="CA35" s="368"/>
      <c r="CB35" s="368"/>
      <c r="CC35" s="368"/>
      <c r="CD35" s="368"/>
      <c r="CE35" s="368"/>
      <c r="CF35" s="368"/>
      <c r="CG35" s="368"/>
      <c r="CH35" s="368"/>
      <c r="CI35" s="368"/>
      <c r="CJ35" s="368"/>
      <c r="CK35" s="368"/>
      <c r="CL35" s="368"/>
      <c r="CM35" s="368"/>
      <c r="CN35" s="181"/>
      <c r="CO35" s="367">
        <f t="shared" ref="CO35:CO43" si="3">IF(CQ35="","",CO34+1)</f>
        <v>26</v>
      </c>
      <c r="CP35" s="367"/>
      <c r="CQ35" s="368" t="str">
        <f>IF('各会計、関係団体の財政状況及び健全化判断比率'!BS8="","",'各会計、関係団体の財政状況及び健全化判断比率'!BS8)</f>
        <v>（公財）四万十市公園管理公社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四万十市鉄道経営助成基金会計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四万十市介護保険会計保険事業勘定</v>
      </c>
      <c r="X36" s="368"/>
      <c r="Y36" s="368"/>
      <c r="Z36" s="368"/>
      <c r="AA36" s="368"/>
      <c r="AB36" s="368"/>
      <c r="AC36" s="368"/>
      <c r="AD36" s="368"/>
      <c r="AE36" s="368"/>
      <c r="AF36" s="368"/>
      <c r="AG36" s="368"/>
      <c r="AH36" s="368"/>
      <c r="AI36" s="368"/>
      <c r="AJ36" s="368"/>
      <c r="AK36" s="368"/>
      <c r="AL36" s="181"/>
      <c r="AM36" s="367">
        <f t="shared" si="0"/>
        <v>12</v>
      </c>
      <c r="AN36" s="367"/>
      <c r="AO36" s="368" t="str">
        <f>IF('各会計、関係団体の財政状況及び健全化判断比率'!B35="","",'各会計、関係団体の財政状況及び健全化判断比率'!B35)</f>
        <v>四万十市下水道事業会計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高知県市町村総合事務組合</v>
      </c>
      <c r="BZ36" s="368"/>
      <c r="CA36" s="368"/>
      <c r="CB36" s="368"/>
      <c r="CC36" s="368"/>
      <c r="CD36" s="368"/>
      <c r="CE36" s="368"/>
      <c r="CF36" s="368"/>
      <c r="CG36" s="368"/>
      <c r="CH36" s="368"/>
      <c r="CI36" s="368"/>
      <c r="CJ36" s="368"/>
      <c r="CK36" s="368"/>
      <c r="CL36" s="368"/>
      <c r="CM36" s="368"/>
      <c r="CN36" s="181"/>
      <c r="CO36" s="367">
        <f t="shared" si="3"/>
        <v>27</v>
      </c>
      <c r="CP36" s="367"/>
      <c r="CQ36" s="368" t="str">
        <f>IF('各会計、関係団体の財政状況及び健全化判断比率'!BS9="","",'各会計、関係団体の財政状況及び健全化判断比率'!BS9)</f>
        <v>まちづくり四万十（株）</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四万十市園芸作物価格安定事業会計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幡多中央介護認定審査会会計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高知県後期高齢者医療広域連合</v>
      </c>
      <c r="BZ37" s="368"/>
      <c r="CA37" s="368"/>
      <c r="CB37" s="368"/>
      <c r="CC37" s="368"/>
      <c r="CD37" s="368"/>
      <c r="CE37" s="368"/>
      <c r="CF37" s="368"/>
      <c r="CG37" s="368"/>
      <c r="CH37" s="368"/>
      <c r="CI37" s="368"/>
      <c r="CJ37" s="368"/>
      <c r="CK37" s="368"/>
      <c r="CL37" s="368"/>
      <c r="CM37" s="368"/>
      <c r="CN37" s="181"/>
      <c r="CO37" s="367">
        <f t="shared" si="3"/>
        <v>28</v>
      </c>
      <c r="CP37" s="367"/>
      <c r="CQ37" s="368" t="str">
        <f>IF('各会計、関係団体の財政状況及び健全化判断比率'!BS10="","",'各会計、関係団体の財政状況及び健全化判断比率'!BS10)</f>
        <v>（公財）四万十市西土佐農業公社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9</v>
      </c>
      <c r="V38" s="367"/>
      <c r="W38" s="368" t="str">
        <f>IF('各会計、関係団体の財政状況及び健全化判断比率'!B32="","",'各会計、関係団体の財政状況及び健全化判断比率'!B32)</f>
        <v>四万十市後期高齢者医療会計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高知県後期高齢者医療広域連合</v>
      </c>
      <c r="BZ38" s="368"/>
      <c r="CA38" s="368"/>
      <c r="CB38" s="368"/>
      <c r="CC38" s="368"/>
      <c r="CD38" s="368"/>
      <c r="CE38" s="368"/>
      <c r="CF38" s="368"/>
      <c r="CG38" s="368"/>
      <c r="CH38" s="368"/>
      <c r="CI38" s="368"/>
      <c r="CJ38" s="368"/>
      <c r="CK38" s="368"/>
      <c r="CL38" s="368"/>
      <c r="CM38" s="368"/>
      <c r="CN38" s="181"/>
      <c r="CO38" s="367">
        <f t="shared" si="3"/>
        <v>29</v>
      </c>
      <c r="CP38" s="367"/>
      <c r="CQ38" s="368" t="str">
        <f>IF('各会計、関係団体の財政状況及び健全化判断比率'!BS11="","",'各会計、関係団体の財政状況及び健全化判断比率'!BS11)</f>
        <v>（株）しまんと企画</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20</v>
      </c>
      <c r="BX39" s="367"/>
      <c r="BY39" s="368" t="str">
        <f>IF('各会計、関係団体の財政状況及び健全化判断比率'!B73="","",'各会計、関係団体の財政状況及び健全化判断比率'!B73)</f>
        <v>幡多広域市町村圏事務組合</v>
      </c>
      <c r="BZ39" s="368"/>
      <c r="CA39" s="368"/>
      <c r="CB39" s="368"/>
      <c r="CC39" s="368"/>
      <c r="CD39" s="368"/>
      <c r="CE39" s="368"/>
      <c r="CF39" s="368"/>
      <c r="CG39" s="368"/>
      <c r="CH39" s="368"/>
      <c r="CI39" s="368"/>
      <c r="CJ39" s="368"/>
      <c r="CK39" s="368"/>
      <c r="CL39" s="368"/>
      <c r="CM39" s="368"/>
      <c r="CN39" s="181"/>
      <c r="CO39" s="367">
        <f t="shared" si="3"/>
        <v>30</v>
      </c>
      <c r="CP39" s="367"/>
      <c r="CQ39" s="368" t="str">
        <f>IF('各会計、関係団体の財政状況及び健全化判断比率'!BS12="","",'各会計、関係団体の財政状況及び健全化判断比率'!BS12)</f>
        <v>土佐くろしお鉄道（株）</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21</v>
      </c>
      <c r="BX40" s="367"/>
      <c r="BY40" s="368" t="str">
        <f>IF('各会計、関係団体の財政状況及び健全化判断比率'!B74="","",'各会計、関係団体の財政状況及び健全化判断比率'!B74)</f>
        <v>幡多広域市町村圏事務組合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22</v>
      </c>
      <c r="BX41" s="367"/>
      <c r="BY41" s="368" t="str">
        <f>IF('各会計、関係団体の財政状況及び健全化判断比率'!B75="","",'各会計、関係団体の財政状況及び健全化判断比率'!B75)</f>
        <v>幡多広域市町村圏事務組合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23</v>
      </c>
      <c r="BX42" s="367"/>
      <c r="BY42" s="368" t="str">
        <f>IF('各会計、関係団体の財政状況及び健全化判断比率'!B76="","",'各会計、関係団体の財政状況及び健全化判断比率'!B76)</f>
        <v>幡多中央環境施設組合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24</v>
      </c>
      <c r="BX43" s="367"/>
      <c r="BY43" s="368" t="str">
        <f>IF('各会計、関係団体の財政状況及び健全化判断比率'!B77="","",'各会計、関係団体の財政状況及び健全化判断比率'!B77)</f>
        <v>幡多中央消防組合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YBqxWGBlu9ep6py0kZHKjj9CsdHaWTHVtyNN+CL91kluxOrXZfAGxhNFtJ5007gGCtAe4oe+Kz+g8dLlFkxuew==" saltValue="EaUUVfP36UyfzO9ySPMI2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3" t="s">
        <v>582</v>
      </c>
      <c r="D34" s="1153"/>
      <c r="E34" s="1154"/>
      <c r="F34" s="32" t="s">
        <v>583</v>
      </c>
      <c r="G34" s="33" t="s">
        <v>584</v>
      </c>
      <c r="H34" s="33" t="s">
        <v>585</v>
      </c>
      <c r="I34" s="33" t="s">
        <v>586</v>
      </c>
      <c r="J34" s="34" t="s">
        <v>587</v>
      </c>
      <c r="K34" s="22"/>
      <c r="L34" s="22"/>
      <c r="M34" s="22"/>
      <c r="N34" s="22"/>
      <c r="O34" s="22"/>
      <c r="P34" s="22"/>
    </row>
    <row r="35" spans="1:16" ht="39" customHeight="1" x14ac:dyDescent="0.15">
      <c r="A35" s="22"/>
      <c r="B35" s="35"/>
      <c r="C35" s="1147" t="s">
        <v>588</v>
      </c>
      <c r="D35" s="1148"/>
      <c r="E35" s="1149"/>
      <c r="F35" s="36">
        <v>4.0999999999999996</v>
      </c>
      <c r="G35" s="37">
        <v>3.97</v>
      </c>
      <c r="H35" s="37">
        <v>3.88</v>
      </c>
      <c r="I35" s="37">
        <v>3.68</v>
      </c>
      <c r="J35" s="38">
        <v>3.76</v>
      </c>
      <c r="K35" s="22"/>
      <c r="L35" s="22"/>
      <c r="M35" s="22"/>
      <c r="N35" s="22"/>
      <c r="O35" s="22"/>
      <c r="P35" s="22"/>
    </row>
    <row r="36" spans="1:16" ht="39" customHeight="1" x14ac:dyDescent="0.15">
      <c r="A36" s="22"/>
      <c r="B36" s="35"/>
      <c r="C36" s="1147" t="s">
        <v>589</v>
      </c>
      <c r="D36" s="1148"/>
      <c r="E36" s="1149"/>
      <c r="F36" s="36">
        <v>0.91</v>
      </c>
      <c r="G36" s="37">
        <v>0.92</v>
      </c>
      <c r="H36" s="37">
        <v>0.67</v>
      </c>
      <c r="I36" s="37">
        <v>0.4</v>
      </c>
      <c r="J36" s="38">
        <v>0.92</v>
      </c>
      <c r="K36" s="22"/>
      <c r="L36" s="22"/>
      <c r="M36" s="22"/>
      <c r="N36" s="22"/>
      <c r="O36" s="22"/>
      <c r="P36" s="22"/>
    </row>
    <row r="37" spans="1:16" ht="39" customHeight="1" x14ac:dyDescent="0.15">
      <c r="A37" s="22"/>
      <c r="B37" s="35"/>
      <c r="C37" s="1147" t="s">
        <v>590</v>
      </c>
      <c r="D37" s="1148"/>
      <c r="E37" s="1149"/>
      <c r="F37" s="36">
        <v>0.04</v>
      </c>
      <c r="G37" s="37">
        <v>1.61</v>
      </c>
      <c r="H37" s="37">
        <v>3.21</v>
      </c>
      <c r="I37" s="37">
        <v>2.99</v>
      </c>
      <c r="J37" s="38">
        <v>0.87</v>
      </c>
      <c r="K37" s="22"/>
      <c r="L37" s="22"/>
      <c r="M37" s="22"/>
      <c r="N37" s="22"/>
      <c r="O37" s="22"/>
      <c r="P37" s="22"/>
    </row>
    <row r="38" spans="1:16" ht="39" customHeight="1" x14ac:dyDescent="0.15">
      <c r="A38" s="22"/>
      <c r="B38" s="35"/>
      <c r="C38" s="1147" t="s">
        <v>591</v>
      </c>
      <c r="D38" s="1148"/>
      <c r="E38" s="1149"/>
      <c r="F38" s="36">
        <v>0.98</v>
      </c>
      <c r="G38" s="37">
        <v>0.67</v>
      </c>
      <c r="H38" s="37" t="s">
        <v>592</v>
      </c>
      <c r="I38" s="37">
        <v>0.36</v>
      </c>
      <c r="J38" s="38">
        <v>0.5</v>
      </c>
      <c r="K38" s="22"/>
      <c r="L38" s="22"/>
      <c r="M38" s="22"/>
      <c r="N38" s="22"/>
      <c r="O38" s="22"/>
      <c r="P38" s="22"/>
    </row>
    <row r="39" spans="1:16" ht="39" customHeight="1" x14ac:dyDescent="0.15">
      <c r="A39" s="22"/>
      <c r="B39" s="35"/>
      <c r="C39" s="1147" t="s">
        <v>593</v>
      </c>
      <c r="D39" s="1148"/>
      <c r="E39" s="1149"/>
      <c r="F39" s="36">
        <v>0</v>
      </c>
      <c r="G39" s="37">
        <v>0.49</v>
      </c>
      <c r="H39" s="37" t="s">
        <v>533</v>
      </c>
      <c r="I39" s="37" t="s">
        <v>533</v>
      </c>
      <c r="J39" s="38">
        <v>0.12</v>
      </c>
      <c r="K39" s="22"/>
      <c r="L39" s="22"/>
      <c r="M39" s="22"/>
      <c r="N39" s="22"/>
      <c r="O39" s="22"/>
      <c r="P39" s="22"/>
    </row>
    <row r="40" spans="1:16" ht="39" customHeight="1" x14ac:dyDescent="0.15">
      <c r="A40" s="22"/>
      <c r="B40" s="35"/>
      <c r="C40" s="1147" t="s">
        <v>594</v>
      </c>
      <c r="D40" s="1148"/>
      <c r="E40" s="1149"/>
      <c r="F40" s="36">
        <v>0.1</v>
      </c>
      <c r="G40" s="37">
        <v>0.11</v>
      </c>
      <c r="H40" s="37">
        <v>0.09</v>
      </c>
      <c r="I40" s="37">
        <v>0.09</v>
      </c>
      <c r="J40" s="38">
        <v>0.12</v>
      </c>
      <c r="K40" s="22"/>
      <c r="L40" s="22"/>
      <c r="M40" s="22"/>
      <c r="N40" s="22"/>
      <c r="O40" s="22"/>
      <c r="P40" s="22"/>
    </row>
    <row r="41" spans="1:16" ht="39" customHeight="1" x14ac:dyDescent="0.15">
      <c r="A41" s="22"/>
      <c r="B41" s="35"/>
      <c r="C41" s="1147" t="s">
        <v>595</v>
      </c>
      <c r="D41" s="1148"/>
      <c r="E41" s="1149"/>
      <c r="F41" s="36">
        <v>0.25</v>
      </c>
      <c r="G41" s="37">
        <v>0.05</v>
      </c>
      <c r="H41" s="37">
        <v>0</v>
      </c>
      <c r="I41" s="37">
        <v>0.25</v>
      </c>
      <c r="J41" s="38">
        <v>7.0000000000000007E-2</v>
      </c>
      <c r="K41" s="22"/>
      <c r="L41" s="22"/>
      <c r="M41" s="22"/>
      <c r="N41" s="22"/>
      <c r="O41" s="22"/>
      <c r="P41" s="22"/>
    </row>
    <row r="42" spans="1:16" ht="39" customHeight="1" x14ac:dyDescent="0.15">
      <c r="A42" s="22"/>
      <c r="B42" s="39"/>
      <c r="C42" s="1147" t="s">
        <v>596</v>
      </c>
      <c r="D42" s="1148"/>
      <c r="E42" s="1149"/>
      <c r="F42" s="36" t="s">
        <v>533</v>
      </c>
      <c r="G42" s="37" t="s">
        <v>533</v>
      </c>
      <c r="H42" s="37" t="s">
        <v>579</v>
      </c>
      <c r="I42" s="37" t="s">
        <v>533</v>
      </c>
      <c r="J42" s="38" t="s">
        <v>533</v>
      </c>
      <c r="K42" s="22"/>
      <c r="L42" s="22"/>
      <c r="M42" s="22"/>
      <c r="N42" s="22"/>
      <c r="O42" s="22"/>
      <c r="P42" s="22"/>
    </row>
    <row r="43" spans="1:16" ht="39" customHeight="1" thickBot="1" x14ac:dyDescent="0.2">
      <c r="A43" s="22"/>
      <c r="B43" s="40"/>
      <c r="C43" s="1150" t="s">
        <v>597</v>
      </c>
      <c r="D43" s="1151"/>
      <c r="E43" s="1152"/>
      <c r="F43" s="41">
        <v>0.31</v>
      </c>
      <c r="G43" s="42">
        <v>0.15</v>
      </c>
      <c r="H43" s="42">
        <v>0.05</v>
      </c>
      <c r="I43" s="42">
        <v>0.05</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9nOyB12WBdFp5eOC4TAPvzMzThF2ZPVT1rJjhaqL/1cOEIPk7HT+YLflozy4ow/1xrtSvWh4eNQwz+HsYXamw==" saltValue="Tv1JkwQXqDsw78TxLL3M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52"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78" t="s">
        <v>10</v>
      </c>
      <c r="C45" s="1179"/>
      <c r="D45" s="58"/>
      <c r="E45" s="1184" t="s">
        <v>11</v>
      </c>
      <c r="F45" s="1184"/>
      <c r="G45" s="1184"/>
      <c r="H45" s="1184"/>
      <c r="I45" s="1184"/>
      <c r="J45" s="1185"/>
      <c r="K45" s="59">
        <v>2462</v>
      </c>
      <c r="L45" s="60">
        <v>2409</v>
      </c>
      <c r="M45" s="60">
        <v>2427</v>
      </c>
      <c r="N45" s="60">
        <v>2441</v>
      </c>
      <c r="O45" s="61">
        <v>2444</v>
      </c>
      <c r="P45" s="48"/>
      <c r="Q45" s="48"/>
      <c r="R45" s="48"/>
      <c r="S45" s="48"/>
      <c r="T45" s="48"/>
      <c r="U45" s="48"/>
    </row>
    <row r="46" spans="1:21" ht="30.75" customHeight="1" x14ac:dyDescent="0.15">
      <c r="A46" s="48"/>
      <c r="B46" s="1180"/>
      <c r="C46" s="1181"/>
      <c r="D46" s="62"/>
      <c r="E46" s="1157" t="s">
        <v>12</v>
      </c>
      <c r="F46" s="1157"/>
      <c r="G46" s="1157"/>
      <c r="H46" s="1157"/>
      <c r="I46" s="1157"/>
      <c r="J46" s="1158"/>
      <c r="K46" s="63" t="s">
        <v>533</v>
      </c>
      <c r="L46" s="64" t="s">
        <v>533</v>
      </c>
      <c r="M46" s="64" t="s">
        <v>533</v>
      </c>
      <c r="N46" s="64" t="s">
        <v>533</v>
      </c>
      <c r="O46" s="65" t="s">
        <v>533</v>
      </c>
      <c r="P46" s="48"/>
      <c r="Q46" s="48"/>
      <c r="R46" s="48"/>
      <c r="S46" s="48"/>
      <c r="T46" s="48"/>
      <c r="U46" s="48"/>
    </row>
    <row r="47" spans="1:21" ht="30.75" customHeight="1" x14ac:dyDescent="0.15">
      <c r="A47" s="48"/>
      <c r="B47" s="1180"/>
      <c r="C47" s="1181"/>
      <c r="D47" s="62"/>
      <c r="E47" s="1157" t="s">
        <v>13</v>
      </c>
      <c r="F47" s="1157"/>
      <c r="G47" s="1157"/>
      <c r="H47" s="1157"/>
      <c r="I47" s="1157"/>
      <c r="J47" s="1158"/>
      <c r="K47" s="63" t="s">
        <v>533</v>
      </c>
      <c r="L47" s="64" t="s">
        <v>533</v>
      </c>
      <c r="M47" s="64" t="s">
        <v>533</v>
      </c>
      <c r="N47" s="64" t="s">
        <v>533</v>
      </c>
      <c r="O47" s="65" t="s">
        <v>533</v>
      </c>
      <c r="P47" s="48"/>
      <c r="Q47" s="48"/>
      <c r="R47" s="48"/>
      <c r="S47" s="48"/>
      <c r="T47" s="48"/>
      <c r="U47" s="48"/>
    </row>
    <row r="48" spans="1:21" ht="30.75" customHeight="1" x14ac:dyDescent="0.15">
      <c r="A48" s="48"/>
      <c r="B48" s="1180"/>
      <c r="C48" s="1181"/>
      <c r="D48" s="62"/>
      <c r="E48" s="1157" t="s">
        <v>14</v>
      </c>
      <c r="F48" s="1157"/>
      <c r="G48" s="1157"/>
      <c r="H48" s="1157"/>
      <c r="I48" s="1157"/>
      <c r="J48" s="1158"/>
      <c r="K48" s="63">
        <v>576</v>
      </c>
      <c r="L48" s="64">
        <v>646</v>
      </c>
      <c r="M48" s="64">
        <v>551</v>
      </c>
      <c r="N48" s="64">
        <v>573</v>
      </c>
      <c r="O48" s="65">
        <v>543</v>
      </c>
      <c r="P48" s="48"/>
      <c r="Q48" s="48"/>
      <c r="R48" s="48"/>
      <c r="S48" s="48"/>
      <c r="T48" s="48"/>
      <c r="U48" s="48"/>
    </row>
    <row r="49" spans="1:21" ht="30.75" customHeight="1" x14ac:dyDescent="0.15">
      <c r="A49" s="48"/>
      <c r="B49" s="1180"/>
      <c r="C49" s="1181"/>
      <c r="D49" s="62"/>
      <c r="E49" s="1157" t="s">
        <v>15</v>
      </c>
      <c r="F49" s="1157"/>
      <c r="G49" s="1157"/>
      <c r="H49" s="1157"/>
      <c r="I49" s="1157"/>
      <c r="J49" s="1158"/>
      <c r="K49" s="63">
        <v>124</v>
      </c>
      <c r="L49" s="64">
        <v>124</v>
      </c>
      <c r="M49" s="64">
        <v>124</v>
      </c>
      <c r="N49" s="64">
        <v>119</v>
      </c>
      <c r="O49" s="65">
        <v>102</v>
      </c>
      <c r="P49" s="48"/>
      <c r="Q49" s="48"/>
      <c r="R49" s="48"/>
      <c r="S49" s="48"/>
      <c r="T49" s="48"/>
      <c r="U49" s="48"/>
    </row>
    <row r="50" spans="1:21" ht="30.75" customHeight="1" x14ac:dyDescent="0.15">
      <c r="A50" s="48"/>
      <c r="B50" s="1180"/>
      <c r="C50" s="1181"/>
      <c r="D50" s="62"/>
      <c r="E50" s="1157" t="s">
        <v>16</v>
      </c>
      <c r="F50" s="1157"/>
      <c r="G50" s="1157"/>
      <c r="H50" s="1157"/>
      <c r="I50" s="1157"/>
      <c r="J50" s="1158"/>
      <c r="K50" s="63">
        <v>0</v>
      </c>
      <c r="L50" s="64">
        <v>1</v>
      </c>
      <c r="M50" s="64">
        <v>1</v>
      </c>
      <c r="N50" s="64">
        <v>7</v>
      </c>
      <c r="O50" s="65">
        <v>12</v>
      </c>
      <c r="P50" s="48"/>
      <c r="Q50" s="48"/>
      <c r="R50" s="48"/>
      <c r="S50" s="48"/>
      <c r="T50" s="48"/>
      <c r="U50" s="48"/>
    </row>
    <row r="51" spans="1:21" ht="30.75" customHeight="1" x14ac:dyDescent="0.15">
      <c r="A51" s="48"/>
      <c r="B51" s="1182"/>
      <c r="C51" s="1183"/>
      <c r="D51" s="66"/>
      <c r="E51" s="1157" t="s">
        <v>17</v>
      </c>
      <c r="F51" s="1157"/>
      <c r="G51" s="1157"/>
      <c r="H51" s="1157"/>
      <c r="I51" s="1157"/>
      <c r="J51" s="1158"/>
      <c r="K51" s="63">
        <v>0</v>
      </c>
      <c r="L51" s="64">
        <v>0</v>
      </c>
      <c r="M51" s="64">
        <v>0</v>
      </c>
      <c r="N51" s="64">
        <v>0</v>
      </c>
      <c r="O51" s="65">
        <v>0</v>
      </c>
      <c r="P51" s="48"/>
      <c r="Q51" s="48"/>
      <c r="R51" s="48"/>
      <c r="S51" s="48"/>
      <c r="T51" s="48"/>
      <c r="U51" s="48"/>
    </row>
    <row r="52" spans="1:21" ht="30.75" customHeight="1" x14ac:dyDescent="0.15">
      <c r="A52" s="48"/>
      <c r="B52" s="1155" t="s">
        <v>18</v>
      </c>
      <c r="C52" s="1156"/>
      <c r="D52" s="66"/>
      <c r="E52" s="1157" t="s">
        <v>19</v>
      </c>
      <c r="F52" s="1157"/>
      <c r="G52" s="1157"/>
      <c r="H52" s="1157"/>
      <c r="I52" s="1157"/>
      <c r="J52" s="1158"/>
      <c r="K52" s="63">
        <v>2138</v>
      </c>
      <c r="L52" s="64">
        <v>2160</v>
      </c>
      <c r="M52" s="64">
        <v>2198</v>
      </c>
      <c r="N52" s="64">
        <v>2123</v>
      </c>
      <c r="O52" s="65">
        <v>2007</v>
      </c>
      <c r="P52" s="48"/>
      <c r="Q52" s="48"/>
      <c r="R52" s="48"/>
      <c r="S52" s="48"/>
      <c r="T52" s="48"/>
      <c r="U52" s="48"/>
    </row>
    <row r="53" spans="1:21" ht="30.75" customHeight="1" thickBot="1" x14ac:dyDescent="0.2">
      <c r="A53" s="48"/>
      <c r="B53" s="1159" t="s">
        <v>20</v>
      </c>
      <c r="C53" s="1160"/>
      <c r="D53" s="67"/>
      <c r="E53" s="1161" t="s">
        <v>21</v>
      </c>
      <c r="F53" s="1161"/>
      <c r="G53" s="1161"/>
      <c r="H53" s="1161"/>
      <c r="I53" s="1161"/>
      <c r="J53" s="1162"/>
      <c r="K53" s="68">
        <v>1024</v>
      </c>
      <c r="L53" s="69">
        <v>1020</v>
      </c>
      <c r="M53" s="69">
        <v>905</v>
      </c>
      <c r="N53" s="69">
        <v>1017</v>
      </c>
      <c r="O53" s="70">
        <v>1094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598</v>
      </c>
      <c r="P56" s="48"/>
      <c r="Q56" s="48"/>
      <c r="R56" s="48"/>
      <c r="S56" s="48"/>
      <c r="T56" s="48"/>
      <c r="U56" s="48"/>
    </row>
    <row r="57" spans="1:21" ht="31.5" customHeight="1" thickBot="1" x14ac:dyDescent="0.2">
      <c r="A57" s="48"/>
      <c r="B57" s="76"/>
      <c r="C57" s="77"/>
      <c r="D57" s="77"/>
      <c r="E57" s="78"/>
      <c r="F57" s="78"/>
      <c r="G57" s="78"/>
      <c r="H57" s="78"/>
      <c r="I57" s="78"/>
      <c r="J57" s="79" t="s">
        <v>2</v>
      </c>
      <c r="K57" s="80" t="s">
        <v>599</v>
      </c>
      <c r="L57" s="81" t="s">
        <v>600</v>
      </c>
      <c r="M57" s="81" t="s">
        <v>601</v>
      </c>
      <c r="N57" s="81" t="s">
        <v>602</v>
      </c>
      <c r="O57" s="82" t="s">
        <v>603</v>
      </c>
      <c r="P57" s="48"/>
      <c r="Q57" s="48"/>
      <c r="R57" s="48"/>
      <c r="S57" s="48"/>
      <c r="T57" s="48"/>
      <c r="U57" s="48"/>
    </row>
    <row r="58" spans="1:21" ht="31.5" customHeight="1" x14ac:dyDescent="0.15">
      <c r="B58" s="1163" t="s">
        <v>25</v>
      </c>
      <c r="C58" s="1164"/>
      <c r="D58" s="1169" t="s">
        <v>26</v>
      </c>
      <c r="E58" s="1170"/>
      <c r="F58" s="1170"/>
      <c r="G58" s="1170"/>
      <c r="H58" s="1170"/>
      <c r="I58" s="1170"/>
      <c r="J58" s="1171"/>
      <c r="K58" s="83"/>
      <c r="L58" s="84"/>
      <c r="M58" s="84"/>
      <c r="N58" s="84"/>
      <c r="O58" s="85"/>
    </row>
    <row r="59" spans="1:21" ht="31.5" customHeight="1" x14ac:dyDescent="0.15">
      <c r="B59" s="1165"/>
      <c r="C59" s="1166"/>
      <c r="D59" s="1172" t="s">
        <v>27</v>
      </c>
      <c r="E59" s="1173"/>
      <c r="F59" s="1173"/>
      <c r="G59" s="1173"/>
      <c r="H59" s="1173"/>
      <c r="I59" s="1173"/>
      <c r="J59" s="1174"/>
      <c r="K59" s="86"/>
      <c r="L59" s="87"/>
      <c r="M59" s="87"/>
      <c r="N59" s="87"/>
      <c r="O59" s="88"/>
    </row>
    <row r="60" spans="1:21" ht="31.5" customHeight="1" thickBot="1" x14ac:dyDescent="0.2">
      <c r="B60" s="1167"/>
      <c r="C60" s="1168"/>
      <c r="D60" s="1175" t="s">
        <v>28</v>
      </c>
      <c r="E60" s="1176"/>
      <c r="F60" s="1176"/>
      <c r="G60" s="1176"/>
      <c r="H60" s="1176"/>
      <c r="I60" s="1176"/>
      <c r="J60" s="1177"/>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srGTYgnQfmYayCEOegdt4WvuvfaxEmwlV7uoYsPLMYVXKkFi0pzPhMPz37iRY89DH1Km6wwVURfaxVU8IVv+A==" saltValue="Jvt1nhvrtJBliQes+GUfh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B31" zoomScaleSheetLayoutView="100" workbookViewId="0">
      <selection activeCell="M45" sqref="M4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574</v>
      </c>
      <c r="J40" s="103" t="s">
        <v>575</v>
      </c>
      <c r="K40" s="103" t="s">
        <v>576</v>
      </c>
      <c r="L40" s="103" t="s">
        <v>577</v>
      </c>
      <c r="M40" s="104" t="s">
        <v>578</v>
      </c>
    </row>
    <row r="41" spans="2:13" ht="27.75" customHeight="1" x14ac:dyDescent="0.15">
      <c r="B41" s="1198" t="s">
        <v>31</v>
      </c>
      <c r="C41" s="1199"/>
      <c r="D41" s="105"/>
      <c r="E41" s="1200" t="s">
        <v>32</v>
      </c>
      <c r="F41" s="1200"/>
      <c r="G41" s="1200"/>
      <c r="H41" s="1201"/>
      <c r="I41" s="355">
        <v>25520</v>
      </c>
      <c r="J41" s="356">
        <v>24916</v>
      </c>
      <c r="K41" s="356">
        <v>25471</v>
      </c>
      <c r="L41" s="356">
        <v>26192</v>
      </c>
      <c r="M41" s="357">
        <v>26066</v>
      </c>
    </row>
    <row r="42" spans="2:13" ht="27.75" customHeight="1" x14ac:dyDescent="0.15">
      <c r="B42" s="1188"/>
      <c r="C42" s="1189"/>
      <c r="D42" s="106"/>
      <c r="E42" s="1192" t="s">
        <v>33</v>
      </c>
      <c r="F42" s="1192"/>
      <c r="G42" s="1192"/>
      <c r="H42" s="1193"/>
      <c r="I42" s="358" t="s">
        <v>533</v>
      </c>
      <c r="J42" s="359" t="s">
        <v>533</v>
      </c>
      <c r="K42" s="359" t="s">
        <v>533</v>
      </c>
      <c r="L42" s="359" t="s">
        <v>533</v>
      </c>
      <c r="M42" s="360" t="s">
        <v>533</v>
      </c>
    </row>
    <row r="43" spans="2:13" ht="27.75" customHeight="1" x14ac:dyDescent="0.15">
      <c r="B43" s="1188"/>
      <c r="C43" s="1189"/>
      <c r="D43" s="106"/>
      <c r="E43" s="1192" t="s">
        <v>34</v>
      </c>
      <c r="F43" s="1192"/>
      <c r="G43" s="1192"/>
      <c r="H43" s="1193"/>
      <c r="I43" s="358">
        <v>8921</v>
      </c>
      <c r="J43" s="359">
        <v>8814</v>
      </c>
      <c r="K43" s="359">
        <v>6697</v>
      </c>
      <c r="L43" s="359">
        <v>6740</v>
      </c>
      <c r="M43" s="360">
        <v>6574</v>
      </c>
    </row>
    <row r="44" spans="2:13" ht="27.75" customHeight="1" x14ac:dyDescent="0.15">
      <c r="B44" s="1188"/>
      <c r="C44" s="1189"/>
      <c r="D44" s="106"/>
      <c r="E44" s="1192" t="s">
        <v>35</v>
      </c>
      <c r="F44" s="1192"/>
      <c r="G44" s="1192"/>
      <c r="H44" s="1193"/>
      <c r="I44" s="358">
        <v>749</v>
      </c>
      <c r="J44" s="359">
        <v>631</v>
      </c>
      <c r="K44" s="359">
        <v>510</v>
      </c>
      <c r="L44" s="359">
        <v>387</v>
      </c>
      <c r="M44" s="360">
        <v>299</v>
      </c>
    </row>
    <row r="45" spans="2:13" ht="27.75" customHeight="1" x14ac:dyDescent="0.15">
      <c r="B45" s="1188"/>
      <c r="C45" s="1189"/>
      <c r="D45" s="106"/>
      <c r="E45" s="1192" t="s">
        <v>36</v>
      </c>
      <c r="F45" s="1192"/>
      <c r="G45" s="1192"/>
      <c r="H45" s="1193"/>
      <c r="I45" s="358">
        <v>3222</v>
      </c>
      <c r="J45" s="359">
        <v>3087</v>
      </c>
      <c r="K45" s="359">
        <v>2922</v>
      </c>
      <c r="L45" s="359">
        <v>2572</v>
      </c>
      <c r="M45" s="360">
        <v>2407</v>
      </c>
    </row>
    <row r="46" spans="2:13" ht="27.75" customHeight="1" x14ac:dyDescent="0.15">
      <c r="B46" s="1188"/>
      <c r="C46" s="1189"/>
      <c r="D46" s="107"/>
      <c r="E46" s="1192" t="s">
        <v>37</v>
      </c>
      <c r="F46" s="1192"/>
      <c r="G46" s="1192"/>
      <c r="H46" s="1193"/>
      <c r="I46" s="358" t="s">
        <v>533</v>
      </c>
      <c r="J46" s="359" t="s">
        <v>533</v>
      </c>
      <c r="K46" s="359" t="s">
        <v>533</v>
      </c>
      <c r="L46" s="359" t="s">
        <v>533</v>
      </c>
      <c r="M46" s="360" t="s">
        <v>533</v>
      </c>
    </row>
    <row r="47" spans="2:13" ht="27.75" customHeight="1" x14ac:dyDescent="0.15">
      <c r="B47" s="1188"/>
      <c r="C47" s="1189"/>
      <c r="D47" s="108"/>
      <c r="E47" s="1202" t="s">
        <v>38</v>
      </c>
      <c r="F47" s="1203"/>
      <c r="G47" s="1203"/>
      <c r="H47" s="1204"/>
      <c r="I47" s="358" t="s">
        <v>533</v>
      </c>
      <c r="J47" s="359" t="s">
        <v>533</v>
      </c>
      <c r="K47" s="359" t="s">
        <v>533</v>
      </c>
      <c r="L47" s="359" t="s">
        <v>533</v>
      </c>
      <c r="M47" s="360" t="s">
        <v>533</v>
      </c>
    </row>
    <row r="48" spans="2:13" ht="27.75" customHeight="1" x14ac:dyDescent="0.15">
      <c r="B48" s="1188"/>
      <c r="C48" s="1189"/>
      <c r="D48" s="106"/>
      <c r="E48" s="1192" t="s">
        <v>39</v>
      </c>
      <c r="F48" s="1192"/>
      <c r="G48" s="1192"/>
      <c r="H48" s="1193"/>
      <c r="I48" s="358" t="s">
        <v>533</v>
      </c>
      <c r="J48" s="359" t="s">
        <v>533</v>
      </c>
      <c r="K48" s="359" t="s">
        <v>533</v>
      </c>
      <c r="L48" s="359" t="s">
        <v>533</v>
      </c>
      <c r="M48" s="360" t="s">
        <v>533</v>
      </c>
    </row>
    <row r="49" spans="2:13" ht="27.75" customHeight="1" x14ac:dyDescent="0.15">
      <c r="B49" s="1190"/>
      <c r="C49" s="1191"/>
      <c r="D49" s="106"/>
      <c r="E49" s="1192" t="s">
        <v>40</v>
      </c>
      <c r="F49" s="1192"/>
      <c r="G49" s="1192"/>
      <c r="H49" s="1193"/>
      <c r="I49" s="358" t="s">
        <v>533</v>
      </c>
      <c r="J49" s="359" t="s">
        <v>533</v>
      </c>
      <c r="K49" s="359" t="s">
        <v>533</v>
      </c>
      <c r="L49" s="359" t="s">
        <v>533</v>
      </c>
      <c r="M49" s="360" t="s">
        <v>533</v>
      </c>
    </row>
    <row r="50" spans="2:13" ht="27.75" customHeight="1" x14ac:dyDescent="0.15">
      <c r="B50" s="1186" t="s">
        <v>41</v>
      </c>
      <c r="C50" s="1187"/>
      <c r="D50" s="109"/>
      <c r="E50" s="1192" t="s">
        <v>42</v>
      </c>
      <c r="F50" s="1192"/>
      <c r="G50" s="1192"/>
      <c r="H50" s="1193"/>
      <c r="I50" s="358">
        <v>4411</v>
      </c>
      <c r="J50" s="359">
        <v>4512</v>
      </c>
      <c r="K50" s="359">
        <v>5172</v>
      </c>
      <c r="L50" s="359">
        <v>6167</v>
      </c>
      <c r="M50" s="360">
        <v>6566</v>
      </c>
    </row>
    <row r="51" spans="2:13" ht="27.75" customHeight="1" x14ac:dyDescent="0.15">
      <c r="B51" s="1188"/>
      <c r="C51" s="1189"/>
      <c r="D51" s="106"/>
      <c r="E51" s="1192" t="s">
        <v>43</v>
      </c>
      <c r="F51" s="1192"/>
      <c r="G51" s="1192"/>
      <c r="H51" s="1193"/>
      <c r="I51" s="358">
        <v>63</v>
      </c>
      <c r="J51" s="359">
        <v>44</v>
      </c>
      <c r="K51" s="359">
        <v>33</v>
      </c>
      <c r="L51" s="359">
        <v>15</v>
      </c>
      <c r="M51" s="360">
        <v>8</v>
      </c>
    </row>
    <row r="52" spans="2:13" ht="27.75" customHeight="1" x14ac:dyDescent="0.15">
      <c r="B52" s="1190"/>
      <c r="C52" s="1191"/>
      <c r="D52" s="106"/>
      <c r="E52" s="1192" t="s">
        <v>44</v>
      </c>
      <c r="F52" s="1192"/>
      <c r="G52" s="1192"/>
      <c r="H52" s="1193"/>
      <c r="I52" s="358">
        <v>22385</v>
      </c>
      <c r="J52" s="359">
        <v>21987</v>
      </c>
      <c r="K52" s="359">
        <v>21926</v>
      </c>
      <c r="L52" s="359">
        <v>21448</v>
      </c>
      <c r="M52" s="360">
        <v>21858</v>
      </c>
    </row>
    <row r="53" spans="2:13" ht="27.75" customHeight="1" thickBot="1" x14ac:dyDescent="0.2">
      <c r="B53" s="1194" t="s">
        <v>45</v>
      </c>
      <c r="C53" s="1195"/>
      <c r="D53" s="110"/>
      <c r="E53" s="1196" t="s">
        <v>46</v>
      </c>
      <c r="F53" s="1196"/>
      <c r="G53" s="1196"/>
      <c r="H53" s="1197"/>
      <c r="I53" s="361">
        <v>11551</v>
      </c>
      <c r="J53" s="362">
        <v>10905</v>
      </c>
      <c r="K53" s="362">
        <v>8469</v>
      </c>
      <c r="L53" s="362">
        <v>8261</v>
      </c>
      <c r="M53" s="363">
        <v>6914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4OhUwl/pmCMsd//5nHFpe8KgUCvi3jWg0zf0BuE8309xz00OIYBrDOFYEZoXAwB67iykbMQIxO2pKwMA6hp+gQ==" saltValue="axykLFocgj9ftNmmyXvd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52" zoomScale="70" zoomScaleNormal="70" zoomScaleSheetLayoutView="100" workbookViewId="0">
      <selection activeCell="H58" sqref="H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13" t="s">
        <v>49</v>
      </c>
      <c r="D55" s="1213"/>
      <c r="E55" s="1214"/>
      <c r="F55" s="122">
        <v>781</v>
      </c>
      <c r="G55" s="122">
        <v>1175</v>
      </c>
      <c r="H55" s="123">
        <v>1557</v>
      </c>
    </row>
    <row r="56" spans="2:8" ht="52.5" customHeight="1" x14ac:dyDescent="0.15">
      <c r="B56" s="124"/>
      <c r="C56" s="1215" t="s">
        <v>50</v>
      </c>
      <c r="D56" s="1215"/>
      <c r="E56" s="1216"/>
      <c r="F56" s="125">
        <v>2731</v>
      </c>
      <c r="G56" s="125">
        <v>2880</v>
      </c>
      <c r="H56" s="126">
        <v>2581</v>
      </c>
    </row>
    <row r="57" spans="2:8" ht="53.25" customHeight="1" x14ac:dyDescent="0.15">
      <c r="B57" s="124"/>
      <c r="C57" s="1217" t="s">
        <v>51</v>
      </c>
      <c r="D57" s="1217"/>
      <c r="E57" s="1218"/>
      <c r="F57" s="127">
        <v>2332</v>
      </c>
      <c r="G57" s="127">
        <v>2737</v>
      </c>
      <c r="H57" s="128">
        <v>2989</v>
      </c>
    </row>
    <row r="58" spans="2:8" ht="45.75" customHeight="1" x14ac:dyDescent="0.15">
      <c r="B58" s="129"/>
      <c r="C58" s="1205" t="s">
        <v>627</v>
      </c>
      <c r="D58" s="1206"/>
      <c r="E58" s="1207"/>
      <c r="F58" s="130">
        <v>945</v>
      </c>
      <c r="G58" s="130">
        <v>1328</v>
      </c>
      <c r="H58" s="131">
        <v>1687</v>
      </c>
    </row>
    <row r="59" spans="2:8" ht="45.75" customHeight="1" x14ac:dyDescent="0.15">
      <c r="B59" s="129"/>
      <c r="C59" s="1205" t="s">
        <v>628</v>
      </c>
      <c r="D59" s="1206"/>
      <c r="E59" s="1207"/>
      <c r="F59" s="130">
        <v>943</v>
      </c>
      <c r="G59" s="130">
        <v>944</v>
      </c>
      <c r="H59" s="131">
        <v>908</v>
      </c>
    </row>
    <row r="60" spans="2:8" ht="45.75" customHeight="1" x14ac:dyDescent="0.15">
      <c r="B60" s="129"/>
      <c r="C60" s="1205" t="s">
        <v>629</v>
      </c>
      <c r="D60" s="1206"/>
      <c r="E60" s="1207"/>
      <c r="F60" s="130">
        <v>183</v>
      </c>
      <c r="G60" s="130">
        <v>167</v>
      </c>
      <c r="H60" s="131">
        <v>138</v>
      </c>
    </row>
    <row r="61" spans="2:8" ht="45.75" customHeight="1" x14ac:dyDescent="0.15">
      <c r="B61" s="129"/>
      <c r="C61" s="1205" t="s">
        <v>630</v>
      </c>
      <c r="D61" s="1206"/>
      <c r="E61" s="1207"/>
      <c r="F61" s="130">
        <v>92</v>
      </c>
      <c r="G61" s="130">
        <v>61</v>
      </c>
      <c r="H61" s="131">
        <v>49</v>
      </c>
    </row>
    <row r="62" spans="2:8" ht="45.75" customHeight="1" thickBot="1" x14ac:dyDescent="0.2">
      <c r="B62" s="132"/>
      <c r="C62" s="1208" t="s">
        <v>631</v>
      </c>
      <c r="D62" s="1209"/>
      <c r="E62" s="1210"/>
      <c r="F62" s="133">
        <v>26</v>
      </c>
      <c r="G62" s="133">
        <v>64</v>
      </c>
      <c r="H62" s="134">
        <v>45</v>
      </c>
    </row>
    <row r="63" spans="2:8" ht="52.5" customHeight="1" thickBot="1" x14ac:dyDescent="0.2">
      <c r="B63" s="135"/>
      <c r="C63" s="1211" t="s">
        <v>52</v>
      </c>
      <c r="D63" s="1211"/>
      <c r="E63" s="1212"/>
      <c r="F63" s="136">
        <v>5844</v>
      </c>
      <c r="G63" s="136">
        <v>6792</v>
      </c>
      <c r="H63" s="137">
        <v>7128</v>
      </c>
    </row>
    <row r="64" spans="2:8" x14ac:dyDescent="0.15"/>
  </sheetData>
  <sheetProtection algorithmName="SHA-512" hashValue="NCjO2PGJ7Iv1jC2edv/uG8vfaDGBZil/QmYYuiv3ReTY1DEMGuLCvUIJ4HIYoTvZ3MdWIYSoekcCY6hOrHM3sw==" saltValue="CboYyNsva8BshudGS0fh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571</v>
      </c>
      <c r="G2" s="151"/>
      <c r="H2" s="152"/>
    </row>
    <row r="3" spans="1:8" x14ac:dyDescent="0.15">
      <c r="A3" s="148" t="s">
        <v>564</v>
      </c>
      <c r="B3" s="153"/>
      <c r="C3" s="154"/>
      <c r="D3" s="155">
        <v>63700</v>
      </c>
      <c r="E3" s="156"/>
      <c r="F3" s="157">
        <v>85173</v>
      </c>
      <c r="G3" s="158"/>
      <c r="H3" s="159"/>
    </row>
    <row r="4" spans="1:8" x14ac:dyDescent="0.15">
      <c r="A4" s="160"/>
      <c r="B4" s="161"/>
      <c r="C4" s="162"/>
      <c r="D4" s="163">
        <v>27032</v>
      </c>
      <c r="E4" s="164"/>
      <c r="F4" s="165">
        <v>43913</v>
      </c>
      <c r="G4" s="166"/>
      <c r="H4" s="167"/>
    </row>
    <row r="5" spans="1:8" x14ac:dyDescent="0.15">
      <c r="A5" s="148" t="s">
        <v>566</v>
      </c>
      <c r="B5" s="153"/>
      <c r="C5" s="154"/>
      <c r="D5" s="155">
        <v>71389</v>
      </c>
      <c r="E5" s="156"/>
      <c r="F5" s="157">
        <v>94081</v>
      </c>
      <c r="G5" s="158"/>
      <c r="H5" s="159"/>
    </row>
    <row r="6" spans="1:8" x14ac:dyDescent="0.15">
      <c r="A6" s="160"/>
      <c r="B6" s="161"/>
      <c r="C6" s="162"/>
      <c r="D6" s="163">
        <v>23052</v>
      </c>
      <c r="E6" s="164"/>
      <c r="F6" s="165">
        <v>48949</v>
      </c>
      <c r="G6" s="166"/>
      <c r="H6" s="167"/>
    </row>
    <row r="7" spans="1:8" x14ac:dyDescent="0.15">
      <c r="A7" s="148" t="s">
        <v>567</v>
      </c>
      <c r="B7" s="153"/>
      <c r="C7" s="154"/>
      <c r="D7" s="155">
        <v>117398</v>
      </c>
      <c r="E7" s="156"/>
      <c r="F7" s="157">
        <v>92632</v>
      </c>
      <c r="G7" s="158"/>
      <c r="H7" s="159"/>
    </row>
    <row r="8" spans="1:8" x14ac:dyDescent="0.15">
      <c r="A8" s="160"/>
      <c r="B8" s="161"/>
      <c r="C8" s="162"/>
      <c r="D8" s="163">
        <v>56569</v>
      </c>
      <c r="E8" s="164"/>
      <c r="F8" s="165">
        <v>47978</v>
      </c>
      <c r="G8" s="166"/>
      <c r="H8" s="167"/>
    </row>
    <row r="9" spans="1:8" x14ac:dyDescent="0.15">
      <c r="A9" s="148" t="s">
        <v>568</v>
      </c>
      <c r="B9" s="153"/>
      <c r="C9" s="154"/>
      <c r="D9" s="155">
        <v>142644</v>
      </c>
      <c r="E9" s="156"/>
      <c r="F9" s="157">
        <v>96469</v>
      </c>
      <c r="G9" s="158"/>
      <c r="H9" s="159"/>
    </row>
    <row r="10" spans="1:8" x14ac:dyDescent="0.15">
      <c r="A10" s="160"/>
      <c r="B10" s="161"/>
      <c r="C10" s="162"/>
      <c r="D10" s="163">
        <v>60681</v>
      </c>
      <c r="E10" s="164"/>
      <c r="F10" s="165">
        <v>49775</v>
      </c>
      <c r="G10" s="166"/>
      <c r="H10" s="167"/>
    </row>
    <row r="11" spans="1:8" x14ac:dyDescent="0.15">
      <c r="A11" s="148" t="s">
        <v>569</v>
      </c>
      <c r="B11" s="153"/>
      <c r="C11" s="154"/>
      <c r="D11" s="155">
        <v>130962</v>
      </c>
      <c r="E11" s="156"/>
      <c r="F11" s="157">
        <v>85743</v>
      </c>
      <c r="G11" s="158"/>
      <c r="H11" s="159"/>
    </row>
    <row r="12" spans="1:8" x14ac:dyDescent="0.15">
      <c r="A12" s="160"/>
      <c r="B12" s="161"/>
      <c r="C12" s="168"/>
      <c r="D12" s="163">
        <v>71317</v>
      </c>
      <c r="E12" s="164"/>
      <c r="F12" s="165">
        <v>45231</v>
      </c>
      <c r="G12" s="166"/>
      <c r="H12" s="167"/>
    </row>
    <row r="13" spans="1:8" x14ac:dyDescent="0.15">
      <c r="A13" s="148"/>
      <c r="B13" s="153"/>
      <c r="C13" s="169"/>
      <c r="D13" s="170">
        <v>105219</v>
      </c>
      <c r="E13" s="171"/>
      <c r="F13" s="172">
        <v>90820</v>
      </c>
      <c r="G13" s="173"/>
      <c r="H13" s="159"/>
    </row>
    <row r="14" spans="1:8" x14ac:dyDescent="0.15">
      <c r="A14" s="160"/>
      <c r="B14" s="161"/>
      <c r="C14" s="162"/>
      <c r="D14" s="163">
        <v>47730</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0.05</v>
      </c>
      <c r="C19" s="174">
        <f>ROUND(VALUE(SUBSTITUTE(実質収支比率等に係る経年分析!G$48,"▲","-")),2)</f>
        <v>1.62</v>
      </c>
      <c r="D19" s="174">
        <f>ROUND(VALUE(SUBSTITUTE(実質収支比率等に係る経年分析!H$48,"▲","-")),2)</f>
        <v>3.21</v>
      </c>
      <c r="E19" s="174">
        <f>ROUND(VALUE(SUBSTITUTE(実質収支比率等に係る経年分析!I$48,"▲","-")),2)</f>
        <v>3</v>
      </c>
      <c r="F19" s="174">
        <f>ROUND(VALUE(SUBSTITUTE(実質収支比率等に係る経年分析!J$48,"▲","-")),2)</f>
        <v>0.87</v>
      </c>
    </row>
    <row r="20" spans="1:11" x14ac:dyDescent="0.15">
      <c r="A20" s="174" t="s">
        <v>56</v>
      </c>
      <c r="B20" s="174">
        <f>ROUND(VALUE(SUBSTITUTE(実質収支比率等に係る経年分析!F$47,"▲","-")),2)</f>
        <v>5.07</v>
      </c>
      <c r="C20" s="174">
        <f>ROUND(VALUE(SUBSTITUTE(実質収支比率等に係る経年分析!G$47,"▲","-")),2)</f>
        <v>5.0199999999999996</v>
      </c>
      <c r="D20" s="174">
        <f>ROUND(VALUE(SUBSTITUTE(実質収支比率等に係る経年分析!H$47,"▲","-")),2)</f>
        <v>6.39</v>
      </c>
      <c r="E20" s="174">
        <f>ROUND(VALUE(SUBSTITUTE(実質収支比率等に係る経年分析!I$47,"▲","-")),2)</f>
        <v>9.23</v>
      </c>
      <c r="F20" s="174">
        <f>ROUND(VALUE(SUBSTITUTE(実質収支比率等に係る経年分析!J$47,"▲","-")),2)</f>
        <v>12.71</v>
      </c>
    </row>
    <row r="21" spans="1:11" x14ac:dyDescent="0.15">
      <c r="A21" s="174" t="s">
        <v>57</v>
      </c>
      <c r="B21" s="174">
        <f>IF(ISNUMBER(VALUE(SUBSTITUTE(実質収支比率等に係る経年分析!F$49,"▲","-"))),ROUND(VALUE(SUBSTITUTE(実質収支比率等に係る経年分析!F$49,"▲","-")),2),NA())</f>
        <v>-0.01</v>
      </c>
      <c r="C21" s="174">
        <f>IF(ISNUMBER(VALUE(SUBSTITUTE(実質収支比率等に係る経年分析!G$49,"▲","-"))),ROUND(VALUE(SUBSTITUTE(実質収支比率等に係る経年分析!G$49,"▲","-")),2),NA())</f>
        <v>1.58</v>
      </c>
      <c r="D21" s="174">
        <f>IF(ISNUMBER(VALUE(SUBSTITUTE(実質収支比率等に係る経年分析!H$49,"▲","-"))),ROUND(VALUE(SUBSTITUTE(実質収支比率等に係る経年分析!H$49,"▲","-")),2),NA())</f>
        <v>1.67</v>
      </c>
      <c r="E21" s="174">
        <f>IF(ISNUMBER(VALUE(SUBSTITUTE(実質収支比率等に係る経年分析!I$49,"▲","-"))),ROUND(VALUE(SUBSTITUTE(実質収支比率等に係る経年分析!I$49,"▲","-")),2),NA())</f>
        <v>-0.08</v>
      </c>
      <c r="F21" s="174">
        <f>IF(ISNUMBER(VALUE(SUBSTITUTE(実質収支比率等に係る経年分析!J$49,"▲","-"))),ROUND(VALUE(SUBSTITUTE(実質収支比率等に係る経年分析!J$49,"▲","-")),2),NA())</f>
        <v>-2.2400000000000002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f>IF(ROUND(VALUE(SUBSTITUTE(連結実質赤字比率に係る赤字・黒字の構成分析!H$42,"▲", "-")), 2) &lt; 0, ABS(ROUND(VALUE(SUBSTITUTE(連結実質赤字比率に係る赤字・黒字の構成分析!H$42,"▲", "-")), 2)), NA())</f>
        <v>0.01</v>
      </c>
      <c r="G28" s="175" t="e">
        <f>IF(ROUND(VALUE(SUBSTITUTE(連結実質赤字比率に係る赤字・黒字の構成分析!H$42,"▲", "-")), 2) &gt;= 0, ABS(ROUND(VALUE(SUBSTITUTE(連結実質赤字比率に係る赤字・黒字の構成分析!H$42,"▲", "-")), 2)), NA())</f>
        <v>#N/A</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四万十市と畜場会計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四万十市後期高齢者医療会計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0.12</v>
      </c>
    </row>
    <row r="31" spans="1:11" x14ac:dyDescent="0.15">
      <c r="A31" s="175" t="str">
        <f>IF(連結実質赤字比率に係る赤字・黒字の構成分析!C$39="",NA(),連結実質赤字比率に係る赤字・黒字の構成分析!C$39)</f>
        <v>四万十市下水道事業会計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0.49</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四万十市病院事業会計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0.67</v>
      </c>
      <c r="F32" s="175">
        <f>IF(ROUND(VALUE(SUBSTITUTE(連結実質赤字比率に係る赤字・黒字の構成分析!H$38,"▲", "-")), 2) &lt; 0, ABS(ROUND(VALUE(SUBSTITUTE(連結実質赤字比率に係る赤字・黒字の構成分析!H$38,"▲", "-")), 2)), NA())</f>
        <v>0.46</v>
      </c>
      <c r="G32" s="175" t="e">
        <f>IF(ROUND(VALUE(SUBSTITUTE(連結実質赤字比率に係る赤字・黒字の構成分析!H$38,"▲", "-")), 2) &gt;= 0, ABS(ROUND(VALUE(SUBSTITUTE(連結実質赤字比率に係る赤字・黒字の構成分析!H$38,"▲", "-")), 2)), NA())</f>
        <v>#N/A</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1.61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0.87</v>
      </c>
    </row>
    <row r="34" spans="1:16" x14ac:dyDescent="0.15">
      <c r="A34" s="175" t="str">
        <f>IF(連結実質赤字比率に係る赤字・黒字の構成分析!C$36="",NA(),連結実質赤字比率に係る赤字・黒字の構成分析!C$36)</f>
        <v>四万十市介護保険会計保険事業勘定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0.92</v>
      </c>
    </row>
    <row r="35" spans="1:16" x14ac:dyDescent="0.15">
      <c r="A35" s="175" t="str">
        <f>IF(連結実質赤字比率に係る赤字・黒字の構成分析!C$35="",NA(),連結実質赤字比率に係る赤字・黒字の構成分析!C$35)</f>
        <v>四万十市水道事業会計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4.0999999999999996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3.68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3.76</v>
      </c>
    </row>
    <row r="36" spans="1:16" x14ac:dyDescent="0.15">
      <c r="A36" s="175" t="str">
        <f>IF(連結実質赤字比率に係る赤字・黒字の構成分析!C$34="",NA(),連結実質赤字比率に係る赤字・黒字の構成分析!C$34)</f>
        <v>四万十市国民健康保険会計診療施設勘定</v>
      </c>
      <c r="B36" s="175">
        <f>IF(ROUND(VALUE(SUBSTITUTE(連結実質赤字比率に係る赤字・黒字の構成分析!F$34,"▲", "-")), 2) &lt; 0, ABS(ROUND(VALUE(SUBSTITUTE(連結実質赤字比率に係る赤字・黒字の構成分析!F$34,"▲", "-")), 2)), NA())</f>
        <v>1.17</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1.1499999999999999</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1.1100000000000001</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0.8</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0.84</v>
      </c>
      <c r="K36" s="175" t="e">
        <f>IF(ROUND(VALUE(SUBSTITUTE(連結実質赤字比率に係る赤字・黒字の構成分析!J$34,"▲", "-")), 2) &gt;= 0, ABS(ROUND(VALUE(SUBSTITUTE(連結実質赤字比率に係る赤字・黒字の構成分析!J$34,"▲", "-")), 2)), NA())</f>
        <v>#N/A</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2138</v>
      </c>
      <c r="E42" s="176"/>
      <c r="F42" s="176"/>
      <c r="G42" s="176">
        <f>'実質公債費比率（分子）の構造'!L$52</f>
        <v>2160</v>
      </c>
      <c r="H42" s="176"/>
      <c r="I42" s="176"/>
      <c r="J42" s="176">
        <f>'実質公債費比率（分子）の構造'!M$52</f>
        <v>2198</v>
      </c>
      <c r="K42" s="176"/>
      <c r="L42" s="176"/>
      <c r="M42" s="176">
        <f>'実質公債費比率（分子）の構造'!N$52</f>
        <v>2123</v>
      </c>
      <c r="N42" s="176"/>
      <c r="O42" s="176"/>
      <c r="P42" s="176">
        <f>'実質公債費比率（分子）の構造'!O$52</f>
        <v>2007</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f>'実質公債費比率（分子）の構造'!K$50</f>
        <v>0</v>
      </c>
      <c r="C44" s="176"/>
      <c r="D44" s="176"/>
      <c r="E44" s="176">
        <f>'実質公債費比率（分子）の構造'!L$50</f>
        <v>1</v>
      </c>
      <c r="F44" s="176"/>
      <c r="G44" s="176"/>
      <c r="H44" s="176">
        <f>'実質公債費比率（分子）の構造'!M$50</f>
        <v>1</v>
      </c>
      <c r="I44" s="176"/>
      <c r="J44" s="176"/>
      <c r="K44" s="176">
        <f>'実質公債費比率（分子）の構造'!N$50</f>
        <v>7</v>
      </c>
      <c r="L44" s="176"/>
      <c r="M44" s="176"/>
      <c r="N44" s="176">
        <f>'実質公債費比率（分子）の構造'!O$50</f>
        <v>12</v>
      </c>
      <c r="O44" s="176"/>
      <c r="P44" s="176"/>
    </row>
    <row r="45" spans="1:16" x14ac:dyDescent="0.15">
      <c r="A45" s="176" t="s">
        <v>67</v>
      </c>
      <c r="B45" s="176">
        <f>'実質公債費比率（分子）の構造'!K$49</f>
        <v>124</v>
      </c>
      <c r="C45" s="176"/>
      <c r="D45" s="176"/>
      <c r="E45" s="176">
        <f>'実質公債費比率（分子）の構造'!L$49</f>
        <v>124</v>
      </c>
      <c r="F45" s="176"/>
      <c r="G45" s="176"/>
      <c r="H45" s="176">
        <f>'実質公債費比率（分子）の構造'!M$49</f>
        <v>124</v>
      </c>
      <c r="I45" s="176"/>
      <c r="J45" s="176"/>
      <c r="K45" s="176">
        <f>'実質公債費比率（分子）の構造'!N$49</f>
        <v>119</v>
      </c>
      <c r="L45" s="176"/>
      <c r="M45" s="176"/>
      <c r="N45" s="176">
        <f>'実質公債費比率（分子）の構造'!O$49</f>
        <v>102</v>
      </c>
      <c r="O45" s="176"/>
      <c r="P45" s="176"/>
    </row>
    <row r="46" spans="1:16" x14ac:dyDescent="0.15">
      <c r="A46" s="176" t="s">
        <v>68</v>
      </c>
      <c r="B46" s="176">
        <f>'実質公債費比率（分子）の構造'!K$48</f>
        <v>576</v>
      </c>
      <c r="C46" s="176"/>
      <c r="D46" s="176"/>
      <c r="E46" s="176">
        <f>'実質公債費比率（分子）の構造'!L$48</f>
        <v>646</v>
      </c>
      <c r="F46" s="176"/>
      <c r="G46" s="176"/>
      <c r="H46" s="176">
        <f>'実質公債費比率（分子）の構造'!M$48</f>
        <v>551</v>
      </c>
      <c r="I46" s="176"/>
      <c r="J46" s="176"/>
      <c r="K46" s="176">
        <f>'実質公債費比率（分子）の構造'!N$48</f>
        <v>573</v>
      </c>
      <c r="L46" s="176"/>
      <c r="M46" s="176"/>
      <c r="N46" s="176">
        <f>'実質公債費比率（分子）の構造'!O$48</f>
        <v>543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2462</v>
      </c>
      <c r="C49" s="176"/>
      <c r="D49" s="176"/>
      <c r="E49" s="176">
        <f>'実質公債費比率（分子）の構造'!L$45</f>
        <v>2409</v>
      </c>
      <c r="F49" s="176"/>
      <c r="G49" s="176"/>
      <c r="H49" s="176">
        <f>'実質公債費比率（分子）の構造'!M$45</f>
        <v>2427</v>
      </c>
      <c r="I49" s="176"/>
      <c r="J49" s="176"/>
      <c r="K49" s="176">
        <f>'実質公債費比率（分子）の構造'!N$45</f>
        <v>2441</v>
      </c>
      <c r="L49" s="176"/>
      <c r="M49" s="176"/>
      <c r="N49" s="176">
        <f>'実質公債費比率（分子）の構造'!O$45</f>
        <v>2444</v>
      </c>
      <c r="O49" s="176"/>
      <c r="P49" s="176"/>
    </row>
    <row r="50" spans="1:16" x14ac:dyDescent="0.15">
      <c r="A50" s="176" t="s">
        <v>72</v>
      </c>
      <c r="B50" s="176" t="e">
        <f>NA()</f>
        <v>#N/A</v>
      </c>
      <c r="C50" s="176">
        <f>IF(ISNUMBER('実質公債費比率（分子）の構造'!K$53),'実質公債費比率（分子）の構造'!K$53,NA())</f>
        <v>1024</v>
      </c>
      <c r="D50" s="176" t="e">
        <f>NA()</f>
        <v>#N/A</v>
      </c>
      <c r="E50" s="176" t="e">
        <f>NA()</f>
        <v>#N/A</v>
      </c>
      <c r="F50" s="176">
        <f>IF(ISNUMBER('実質公債費比率（分子）の構造'!L$53),'実質公債費比率（分子）の構造'!L$53,NA())</f>
        <v>1020</v>
      </c>
      <c r="G50" s="176" t="e">
        <f>NA()</f>
        <v>#N/A</v>
      </c>
      <c r="H50" s="176" t="e">
        <f>NA()</f>
        <v>#N/A</v>
      </c>
      <c r="I50" s="176">
        <f>IF(ISNUMBER('実質公債費比率（分子）の構造'!M$53),'実質公債費比率（分子）の構造'!M$53,NA())</f>
        <v>905</v>
      </c>
      <c r="J50" s="176" t="e">
        <f>NA()</f>
        <v>#N/A</v>
      </c>
      <c r="K50" s="176" t="e">
        <f>NA()</f>
        <v>#N/A</v>
      </c>
      <c r="L50" s="176">
        <f>IF(ISNUMBER('実質公債費比率（分子）の構造'!N$53),'実質公債費比率（分子）の構造'!N$53,NA())</f>
        <v>1017</v>
      </c>
      <c r="M50" s="176" t="e">
        <f>NA()</f>
        <v>#N/A</v>
      </c>
      <c r="N50" s="176" t="e">
        <f>NA()</f>
        <v>#N/A</v>
      </c>
      <c r="O50" s="176">
        <f>IF(ISNUMBER('実質公債費比率（分子）の構造'!O$53),'実質公債費比率（分子）の構造'!O$53,NA())</f>
        <v>1094</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22385</v>
      </c>
      <c r="E56" s="175"/>
      <c r="F56" s="175"/>
      <c r="G56" s="175">
        <f>'将来負担比率（分子）の構造'!J$52</f>
        <v>21987</v>
      </c>
      <c r="H56" s="175"/>
      <c r="I56" s="175"/>
      <c r="J56" s="175">
        <f>'将来負担比率（分子）の構造'!K$52</f>
        <v>21926</v>
      </c>
      <c r="K56" s="175"/>
      <c r="L56" s="175"/>
      <c r="M56" s="175">
        <f>'将来負担比率（分子）の構造'!L$52</f>
        <v>21448</v>
      </c>
      <c r="N56" s="175"/>
      <c r="O56" s="175"/>
      <c r="P56" s="175">
        <f>'将来負担比率（分子）の構造'!M$52</f>
        <v>21858</v>
      </c>
    </row>
    <row r="57" spans="1:16" x14ac:dyDescent="0.15">
      <c r="A57" s="175" t="s">
        <v>43</v>
      </c>
      <c r="B57" s="175"/>
      <c r="C57" s="175"/>
      <c r="D57" s="175">
        <f>'将来負担比率（分子）の構造'!I$51</f>
        <v>63</v>
      </c>
      <c r="E57" s="175"/>
      <c r="F57" s="175"/>
      <c r="G57" s="175">
        <f>'将来負担比率（分子）の構造'!J$51</f>
        <v>44</v>
      </c>
      <c r="H57" s="175"/>
      <c r="I57" s="175"/>
      <c r="J57" s="175">
        <f>'将来負担比率（分子）の構造'!K$51</f>
        <v>33</v>
      </c>
      <c r="K57" s="175"/>
      <c r="L57" s="175"/>
      <c r="M57" s="175">
        <f>'将来負担比率（分子）の構造'!L$51</f>
        <v>15</v>
      </c>
      <c r="N57" s="175"/>
      <c r="O57" s="175"/>
      <c r="P57" s="175">
        <f>'将来負担比率（分子）の構造'!M$51</f>
        <v>8</v>
      </c>
    </row>
    <row r="58" spans="1:16" x14ac:dyDescent="0.15">
      <c r="A58" s="175" t="s">
        <v>42</v>
      </c>
      <c r="B58" s="175"/>
      <c r="C58" s="175"/>
      <c r="D58" s="175">
        <f>'将来負担比率（分子）の構造'!I$50</f>
        <v>4411</v>
      </c>
      <c r="E58" s="175"/>
      <c r="F58" s="175"/>
      <c r="G58" s="175">
        <f>'将来負担比率（分子）の構造'!J$50</f>
        <v>4512</v>
      </c>
      <c r="H58" s="175"/>
      <c r="I58" s="175"/>
      <c r="J58" s="175">
        <f>'将来負担比率（分子）の構造'!K$50</f>
        <v>5172</v>
      </c>
      <c r="K58" s="175"/>
      <c r="L58" s="175"/>
      <c r="M58" s="175">
        <f>'将来負担比率（分子）の構造'!L$50</f>
        <v>6167</v>
      </c>
      <c r="N58" s="175"/>
      <c r="O58" s="175"/>
      <c r="P58" s="175">
        <f>'将来負担比率（分子）の構造'!M$50</f>
        <v>6566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3222</v>
      </c>
      <c r="C62" s="175"/>
      <c r="D62" s="175"/>
      <c r="E62" s="175">
        <f>'将来負担比率（分子）の構造'!J$45</f>
        <v>3087</v>
      </c>
      <c r="F62" s="175"/>
      <c r="G62" s="175"/>
      <c r="H62" s="175">
        <f>'将来負担比率（分子）の構造'!K$45</f>
        <v>2922</v>
      </c>
      <c r="I62" s="175"/>
      <c r="J62" s="175"/>
      <c r="K62" s="175">
        <f>'将来負担比率（分子）の構造'!L$45</f>
        <v>2572</v>
      </c>
      <c r="L62" s="175"/>
      <c r="M62" s="175"/>
      <c r="N62" s="175">
        <f>'将来負担比率（分子）の構造'!M$45</f>
        <v>2407</v>
      </c>
      <c r="O62" s="175"/>
      <c r="P62" s="175"/>
    </row>
    <row r="63" spans="1:16" x14ac:dyDescent="0.15">
      <c r="A63" s="175" t="s">
        <v>35</v>
      </c>
      <c r="B63" s="175">
        <f>'将来負担比率（分子）の構造'!I$44</f>
        <v>749</v>
      </c>
      <c r="C63" s="175"/>
      <c r="D63" s="175"/>
      <c r="E63" s="175">
        <f>'将来負担比率（分子）の構造'!J$44</f>
        <v>631</v>
      </c>
      <c r="F63" s="175"/>
      <c r="G63" s="175"/>
      <c r="H63" s="175">
        <f>'将来負担比率（分子）の構造'!K$44</f>
        <v>510</v>
      </c>
      <c r="I63" s="175"/>
      <c r="J63" s="175"/>
      <c r="K63" s="175">
        <f>'将来負担比率（分子）の構造'!L$44</f>
        <v>387</v>
      </c>
      <c r="L63" s="175"/>
      <c r="M63" s="175"/>
      <c r="N63" s="175">
        <f>'将来負担比率（分子）の構造'!M$44</f>
        <v>299</v>
      </c>
      <c r="O63" s="175"/>
      <c r="P63" s="175"/>
    </row>
    <row r="64" spans="1:16" x14ac:dyDescent="0.15">
      <c r="A64" s="175" t="s">
        <v>34</v>
      </c>
      <c r="B64" s="175">
        <f>'将来負担比率（分子）の構造'!I$43</f>
        <v>8921</v>
      </c>
      <c r="C64" s="175"/>
      <c r="D64" s="175"/>
      <c r="E64" s="175">
        <f>'将来負担比率（分子）の構造'!J$43</f>
        <v>8814</v>
      </c>
      <c r="F64" s="175"/>
      <c r="G64" s="175"/>
      <c r="H64" s="175">
        <f>'将来負担比率（分子）の構造'!K$43</f>
        <v>6697</v>
      </c>
      <c r="I64" s="175"/>
      <c r="J64" s="175"/>
      <c r="K64" s="175">
        <f>'将来負担比率（分子）の構造'!L$43</f>
        <v>6740</v>
      </c>
      <c r="L64" s="175"/>
      <c r="M64" s="175"/>
      <c r="N64" s="175">
        <f>'将来負担比率（分子）の構造'!M$43</f>
        <v>6574</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25520</v>
      </c>
      <c r="C66" s="175"/>
      <c r="D66" s="175"/>
      <c r="E66" s="175">
        <f>'将来負担比率（分子）の構造'!J$41</f>
        <v>24916</v>
      </c>
      <c r="F66" s="175"/>
      <c r="G66" s="175"/>
      <c r="H66" s="175">
        <f>'将来負担比率（分子）の構造'!K$41</f>
        <v>25471</v>
      </c>
      <c r="I66" s="175"/>
      <c r="J66" s="175"/>
      <c r="K66" s="175">
        <f>'将来負担比率（分子）の構造'!L$41</f>
        <v>26192</v>
      </c>
      <c r="L66" s="175"/>
      <c r="M66" s="175"/>
      <c r="N66" s="175">
        <f>'将来負担比率（分子）の構造'!M$41</f>
        <v>26066</v>
      </c>
      <c r="O66" s="175"/>
      <c r="P66" s="175"/>
    </row>
    <row r="67" spans="1:16" x14ac:dyDescent="0.15">
      <c r="A67" s="175" t="s">
        <v>76</v>
      </c>
      <c r="B67" s="175" t="e">
        <f>NA()</f>
        <v>#N/A</v>
      </c>
      <c r="C67" s="175">
        <f>IF(ISNUMBER('将来負担比率（分子）の構造'!I$53), IF('将来負担比率（分子）の構造'!I$53 &lt; 0, 0, '将来負担比率（分子）の構造'!I$53), NA())</f>
        <v>11551</v>
      </c>
      <c r="D67" s="175" t="e">
        <f>NA()</f>
        <v>#N/A</v>
      </c>
      <c r="E67" s="175" t="e">
        <f>NA()</f>
        <v>#N/A</v>
      </c>
      <c r="F67" s="175">
        <f>IF(ISNUMBER('将来負担比率（分子）の構造'!J$53), IF('将来負担比率（分子）の構造'!J$53 &lt; 0, 0, '将来負担比率（分子）の構造'!J$53), NA())</f>
        <v>10905</v>
      </c>
      <c r="G67" s="175" t="e">
        <f>NA()</f>
        <v>#N/A</v>
      </c>
      <c r="H67" s="175" t="e">
        <f>NA()</f>
        <v>#N/A</v>
      </c>
      <c r="I67" s="175">
        <f>IF(ISNUMBER('将来負担比率（分子）の構造'!K$53), IF('将来負担比率（分子）の構造'!K$53 &lt; 0, 0, '将来負担比率（分子）の構造'!K$53), NA())</f>
        <v>8469</v>
      </c>
      <c r="J67" s="175" t="e">
        <f>NA()</f>
        <v>#N/A</v>
      </c>
      <c r="K67" s="175" t="e">
        <f>NA()</f>
        <v>#N/A</v>
      </c>
      <c r="L67" s="175">
        <f>IF(ISNUMBER('将来負担比率（分子）の構造'!L$53), IF('将来負担比率（分子）の構造'!L$53 &lt; 0, 0, '将来負担比率（分子）の構造'!L$53), NA())</f>
        <v>8261</v>
      </c>
      <c r="M67" s="175" t="e">
        <f>NA()</f>
        <v>#N/A</v>
      </c>
      <c r="N67" s="175" t="e">
        <f>NA()</f>
        <v>#N/A</v>
      </c>
      <c r="O67" s="175">
        <f>IF(ISNUMBER('将来負担比率（分子）の構造'!M$53), IF('将来負担比率（分子）の構造'!M$53 &lt; 0, 0, '将来負担比率（分子）の構造'!M$53), NA())</f>
        <v>6914</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781</v>
      </c>
      <c r="C72" s="179">
        <f>基金残高に係る経年分析!G55</f>
        <v>1175</v>
      </c>
      <c r="D72" s="179">
        <f>基金残高に係る経年分析!H55</f>
        <v>1557</v>
      </c>
    </row>
    <row r="73" spans="1:16" x14ac:dyDescent="0.15">
      <c r="A73" s="178" t="s">
        <v>79</v>
      </c>
      <c r="B73" s="179">
        <f>基金残高に係る経年分析!F56</f>
        <v>2731</v>
      </c>
      <c r="C73" s="179">
        <f>基金残高に係る経年分析!G56</f>
        <v>2880</v>
      </c>
      <c r="D73" s="179">
        <f>基金残高に係る経年分析!H56</f>
        <v>2581</v>
      </c>
    </row>
    <row r="74" spans="1:16" x14ac:dyDescent="0.15">
      <c r="A74" s="178" t="s">
        <v>80</v>
      </c>
      <c r="B74" s="179">
        <f>基金残高に係る経年分析!F57</f>
        <v>2332</v>
      </c>
      <c r="C74" s="179">
        <f>基金残高に係る経年分析!G57</f>
        <v>2737</v>
      </c>
      <c r="D74" s="179">
        <f>基金残高に係る経年分析!H57</f>
        <v>2989</v>
      </c>
    </row>
  </sheetData>
  <sheetProtection algorithmName="SHA-512" hashValue="SpaT1+PMRq18rIEwJagsGFFvCoq4bZPkb1TOrfEEcZSOSDElyEXS47Yl7jMtkLGRk4K0KBGP1cWhp7m9j7Jt6Q==" saltValue="ioxAMArUtGzeB2Hvo/Pk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41" sqref="R41:Y4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3674347</v>
      </c>
      <c r="S5" s="674"/>
      <c r="T5" s="674"/>
      <c r="U5" s="674"/>
      <c r="V5" s="674"/>
      <c r="W5" s="674"/>
      <c r="X5" s="674"/>
      <c r="Y5" s="702"/>
      <c r="Z5" s="715">
        <v>14.8</v>
      </c>
      <c r="AA5" s="715"/>
      <c r="AB5" s="715"/>
      <c r="AC5" s="715"/>
      <c r="AD5" s="716">
        <v>3674347</v>
      </c>
      <c r="AE5" s="716"/>
      <c r="AF5" s="716"/>
      <c r="AG5" s="716"/>
      <c r="AH5" s="716"/>
      <c r="AI5" s="716"/>
      <c r="AJ5" s="716"/>
      <c r="AK5" s="716"/>
      <c r="AL5" s="703">
        <v>30.1</v>
      </c>
      <c r="AM5" s="685"/>
      <c r="AN5" s="685"/>
      <c r="AO5" s="704"/>
      <c r="AP5" s="676" t="s">
        <v>227</v>
      </c>
      <c r="AQ5" s="677"/>
      <c r="AR5" s="677"/>
      <c r="AS5" s="677"/>
      <c r="AT5" s="677"/>
      <c r="AU5" s="677"/>
      <c r="AV5" s="677"/>
      <c r="AW5" s="677"/>
      <c r="AX5" s="677"/>
      <c r="AY5" s="677"/>
      <c r="AZ5" s="677"/>
      <c r="BA5" s="677"/>
      <c r="BB5" s="677"/>
      <c r="BC5" s="677"/>
      <c r="BD5" s="677"/>
      <c r="BE5" s="677"/>
      <c r="BF5" s="678"/>
      <c r="BG5" s="621">
        <v>3664281</v>
      </c>
      <c r="BH5" s="622"/>
      <c r="BI5" s="622"/>
      <c r="BJ5" s="622"/>
      <c r="BK5" s="622"/>
      <c r="BL5" s="622"/>
      <c r="BM5" s="622"/>
      <c r="BN5" s="623"/>
      <c r="BO5" s="659">
        <v>99.7</v>
      </c>
      <c r="BP5" s="659"/>
      <c r="BQ5" s="659"/>
      <c r="BR5" s="659"/>
      <c r="BS5" s="660">
        <v>55989</v>
      </c>
      <c r="BT5" s="660"/>
      <c r="BU5" s="660"/>
      <c r="BV5" s="660"/>
      <c r="BW5" s="660"/>
      <c r="BX5" s="660"/>
      <c r="BY5" s="660"/>
      <c r="BZ5" s="660"/>
      <c r="CA5" s="660"/>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18" t="s">
        <v>231</v>
      </c>
      <c r="C6" s="619"/>
      <c r="D6" s="619"/>
      <c r="E6" s="619"/>
      <c r="F6" s="619"/>
      <c r="G6" s="619"/>
      <c r="H6" s="619"/>
      <c r="I6" s="619"/>
      <c r="J6" s="619"/>
      <c r="K6" s="619"/>
      <c r="L6" s="619"/>
      <c r="M6" s="619"/>
      <c r="N6" s="619"/>
      <c r="O6" s="619"/>
      <c r="P6" s="619"/>
      <c r="Q6" s="620"/>
      <c r="R6" s="621">
        <v>273058</v>
      </c>
      <c r="S6" s="622"/>
      <c r="T6" s="622"/>
      <c r="U6" s="622"/>
      <c r="V6" s="622"/>
      <c r="W6" s="622"/>
      <c r="X6" s="622"/>
      <c r="Y6" s="623"/>
      <c r="Z6" s="659">
        <v>1.1000000000000001</v>
      </c>
      <c r="AA6" s="659"/>
      <c r="AB6" s="659"/>
      <c r="AC6" s="659"/>
      <c r="AD6" s="660">
        <v>273058</v>
      </c>
      <c r="AE6" s="660"/>
      <c r="AF6" s="660"/>
      <c r="AG6" s="660"/>
      <c r="AH6" s="660"/>
      <c r="AI6" s="660"/>
      <c r="AJ6" s="660"/>
      <c r="AK6" s="660"/>
      <c r="AL6" s="624">
        <v>2.2000000000000002</v>
      </c>
      <c r="AM6" s="625"/>
      <c r="AN6" s="625"/>
      <c r="AO6" s="661"/>
      <c r="AP6" s="618" t="s">
        <v>232</v>
      </c>
      <c r="AQ6" s="619"/>
      <c r="AR6" s="619"/>
      <c r="AS6" s="619"/>
      <c r="AT6" s="619"/>
      <c r="AU6" s="619"/>
      <c r="AV6" s="619"/>
      <c r="AW6" s="619"/>
      <c r="AX6" s="619"/>
      <c r="AY6" s="619"/>
      <c r="AZ6" s="619"/>
      <c r="BA6" s="619"/>
      <c r="BB6" s="619"/>
      <c r="BC6" s="619"/>
      <c r="BD6" s="619"/>
      <c r="BE6" s="619"/>
      <c r="BF6" s="620"/>
      <c r="BG6" s="621">
        <v>3664281</v>
      </c>
      <c r="BH6" s="622"/>
      <c r="BI6" s="622"/>
      <c r="BJ6" s="622"/>
      <c r="BK6" s="622"/>
      <c r="BL6" s="622"/>
      <c r="BM6" s="622"/>
      <c r="BN6" s="623"/>
      <c r="BO6" s="659">
        <v>99.7</v>
      </c>
      <c r="BP6" s="659"/>
      <c r="BQ6" s="659"/>
      <c r="BR6" s="659"/>
      <c r="BS6" s="660">
        <v>55989</v>
      </c>
      <c r="BT6" s="660"/>
      <c r="BU6" s="660"/>
      <c r="BV6" s="660"/>
      <c r="BW6" s="660"/>
      <c r="BX6" s="660"/>
      <c r="BY6" s="660"/>
      <c r="BZ6" s="660"/>
      <c r="CA6" s="660"/>
      <c r="CB6" s="695"/>
      <c r="CD6" s="676" t="s">
        <v>233</v>
      </c>
      <c r="CE6" s="677"/>
      <c r="CF6" s="677"/>
      <c r="CG6" s="677"/>
      <c r="CH6" s="677"/>
      <c r="CI6" s="677"/>
      <c r="CJ6" s="677"/>
      <c r="CK6" s="677"/>
      <c r="CL6" s="677"/>
      <c r="CM6" s="677"/>
      <c r="CN6" s="677"/>
      <c r="CO6" s="677"/>
      <c r="CP6" s="677"/>
      <c r="CQ6" s="678"/>
      <c r="CR6" s="621">
        <v>162834</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162833</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4124</v>
      </c>
      <c r="S7" s="622"/>
      <c r="T7" s="622"/>
      <c r="U7" s="622"/>
      <c r="V7" s="622"/>
      <c r="W7" s="622"/>
      <c r="X7" s="622"/>
      <c r="Y7" s="623"/>
      <c r="Z7" s="659">
        <v>0</v>
      </c>
      <c r="AA7" s="659"/>
      <c r="AB7" s="659"/>
      <c r="AC7" s="659"/>
      <c r="AD7" s="660">
        <v>4124</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1609084</v>
      </c>
      <c r="BH7" s="622"/>
      <c r="BI7" s="622"/>
      <c r="BJ7" s="622"/>
      <c r="BK7" s="622"/>
      <c r="BL7" s="622"/>
      <c r="BM7" s="622"/>
      <c r="BN7" s="623"/>
      <c r="BO7" s="659">
        <v>43.8</v>
      </c>
      <c r="BP7" s="659"/>
      <c r="BQ7" s="659"/>
      <c r="BR7" s="659"/>
      <c r="BS7" s="660">
        <v>55989</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5351801</v>
      </c>
      <c r="CS7" s="622"/>
      <c r="CT7" s="622"/>
      <c r="CU7" s="622"/>
      <c r="CV7" s="622"/>
      <c r="CW7" s="622"/>
      <c r="CX7" s="622"/>
      <c r="CY7" s="623"/>
      <c r="CZ7" s="659">
        <v>22.1</v>
      </c>
      <c r="DA7" s="659"/>
      <c r="DB7" s="659"/>
      <c r="DC7" s="659"/>
      <c r="DD7" s="627">
        <v>1730070</v>
      </c>
      <c r="DE7" s="622"/>
      <c r="DF7" s="622"/>
      <c r="DG7" s="622"/>
      <c r="DH7" s="622"/>
      <c r="DI7" s="622"/>
      <c r="DJ7" s="622"/>
      <c r="DK7" s="622"/>
      <c r="DL7" s="622"/>
      <c r="DM7" s="622"/>
      <c r="DN7" s="622"/>
      <c r="DO7" s="622"/>
      <c r="DP7" s="623"/>
      <c r="DQ7" s="627">
        <v>2639786</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15444</v>
      </c>
      <c r="S8" s="622"/>
      <c r="T8" s="622"/>
      <c r="U8" s="622"/>
      <c r="V8" s="622"/>
      <c r="W8" s="622"/>
      <c r="X8" s="622"/>
      <c r="Y8" s="623"/>
      <c r="Z8" s="659">
        <v>0.1</v>
      </c>
      <c r="AA8" s="659"/>
      <c r="AB8" s="659"/>
      <c r="AC8" s="659"/>
      <c r="AD8" s="660">
        <v>15444</v>
      </c>
      <c r="AE8" s="660"/>
      <c r="AF8" s="660"/>
      <c r="AG8" s="660"/>
      <c r="AH8" s="660"/>
      <c r="AI8" s="660"/>
      <c r="AJ8" s="660"/>
      <c r="AK8" s="660"/>
      <c r="AL8" s="624">
        <v>0.1</v>
      </c>
      <c r="AM8" s="625"/>
      <c r="AN8" s="625"/>
      <c r="AO8" s="661"/>
      <c r="AP8" s="618" t="s">
        <v>238</v>
      </c>
      <c r="AQ8" s="619"/>
      <c r="AR8" s="619"/>
      <c r="AS8" s="619"/>
      <c r="AT8" s="619"/>
      <c r="AU8" s="619"/>
      <c r="AV8" s="619"/>
      <c r="AW8" s="619"/>
      <c r="AX8" s="619"/>
      <c r="AY8" s="619"/>
      <c r="AZ8" s="619"/>
      <c r="BA8" s="619"/>
      <c r="BB8" s="619"/>
      <c r="BC8" s="619"/>
      <c r="BD8" s="619"/>
      <c r="BE8" s="619"/>
      <c r="BF8" s="620"/>
      <c r="BG8" s="621">
        <v>54587</v>
      </c>
      <c r="BH8" s="622"/>
      <c r="BI8" s="622"/>
      <c r="BJ8" s="622"/>
      <c r="BK8" s="622"/>
      <c r="BL8" s="622"/>
      <c r="BM8" s="622"/>
      <c r="BN8" s="623"/>
      <c r="BO8" s="659">
        <v>1.5</v>
      </c>
      <c r="BP8" s="659"/>
      <c r="BQ8" s="659"/>
      <c r="BR8" s="659"/>
      <c r="BS8" s="660" t="s">
        <v>130</v>
      </c>
      <c r="BT8" s="660"/>
      <c r="BU8" s="660"/>
      <c r="BV8" s="660"/>
      <c r="BW8" s="660"/>
      <c r="BX8" s="660"/>
      <c r="BY8" s="660"/>
      <c r="BZ8" s="660"/>
      <c r="CA8" s="660"/>
      <c r="CB8" s="695"/>
      <c r="CD8" s="618" t="s">
        <v>239</v>
      </c>
      <c r="CE8" s="619"/>
      <c r="CF8" s="619"/>
      <c r="CG8" s="619"/>
      <c r="CH8" s="619"/>
      <c r="CI8" s="619"/>
      <c r="CJ8" s="619"/>
      <c r="CK8" s="619"/>
      <c r="CL8" s="619"/>
      <c r="CM8" s="619"/>
      <c r="CN8" s="619"/>
      <c r="CO8" s="619"/>
      <c r="CP8" s="619"/>
      <c r="CQ8" s="620"/>
      <c r="CR8" s="621">
        <v>7414204</v>
      </c>
      <c r="CS8" s="622"/>
      <c r="CT8" s="622"/>
      <c r="CU8" s="622"/>
      <c r="CV8" s="622"/>
      <c r="CW8" s="622"/>
      <c r="CX8" s="622"/>
      <c r="CY8" s="623"/>
      <c r="CZ8" s="659">
        <v>30.7</v>
      </c>
      <c r="DA8" s="659"/>
      <c r="DB8" s="659"/>
      <c r="DC8" s="659"/>
      <c r="DD8" s="627">
        <v>39324</v>
      </c>
      <c r="DE8" s="622"/>
      <c r="DF8" s="622"/>
      <c r="DG8" s="622"/>
      <c r="DH8" s="622"/>
      <c r="DI8" s="622"/>
      <c r="DJ8" s="622"/>
      <c r="DK8" s="622"/>
      <c r="DL8" s="622"/>
      <c r="DM8" s="622"/>
      <c r="DN8" s="622"/>
      <c r="DO8" s="622"/>
      <c r="DP8" s="623"/>
      <c r="DQ8" s="627">
        <v>3801431</v>
      </c>
      <c r="DR8" s="622"/>
      <c r="DS8" s="622"/>
      <c r="DT8" s="622"/>
      <c r="DU8" s="622"/>
      <c r="DV8" s="622"/>
      <c r="DW8" s="622"/>
      <c r="DX8" s="622"/>
      <c r="DY8" s="622"/>
      <c r="DZ8" s="622"/>
      <c r="EA8" s="622"/>
      <c r="EB8" s="622"/>
      <c r="EC8" s="658"/>
    </row>
    <row r="9" spans="2:143" ht="11.25" customHeight="1" x14ac:dyDescent="0.15">
      <c r="B9" s="618" t="s">
        <v>240</v>
      </c>
      <c r="C9" s="619"/>
      <c r="D9" s="619"/>
      <c r="E9" s="619"/>
      <c r="F9" s="619"/>
      <c r="G9" s="619"/>
      <c r="H9" s="619"/>
      <c r="I9" s="619"/>
      <c r="J9" s="619"/>
      <c r="K9" s="619"/>
      <c r="L9" s="619"/>
      <c r="M9" s="619"/>
      <c r="N9" s="619"/>
      <c r="O9" s="619"/>
      <c r="P9" s="619"/>
      <c r="Q9" s="620"/>
      <c r="R9" s="621">
        <v>17416</v>
      </c>
      <c r="S9" s="622"/>
      <c r="T9" s="622"/>
      <c r="U9" s="622"/>
      <c r="V9" s="622"/>
      <c r="W9" s="622"/>
      <c r="X9" s="622"/>
      <c r="Y9" s="623"/>
      <c r="Z9" s="659">
        <v>0.1</v>
      </c>
      <c r="AA9" s="659"/>
      <c r="AB9" s="659"/>
      <c r="AC9" s="659"/>
      <c r="AD9" s="660">
        <v>17416</v>
      </c>
      <c r="AE9" s="660"/>
      <c r="AF9" s="660"/>
      <c r="AG9" s="660"/>
      <c r="AH9" s="660"/>
      <c r="AI9" s="660"/>
      <c r="AJ9" s="660"/>
      <c r="AK9" s="660"/>
      <c r="AL9" s="624">
        <v>0.1</v>
      </c>
      <c r="AM9" s="625"/>
      <c r="AN9" s="625"/>
      <c r="AO9" s="661"/>
      <c r="AP9" s="618" t="s">
        <v>241</v>
      </c>
      <c r="AQ9" s="619"/>
      <c r="AR9" s="619"/>
      <c r="AS9" s="619"/>
      <c r="AT9" s="619"/>
      <c r="AU9" s="619"/>
      <c r="AV9" s="619"/>
      <c r="AW9" s="619"/>
      <c r="AX9" s="619"/>
      <c r="AY9" s="619"/>
      <c r="AZ9" s="619"/>
      <c r="BA9" s="619"/>
      <c r="BB9" s="619"/>
      <c r="BC9" s="619"/>
      <c r="BD9" s="619"/>
      <c r="BE9" s="619"/>
      <c r="BF9" s="620"/>
      <c r="BG9" s="621">
        <v>1305658</v>
      </c>
      <c r="BH9" s="622"/>
      <c r="BI9" s="622"/>
      <c r="BJ9" s="622"/>
      <c r="BK9" s="622"/>
      <c r="BL9" s="622"/>
      <c r="BM9" s="622"/>
      <c r="BN9" s="623"/>
      <c r="BO9" s="659">
        <v>35.5</v>
      </c>
      <c r="BP9" s="659"/>
      <c r="BQ9" s="659"/>
      <c r="BR9" s="659"/>
      <c r="BS9" s="660" t="s">
        <v>242</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1894618</v>
      </c>
      <c r="CS9" s="622"/>
      <c r="CT9" s="622"/>
      <c r="CU9" s="622"/>
      <c r="CV9" s="622"/>
      <c r="CW9" s="622"/>
      <c r="CX9" s="622"/>
      <c r="CY9" s="623"/>
      <c r="CZ9" s="659">
        <v>7.8</v>
      </c>
      <c r="DA9" s="659"/>
      <c r="DB9" s="659"/>
      <c r="DC9" s="659"/>
      <c r="DD9" s="627">
        <v>46467</v>
      </c>
      <c r="DE9" s="622"/>
      <c r="DF9" s="622"/>
      <c r="DG9" s="622"/>
      <c r="DH9" s="622"/>
      <c r="DI9" s="622"/>
      <c r="DJ9" s="622"/>
      <c r="DK9" s="622"/>
      <c r="DL9" s="622"/>
      <c r="DM9" s="622"/>
      <c r="DN9" s="622"/>
      <c r="DO9" s="622"/>
      <c r="DP9" s="623"/>
      <c r="DQ9" s="627">
        <v>1504406</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242</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126721</v>
      </c>
      <c r="BH10" s="622"/>
      <c r="BI10" s="622"/>
      <c r="BJ10" s="622"/>
      <c r="BK10" s="622"/>
      <c r="BL10" s="622"/>
      <c r="BM10" s="622"/>
      <c r="BN10" s="623"/>
      <c r="BO10" s="659">
        <v>3.4</v>
      </c>
      <c r="BP10" s="659"/>
      <c r="BQ10" s="659"/>
      <c r="BR10" s="659"/>
      <c r="BS10" s="660">
        <v>21093</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t="s">
        <v>130</v>
      </c>
      <c r="CS10" s="622"/>
      <c r="CT10" s="622"/>
      <c r="CU10" s="622"/>
      <c r="CV10" s="622"/>
      <c r="CW10" s="622"/>
      <c r="CX10" s="622"/>
      <c r="CY10" s="623"/>
      <c r="CZ10" s="659" t="s">
        <v>130</v>
      </c>
      <c r="DA10" s="659"/>
      <c r="DB10" s="659"/>
      <c r="DC10" s="659"/>
      <c r="DD10" s="627" t="s">
        <v>130</v>
      </c>
      <c r="DE10" s="622"/>
      <c r="DF10" s="622"/>
      <c r="DG10" s="622"/>
      <c r="DH10" s="622"/>
      <c r="DI10" s="622"/>
      <c r="DJ10" s="622"/>
      <c r="DK10" s="622"/>
      <c r="DL10" s="622"/>
      <c r="DM10" s="622"/>
      <c r="DN10" s="622"/>
      <c r="DO10" s="622"/>
      <c r="DP10" s="623"/>
      <c r="DQ10" s="627" t="s">
        <v>130</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860694</v>
      </c>
      <c r="S11" s="622"/>
      <c r="T11" s="622"/>
      <c r="U11" s="622"/>
      <c r="V11" s="622"/>
      <c r="W11" s="622"/>
      <c r="X11" s="622"/>
      <c r="Y11" s="623"/>
      <c r="Z11" s="624">
        <v>3.5</v>
      </c>
      <c r="AA11" s="625"/>
      <c r="AB11" s="625"/>
      <c r="AC11" s="626"/>
      <c r="AD11" s="627">
        <v>860694</v>
      </c>
      <c r="AE11" s="622"/>
      <c r="AF11" s="622"/>
      <c r="AG11" s="622"/>
      <c r="AH11" s="622"/>
      <c r="AI11" s="622"/>
      <c r="AJ11" s="622"/>
      <c r="AK11" s="623"/>
      <c r="AL11" s="624">
        <v>7</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122118</v>
      </c>
      <c r="BH11" s="622"/>
      <c r="BI11" s="622"/>
      <c r="BJ11" s="622"/>
      <c r="BK11" s="622"/>
      <c r="BL11" s="622"/>
      <c r="BM11" s="622"/>
      <c r="BN11" s="623"/>
      <c r="BO11" s="659">
        <v>3.3</v>
      </c>
      <c r="BP11" s="659"/>
      <c r="BQ11" s="659"/>
      <c r="BR11" s="659"/>
      <c r="BS11" s="660">
        <v>34896</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1206415</v>
      </c>
      <c r="CS11" s="622"/>
      <c r="CT11" s="622"/>
      <c r="CU11" s="622"/>
      <c r="CV11" s="622"/>
      <c r="CW11" s="622"/>
      <c r="CX11" s="622"/>
      <c r="CY11" s="623"/>
      <c r="CZ11" s="659">
        <v>5</v>
      </c>
      <c r="DA11" s="659"/>
      <c r="DB11" s="659"/>
      <c r="DC11" s="659"/>
      <c r="DD11" s="627">
        <v>308852</v>
      </c>
      <c r="DE11" s="622"/>
      <c r="DF11" s="622"/>
      <c r="DG11" s="622"/>
      <c r="DH11" s="622"/>
      <c r="DI11" s="622"/>
      <c r="DJ11" s="622"/>
      <c r="DK11" s="622"/>
      <c r="DL11" s="622"/>
      <c r="DM11" s="622"/>
      <c r="DN11" s="622"/>
      <c r="DO11" s="622"/>
      <c r="DP11" s="623"/>
      <c r="DQ11" s="627">
        <v>573019</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v>9431</v>
      </c>
      <c r="S12" s="622"/>
      <c r="T12" s="622"/>
      <c r="U12" s="622"/>
      <c r="V12" s="622"/>
      <c r="W12" s="622"/>
      <c r="X12" s="622"/>
      <c r="Y12" s="623"/>
      <c r="Z12" s="659">
        <v>0</v>
      </c>
      <c r="AA12" s="659"/>
      <c r="AB12" s="659"/>
      <c r="AC12" s="659"/>
      <c r="AD12" s="660">
        <v>9431</v>
      </c>
      <c r="AE12" s="660"/>
      <c r="AF12" s="660"/>
      <c r="AG12" s="660"/>
      <c r="AH12" s="660"/>
      <c r="AI12" s="660"/>
      <c r="AJ12" s="660"/>
      <c r="AK12" s="660"/>
      <c r="AL12" s="624">
        <v>0.1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1609184</v>
      </c>
      <c r="BH12" s="622"/>
      <c r="BI12" s="622"/>
      <c r="BJ12" s="622"/>
      <c r="BK12" s="622"/>
      <c r="BL12" s="622"/>
      <c r="BM12" s="622"/>
      <c r="BN12" s="623"/>
      <c r="BO12" s="659">
        <v>43.8</v>
      </c>
      <c r="BP12" s="659"/>
      <c r="BQ12" s="659"/>
      <c r="BR12" s="659"/>
      <c r="BS12" s="660" t="s">
        <v>130</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464995</v>
      </c>
      <c r="CS12" s="622"/>
      <c r="CT12" s="622"/>
      <c r="CU12" s="622"/>
      <c r="CV12" s="622"/>
      <c r="CW12" s="622"/>
      <c r="CX12" s="622"/>
      <c r="CY12" s="623"/>
      <c r="CZ12" s="659">
        <v>1.9</v>
      </c>
      <c r="DA12" s="659"/>
      <c r="DB12" s="659"/>
      <c r="DC12" s="659"/>
      <c r="DD12" s="627">
        <v>22566</v>
      </c>
      <c r="DE12" s="622"/>
      <c r="DF12" s="622"/>
      <c r="DG12" s="622"/>
      <c r="DH12" s="622"/>
      <c r="DI12" s="622"/>
      <c r="DJ12" s="622"/>
      <c r="DK12" s="622"/>
      <c r="DL12" s="622"/>
      <c r="DM12" s="622"/>
      <c r="DN12" s="622"/>
      <c r="DO12" s="622"/>
      <c r="DP12" s="623"/>
      <c r="DQ12" s="627">
        <v>373141</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138</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1587795</v>
      </c>
      <c r="BH13" s="622"/>
      <c r="BI13" s="622"/>
      <c r="BJ13" s="622"/>
      <c r="BK13" s="622"/>
      <c r="BL13" s="622"/>
      <c r="BM13" s="622"/>
      <c r="BN13" s="623"/>
      <c r="BO13" s="659">
        <v>43.2</v>
      </c>
      <c r="BP13" s="659"/>
      <c r="BQ13" s="659"/>
      <c r="BR13" s="659"/>
      <c r="BS13" s="660" t="s">
        <v>242</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2560060</v>
      </c>
      <c r="CS13" s="622"/>
      <c r="CT13" s="622"/>
      <c r="CU13" s="622"/>
      <c r="CV13" s="622"/>
      <c r="CW13" s="622"/>
      <c r="CX13" s="622"/>
      <c r="CY13" s="623"/>
      <c r="CZ13" s="659">
        <v>10.6</v>
      </c>
      <c r="DA13" s="659"/>
      <c r="DB13" s="659"/>
      <c r="DC13" s="659"/>
      <c r="DD13" s="627">
        <v>1756249</v>
      </c>
      <c r="DE13" s="622"/>
      <c r="DF13" s="622"/>
      <c r="DG13" s="622"/>
      <c r="DH13" s="622"/>
      <c r="DI13" s="622"/>
      <c r="DJ13" s="622"/>
      <c r="DK13" s="622"/>
      <c r="DL13" s="622"/>
      <c r="DM13" s="622"/>
      <c r="DN13" s="622"/>
      <c r="DO13" s="622"/>
      <c r="DP13" s="623"/>
      <c r="DQ13" s="627">
        <v>713370</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v>362</v>
      </c>
      <c r="S14" s="622"/>
      <c r="T14" s="622"/>
      <c r="U14" s="622"/>
      <c r="V14" s="622"/>
      <c r="W14" s="622"/>
      <c r="X14" s="622"/>
      <c r="Y14" s="623"/>
      <c r="Z14" s="659">
        <v>0</v>
      </c>
      <c r="AA14" s="659"/>
      <c r="AB14" s="659"/>
      <c r="AC14" s="659"/>
      <c r="AD14" s="660">
        <v>362</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157508</v>
      </c>
      <c r="BH14" s="622"/>
      <c r="BI14" s="622"/>
      <c r="BJ14" s="622"/>
      <c r="BK14" s="622"/>
      <c r="BL14" s="622"/>
      <c r="BM14" s="622"/>
      <c r="BN14" s="623"/>
      <c r="BO14" s="659">
        <v>4.3</v>
      </c>
      <c r="BP14" s="659"/>
      <c r="BQ14" s="659"/>
      <c r="BR14" s="659"/>
      <c r="BS14" s="660" t="s">
        <v>130</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962362</v>
      </c>
      <c r="CS14" s="622"/>
      <c r="CT14" s="622"/>
      <c r="CU14" s="622"/>
      <c r="CV14" s="622"/>
      <c r="CW14" s="622"/>
      <c r="CX14" s="622"/>
      <c r="CY14" s="623"/>
      <c r="CZ14" s="659">
        <v>4</v>
      </c>
      <c r="DA14" s="659"/>
      <c r="DB14" s="659"/>
      <c r="DC14" s="659"/>
      <c r="DD14" s="627">
        <v>193626</v>
      </c>
      <c r="DE14" s="622"/>
      <c r="DF14" s="622"/>
      <c r="DG14" s="622"/>
      <c r="DH14" s="622"/>
      <c r="DI14" s="622"/>
      <c r="DJ14" s="622"/>
      <c r="DK14" s="622"/>
      <c r="DL14" s="622"/>
      <c r="DM14" s="622"/>
      <c r="DN14" s="622"/>
      <c r="DO14" s="622"/>
      <c r="DP14" s="623"/>
      <c r="DQ14" s="627">
        <v>766572</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242</v>
      </c>
      <c r="AE15" s="660"/>
      <c r="AF15" s="660"/>
      <c r="AG15" s="660"/>
      <c r="AH15" s="660"/>
      <c r="AI15" s="660"/>
      <c r="AJ15" s="660"/>
      <c r="AK15" s="660"/>
      <c r="AL15" s="624" t="s">
        <v>242</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288505</v>
      </c>
      <c r="BH15" s="622"/>
      <c r="BI15" s="622"/>
      <c r="BJ15" s="622"/>
      <c r="BK15" s="622"/>
      <c r="BL15" s="622"/>
      <c r="BM15" s="622"/>
      <c r="BN15" s="623"/>
      <c r="BO15" s="659">
        <v>7.9</v>
      </c>
      <c r="BP15" s="659"/>
      <c r="BQ15" s="659"/>
      <c r="BR15" s="659"/>
      <c r="BS15" s="660" t="s">
        <v>130</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1489840</v>
      </c>
      <c r="CS15" s="622"/>
      <c r="CT15" s="622"/>
      <c r="CU15" s="622"/>
      <c r="CV15" s="622"/>
      <c r="CW15" s="622"/>
      <c r="CX15" s="622"/>
      <c r="CY15" s="623"/>
      <c r="CZ15" s="659">
        <v>6.2</v>
      </c>
      <c r="DA15" s="659"/>
      <c r="DB15" s="659"/>
      <c r="DC15" s="659"/>
      <c r="DD15" s="627">
        <v>153875</v>
      </c>
      <c r="DE15" s="622"/>
      <c r="DF15" s="622"/>
      <c r="DG15" s="622"/>
      <c r="DH15" s="622"/>
      <c r="DI15" s="622"/>
      <c r="DJ15" s="622"/>
      <c r="DK15" s="622"/>
      <c r="DL15" s="622"/>
      <c r="DM15" s="622"/>
      <c r="DN15" s="622"/>
      <c r="DO15" s="622"/>
      <c r="DP15" s="623"/>
      <c r="DQ15" s="627">
        <v>1306972</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11689</v>
      </c>
      <c r="S16" s="622"/>
      <c r="T16" s="622"/>
      <c r="U16" s="622"/>
      <c r="V16" s="622"/>
      <c r="W16" s="622"/>
      <c r="X16" s="622"/>
      <c r="Y16" s="623"/>
      <c r="Z16" s="659">
        <v>0</v>
      </c>
      <c r="AA16" s="659"/>
      <c r="AB16" s="659"/>
      <c r="AC16" s="659"/>
      <c r="AD16" s="660">
        <v>11689</v>
      </c>
      <c r="AE16" s="660"/>
      <c r="AF16" s="660"/>
      <c r="AG16" s="660"/>
      <c r="AH16" s="660"/>
      <c r="AI16" s="660"/>
      <c r="AJ16" s="660"/>
      <c r="AK16" s="660"/>
      <c r="AL16" s="624">
        <v>0.1</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138</v>
      </c>
      <c r="BP16" s="659"/>
      <c r="BQ16" s="659"/>
      <c r="BR16" s="659"/>
      <c r="BS16" s="660" t="s">
        <v>242</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v>227450</v>
      </c>
      <c r="CS16" s="622"/>
      <c r="CT16" s="622"/>
      <c r="CU16" s="622"/>
      <c r="CV16" s="622"/>
      <c r="CW16" s="622"/>
      <c r="CX16" s="622"/>
      <c r="CY16" s="623"/>
      <c r="CZ16" s="659">
        <v>0.9</v>
      </c>
      <c r="DA16" s="659"/>
      <c r="DB16" s="659"/>
      <c r="DC16" s="659"/>
      <c r="DD16" s="627" t="s">
        <v>130</v>
      </c>
      <c r="DE16" s="622"/>
      <c r="DF16" s="622"/>
      <c r="DG16" s="622"/>
      <c r="DH16" s="622"/>
      <c r="DI16" s="622"/>
      <c r="DJ16" s="622"/>
      <c r="DK16" s="622"/>
      <c r="DL16" s="622"/>
      <c r="DM16" s="622"/>
      <c r="DN16" s="622"/>
      <c r="DO16" s="622"/>
      <c r="DP16" s="623"/>
      <c r="DQ16" s="627">
        <v>3829</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51031</v>
      </c>
      <c r="S17" s="622"/>
      <c r="T17" s="622"/>
      <c r="U17" s="622"/>
      <c r="V17" s="622"/>
      <c r="W17" s="622"/>
      <c r="X17" s="622"/>
      <c r="Y17" s="623"/>
      <c r="Z17" s="659">
        <v>0.2</v>
      </c>
      <c r="AA17" s="659"/>
      <c r="AB17" s="659"/>
      <c r="AC17" s="659"/>
      <c r="AD17" s="660">
        <v>51031</v>
      </c>
      <c r="AE17" s="660"/>
      <c r="AF17" s="660"/>
      <c r="AG17" s="660"/>
      <c r="AH17" s="660"/>
      <c r="AI17" s="660"/>
      <c r="AJ17" s="660"/>
      <c r="AK17" s="660"/>
      <c r="AL17" s="624">
        <v>0.4</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2444089</v>
      </c>
      <c r="CS17" s="622"/>
      <c r="CT17" s="622"/>
      <c r="CU17" s="622"/>
      <c r="CV17" s="622"/>
      <c r="CW17" s="622"/>
      <c r="CX17" s="622"/>
      <c r="CY17" s="623"/>
      <c r="CZ17" s="659">
        <v>10.1</v>
      </c>
      <c r="DA17" s="659"/>
      <c r="DB17" s="659"/>
      <c r="DC17" s="659"/>
      <c r="DD17" s="627" t="s">
        <v>130</v>
      </c>
      <c r="DE17" s="622"/>
      <c r="DF17" s="622"/>
      <c r="DG17" s="622"/>
      <c r="DH17" s="622"/>
      <c r="DI17" s="622"/>
      <c r="DJ17" s="622"/>
      <c r="DK17" s="622"/>
      <c r="DL17" s="622"/>
      <c r="DM17" s="622"/>
      <c r="DN17" s="622"/>
      <c r="DO17" s="622"/>
      <c r="DP17" s="623"/>
      <c r="DQ17" s="627">
        <v>2425134</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24011</v>
      </c>
      <c r="S18" s="622"/>
      <c r="T18" s="622"/>
      <c r="U18" s="622"/>
      <c r="V18" s="622"/>
      <c r="W18" s="622"/>
      <c r="X18" s="622"/>
      <c r="Y18" s="623"/>
      <c r="Z18" s="659">
        <v>0.1</v>
      </c>
      <c r="AA18" s="659"/>
      <c r="AB18" s="659"/>
      <c r="AC18" s="659"/>
      <c r="AD18" s="660">
        <v>24011</v>
      </c>
      <c r="AE18" s="660"/>
      <c r="AF18" s="660"/>
      <c r="AG18" s="660"/>
      <c r="AH18" s="660"/>
      <c r="AI18" s="660"/>
      <c r="AJ18" s="660"/>
      <c r="AK18" s="660"/>
      <c r="AL18" s="624">
        <v>0.2</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242</v>
      </c>
      <c r="BP18" s="659"/>
      <c r="BQ18" s="659"/>
      <c r="BR18" s="659"/>
      <c r="BS18" s="660" t="s">
        <v>130</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t="s">
        <v>242</v>
      </c>
      <c r="CS18" s="622"/>
      <c r="CT18" s="622"/>
      <c r="CU18" s="622"/>
      <c r="CV18" s="622"/>
      <c r="CW18" s="622"/>
      <c r="CX18" s="622"/>
      <c r="CY18" s="623"/>
      <c r="CZ18" s="659" t="s">
        <v>130</v>
      </c>
      <c r="DA18" s="659"/>
      <c r="DB18" s="659"/>
      <c r="DC18" s="659"/>
      <c r="DD18" s="627" t="s">
        <v>242</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21953</v>
      </c>
      <c r="S19" s="622"/>
      <c r="T19" s="622"/>
      <c r="U19" s="622"/>
      <c r="V19" s="622"/>
      <c r="W19" s="622"/>
      <c r="X19" s="622"/>
      <c r="Y19" s="623"/>
      <c r="Z19" s="659">
        <v>0.1</v>
      </c>
      <c r="AA19" s="659"/>
      <c r="AB19" s="659"/>
      <c r="AC19" s="659"/>
      <c r="AD19" s="660">
        <v>21953</v>
      </c>
      <c r="AE19" s="660"/>
      <c r="AF19" s="660"/>
      <c r="AG19" s="660"/>
      <c r="AH19" s="660"/>
      <c r="AI19" s="660"/>
      <c r="AJ19" s="660"/>
      <c r="AK19" s="660"/>
      <c r="AL19" s="624">
        <v>0.2</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v>10066</v>
      </c>
      <c r="BH19" s="622"/>
      <c r="BI19" s="622"/>
      <c r="BJ19" s="622"/>
      <c r="BK19" s="622"/>
      <c r="BL19" s="622"/>
      <c r="BM19" s="622"/>
      <c r="BN19" s="623"/>
      <c r="BO19" s="659">
        <v>0.3</v>
      </c>
      <c r="BP19" s="659"/>
      <c r="BQ19" s="659"/>
      <c r="BR19" s="659"/>
      <c r="BS19" s="660" t="s">
        <v>242</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242</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274</v>
      </c>
      <c r="C20" s="697"/>
      <c r="D20" s="697"/>
      <c r="E20" s="697"/>
      <c r="F20" s="697"/>
      <c r="G20" s="697"/>
      <c r="H20" s="697"/>
      <c r="I20" s="697"/>
      <c r="J20" s="697"/>
      <c r="K20" s="697"/>
      <c r="L20" s="697"/>
      <c r="M20" s="697"/>
      <c r="N20" s="697"/>
      <c r="O20" s="697"/>
      <c r="P20" s="697"/>
      <c r="Q20" s="698"/>
      <c r="R20" s="621">
        <v>2058</v>
      </c>
      <c r="S20" s="622"/>
      <c r="T20" s="622"/>
      <c r="U20" s="622"/>
      <c r="V20" s="622"/>
      <c r="W20" s="622"/>
      <c r="X20" s="622"/>
      <c r="Y20" s="623"/>
      <c r="Z20" s="659">
        <v>0</v>
      </c>
      <c r="AA20" s="659"/>
      <c r="AB20" s="659"/>
      <c r="AC20" s="659"/>
      <c r="AD20" s="660">
        <v>2058</v>
      </c>
      <c r="AE20" s="660"/>
      <c r="AF20" s="660"/>
      <c r="AG20" s="660"/>
      <c r="AH20" s="660"/>
      <c r="AI20" s="660"/>
      <c r="AJ20" s="660"/>
      <c r="AK20" s="660"/>
      <c r="AL20" s="624">
        <v>0</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v>10066</v>
      </c>
      <c r="BH20" s="622"/>
      <c r="BI20" s="622"/>
      <c r="BJ20" s="622"/>
      <c r="BK20" s="622"/>
      <c r="BL20" s="622"/>
      <c r="BM20" s="622"/>
      <c r="BN20" s="623"/>
      <c r="BO20" s="659">
        <v>0.3</v>
      </c>
      <c r="BP20" s="659"/>
      <c r="BQ20" s="659"/>
      <c r="BR20" s="659"/>
      <c r="BS20" s="660" t="s">
        <v>130</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24178668</v>
      </c>
      <c r="CS20" s="622"/>
      <c r="CT20" s="622"/>
      <c r="CU20" s="622"/>
      <c r="CV20" s="622"/>
      <c r="CW20" s="622"/>
      <c r="CX20" s="622"/>
      <c r="CY20" s="623"/>
      <c r="CZ20" s="659">
        <v>100</v>
      </c>
      <c r="DA20" s="659"/>
      <c r="DB20" s="659"/>
      <c r="DC20" s="659"/>
      <c r="DD20" s="627">
        <v>4251029</v>
      </c>
      <c r="DE20" s="622"/>
      <c r="DF20" s="622"/>
      <c r="DG20" s="622"/>
      <c r="DH20" s="622"/>
      <c r="DI20" s="622"/>
      <c r="DJ20" s="622"/>
      <c r="DK20" s="622"/>
      <c r="DL20" s="622"/>
      <c r="DM20" s="622"/>
      <c r="DN20" s="622"/>
      <c r="DO20" s="622"/>
      <c r="DP20" s="623"/>
      <c r="DQ20" s="627">
        <v>14270493</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8378231</v>
      </c>
      <c r="S21" s="622"/>
      <c r="T21" s="622"/>
      <c r="U21" s="622"/>
      <c r="V21" s="622"/>
      <c r="W21" s="622"/>
      <c r="X21" s="622"/>
      <c r="Y21" s="623"/>
      <c r="Z21" s="659">
        <v>33.799999999999997</v>
      </c>
      <c r="AA21" s="659"/>
      <c r="AB21" s="659"/>
      <c r="AC21" s="659"/>
      <c r="AD21" s="660">
        <v>7219482</v>
      </c>
      <c r="AE21" s="660"/>
      <c r="AF21" s="660"/>
      <c r="AG21" s="660"/>
      <c r="AH21" s="660"/>
      <c r="AI21" s="660"/>
      <c r="AJ21" s="660"/>
      <c r="AK21" s="660"/>
      <c r="AL21" s="624">
        <v>59.1</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v>10066</v>
      </c>
      <c r="BH21" s="622"/>
      <c r="BI21" s="622"/>
      <c r="BJ21" s="622"/>
      <c r="BK21" s="622"/>
      <c r="BL21" s="622"/>
      <c r="BM21" s="622"/>
      <c r="BN21" s="623"/>
      <c r="BO21" s="659">
        <v>0.3</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7219482</v>
      </c>
      <c r="S22" s="622"/>
      <c r="T22" s="622"/>
      <c r="U22" s="622"/>
      <c r="V22" s="622"/>
      <c r="W22" s="622"/>
      <c r="X22" s="622"/>
      <c r="Y22" s="623"/>
      <c r="Z22" s="659">
        <v>29.2</v>
      </c>
      <c r="AA22" s="659"/>
      <c r="AB22" s="659"/>
      <c r="AC22" s="659"/>
      <c r="AD22" s="660">
        <v>7219482</v>
      </c>
      <c r="AE22" s="660"/>
      <c r="AF22" s="660"/>
      <c r="AG22" s="660"/>
      <c r="AH22" s="660"/>
      <c r="AI22" s="660"/>
      <c r="AJ22" s="660"/>
      <c r="AK22" s="660"/>
      <c r="AL22" s="624">
        <v>59.1</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242</v>
      </c>
      <c r="BT22" s="660"/>
      <c r="BU22" s="660"/>
      <c r="BV22" s="660"/>
      <c r="BW22" s="660"/>
      <c r="BX22" s="660"/>
      <c r="BY22" s="660"/>
      <c r="BZ22" s="660"/>
      <c r="CA22" s="660"/>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282</v>
      </c>
      <c r="C23" s="619"/>
      <c r="D23" s="619"/>
      <c r="E23" s="619"/>
      <c r="F23" s="619"/>
      <c r="G23" s="619"/>
      <c r="H23" s="619"/>
      <c r="I23" s="619"/>
      <c r="J23" s="619"/>
      <c r="K23" s="619"/>
      <c r="L23" s="619"/>
      <c r="M23" s="619"/>
      <c r="N23" s="619"/>
      <c r="O23" s="619"/>
      <c r="P23" s="619"/>
      <c r="Q23" s="620"/>
      <c r="R23" s="621">
        <v>1158749</v>
      </c>
      <c r="S23" s="622"/>
      <c r="T23" s="622"/>
      <c r="U23" s="622"/>
      <c r="V23" s="622"/>
      <c r="W23" s="622"/>
      <c r="X23" s="622"/>
      <c r="Y23" s="623"/>
      <c r="Z23" s="659">
        <v>4.7</v>
      </c>
      <c r="AA23" s="659"/>
      <c r="AB23" s="659"/>
      <c r="AC23" s="659"/>
      <c r="AD23" s="660" t="s">
        <v>130</v>
      </c>
      <c r="AE23" s="660"/>
      <c r="AF23" s="660"/>
      <c r="AG23" s="660"/>
      <c r="AH23" s="660"/>
      <c r="AI23" s="660"/>
      <c r="AJ23" s="660"/>
      <c r="AK23" s="660"/>
      <c r="AL23" s="624" t="s">
        <v>130</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138</v>
      </c>
      <c r="BP23" s="659"/>
      <c r="BQ23" s="659"/>
      <c r="BR23" s="659"/>
      <c r="BS23" s="660" t="s">
        <v>138</v>
      </c>
      <c r="BT23" s="660"/>
      <c r="BU23" s="660"/>
      <c r="BV23" s="660"/>
      <c r="BW23" s="660"/>
      <c r="BX23" s="660"/>
      <c r="BY23" s="660"/>
      <c r="BZ23" s="660"/>
      <c r="CA23" s="660"/>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15">
      <c r="B24" s="618" t="s">
        <v>289</v>
      </c>
      <c r="C24" s="619"/>
      <c r="D24" s="619"/>
      <c r="E24" s="619"/>
      <c r="F24" s="619"/>
      <c r="G24" s="619"/>
      <c r="H24" s="619"/>
      <c r="I24" s="619"/>
      <c r="J24" s="619"/>
      <c r="K24" s="619"/>
      <c r="L24" s="619"/>
      <c r="M24" s="619"/>
      <c r="N24" s="619"/>
      <c r="O24" s="619"/>
      <c r="P24" s="619"/>
      <c r="Q24" s="620"/>
      <c r="R24" s="621" t="s">
        <v>242</v>
      </c>
      <c r="S24" s="622"/>
      <c r="T24" s="622"/>
      <c r="U24" s="622"/>
      <c r="V24" s="622"/>
      <c r="W24" s="622"/>
      <c r="X24" s="622"/>
      <c r="Y24" s="623"/>
      <c r="Z24" s="659" t="s">
        <v>242</v>
      </c>
      <c r="AA24" s="659"/>
      <c r="AB24" s="659"/>
      <c r="AC24" s="659"/>
      <c r="AD24" s="660" t="s">
        <v>242</v>
      </c>
      <c r="AE24" s="660"/>
      <c r="AF24" s="660"/>
      <c r="AG24" s="660"/>
      <c r="AH24" s="660"/>
      <c r="AI24" s="660"/>
      <c r="AJ24" s="660"/>
      <c r="AK24" s="660"/>
      <c r="AL24" s="624" t="s">
        <v>242</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242</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291</v>
      </c>
      <c r="CE24" s="677"/>
      <c r="CF24" s="677"/>
      <c r="CG24" s="677"/>
      <c r="CH24" s="677"/>
      <c r="CI24" s="677"/>
      <c r="CJ24" s="677"/>
      <c r="CK24" s="677"/>
      <c r="CL24" s="677"/>
      <c r="CM24" s="677"/>
      <c r="CN24" s="677"/>
      <c r="CO24" s="677"/>
      <c r="CP24" s="677"/>
      <c r="CQ24" s="678"/>
      <c r="CR24" s="673">
        <v>10195055</v>
      </c>
      <c r="CS24" s="674"/>
      <c r="CT24" s="674"/>
      <c r="CU24" s="674"/>
      <c r="CV24" s="674"/>
      <c r="CW24" s="674"/>
      <c r="CX24" s="674"/>
      <c r="CY24" s="702"/>
      <c r="CZ24" s="703">
        <v>42.2</v>
      </c>
      <c r="DA24" s="685"/>
      <c r="DB24" s="685"/>
      <c r="DC24" s="705"/>
      <c r="DD24" s="701">
        <v>6968815</v>
      </c>
      <c r="DE24" s="674"/>
      <c r="DF24" s="674"/>
      <c r="DG24" s="674"/>
      <c r="DH24" s="674"/>
      <c r="DI24" s="674"/>
      <c r="DJ24" s="674"/>
      <c r="DK24" s="702"/>
      <c r="DL24" s="701">
        <v>6617697</v>
      </c>
      <c r="DM24" s="674"/>
      <c r="DN24" s="674"/>
      <c r="DO24" s="674"/>
      <c r="DP24" s="674"/>
      <c r="DQ24" s="674"/>
      <c r="DR24" s="674"/>
      <c r="DS24" s="674"/>
      <c r="DT24" s="674"/>
      <c r="DU24" s="674"/>
      <c r="DV24" s="702"/>
      <c r="DW24" s="703">
        <v>53.6</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13319838</v>
      </c>
      <c r="S25" s="622"/>
      <c r="T25" s="622"/>
      <c r="U25" s="622"/>
      <c r="V25" s="622"/>
      <c r="W25" s="622"/>
      <c r="X25" s="622"/>
      <c r="Y25" s="623"/>
      <c r="Z25" s="659">
        <v>53.8</v>
      </c>
      <c r="AA25" s="659"/>
      <c r="AB25" s="659"/>
      <c r="AC25" s="659"/>
      <c r="AD25" s="660">
        <v>12161089</v>
      </c>
      <c r="AE25" s="660"/>
      <c r="AF25" s="660"/>
      <c r="AG25" s="660"/>
      <c r="AH25" s="660"/>
      <c r="AI25" s="660"/>
      <c r="AJ25" s="660"/>
      <c r="AK25" s="660"/>
      <c r="AL25" s="624">
        <v>99.6</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242</v>
      </c>
      <c r="BP25" s="659"/>
      <c r="BQ25" s="659"/>
      <c r="BR25" s="659"/>
      <c r="BS25" s="660" t="s">
        <v>242</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3652351</v>
      </c>
      <c r="CS25" s="634"/>
      <c r="CT25" s="634"/>
      <c r="CU25" s="634"/>
      <c r="CV25" s="634"/>
      <c r="CW25" s="634"/>
      <c r="CX25" s="634"/>
      <c r="CY25" s="635"/>
      <c r="CZ25" s="624">
        <v>15.1</v>
      </c>
      <c r="DA25" s="636"/>
      <c r="DB25" s="636"/>
      <c r="DC25" s="637"/>
      <c r="DD25" s="627">
        <v>3395396</v>
      </c>
      <c r="DE25" s="634"/>
      <c r="DF25" s="634"/>
      <c r="DG25" s="634"/>
      <c r="DH25" s="634"/>
      <c r="DI25" s="634"/>
      <c r="DJ25" s="634"/>
      <c r="DK25" s="635"/>
      <c r="DL25" s="627">
        <v>3082402</v>
      </c>
      <c r="DM25" s="634"/>
      <c r="DN25" s="634"/>
      <c r="DO25" s="634"/>
      <c r="DP25" s="634"/>
      <c r="DQ25" s="634"/>
      <c r="DR25" s="634"/>
      <c r="DS25" s="634"/>
      <c r="DT25" s="634"/>
      <c r="DU25" s="634"/>
      <c r="DV25" s="635"/>
      <c r="DW25" s="624">
        <v>25</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3334</v>
      </c>
      <c r="S26" s="622"/>
      <c r="T26" s="622"/>
      <c r="U26" s="622"/>
      <c r="V26" s="622"/>
      <c r="W26" s="622"/>
      <c r="X26" s="622"/>
      <c r="Y26" s="623"/>
      <c r="Z26" s="659">
        <v>0</v>
      </c>
      <c r="AA26" s="659"/>
      <c r="AB26" s="659"/>
      <c r="AC26" s="659"/>
      <c r="AD26" s="660">
        <v>3334</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242</v>
      </c>
      <c r="BH26" s="622"/>
      <c r="BI26" s="622"/>
      <c r="BJ26" s="622"/>
      <c r="BK26" s="622"/>
      <c r="BL26" s="622"/>
      <c r="BM26" s="622"/>
      <c r="BN26" s="623"/>
      <c r="BO26" s="659" t="s">
        <v>242</v>
      </c>
      <c r="BP26" s="659"/>
      <c r="BQ26" s="659"/>
      <c r="BR26" s="659"/>
      <c r="BS26" s="660" t="s">
        <v>130</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2234563</v>
      </c>
      <c r="CS26" s="622"/>
      <c r="CT26" s="622"/>
      <c r="CU26" s="622"/>
      <c r="CV26" s="622"/>
      <c r="CW26" s="622"/>
      <c r="CX26" s="622"/>
      <c r="CY26" s="623"/>
      <c r="CZ26" s="624">
        <v>9.1999999999999993</v>
      </c>
      <c r="DA26" s="636"/>
      <c r="DB26" s="636"/>
      <c r="DC26" s="637"/>
      <c r="DD26" s="627">
        <v>2043633</v>
      </c>
      <c r="DE26" s="622"/>
      <c r="DF26" s="622"/>
      <c r="DG26" s="622"/>
      <c r="DH26" s="622"/>
      <c r="DI26" s="622"/>
      <c r="DJ26" s="622"/>
      <c r="DK26" s="623"/>
      <c r="DL26" s="627" t="s">
        <v>242</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163812</v>
      </c>
      <c r="S27" s="622"/>
      <c r="T27" s="622"/>
      <c r="U27" s="622"/>
      <c r="V27" s="622"/>
      <c r="W27" s="622"/>
      <c r="X27" s="622"/>
      <c r="Y27" s="623"/>
      <c r="Z27" s="659">
        <v>0.7</v>
      </c>
      <c r="AA27" s="659"/>
      <c r="AB27" s="659"/>
      <c r="AC27" s="659"/>
      <c r="AD27" s="660" t="s">
        <v>242</v>
      </c>
      <c r="AE27" s="660"/>
      <c r="AF27" s="660"/>
      <c r="AG27" s="660"/>
      <c r="AH27" s="660"/>
      <c r="AI27" s="660"/>
      <c r="AJ27" s="660"/>
      <c r="AK27" s="660"/>
      <c r="AL27" s="624" t="s">
        <v>242</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3674347</v>
      </c>
      <c r="BH27" s="622"/>
      <c r="BI27" s="622"/>
      <c r="BJ27" s="622"/>
      <c r="BK27" s="622"/>
      <c r="BL27" s="622"/>
      <c r="BM27" s="622"/>
      <c r="BN27" s="623"/>
      <c r="BO27" s="659">
        <v>100</v>
      </c>
      <c r="BP27" s="659"/>
      <c r="BQ27" s="659"/>
      <c r="BR27" s="659"/>
      <c r="BS27" s="660">
        <v>55989</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4098615</v>
      </c>
      <c r="CS27" s="634"/>
      <c r="CT27" s="634"/>
      <c r="CU27" s="634"/>
      <c r="CV27" s="634"/>
      <c r="CW27" s="634"/>
      <c r="CX27" s="634"/>
      <c r="CY27" s="635"/>
      <c r="CZ27" s="624">
        <v>17</v>
      </c>
      <c r="DA27" s="636"/>
      <c r="DB27" s="636"/>
      <c r="DC27" s="637"/>
      <c r="DD27" s="627">
        <v>1148285</v>
      </c>
      <c r="DE27" s="634"/>
      <c r="DF27" s="634"/>
      <c r="DG27" s="634"/>
      <c r="DH27" s="634"/>
      <c r="DI27" s="634"/>
      <c r="DJ27" s="634"/>
      <c r="DK27" s="635"/>
      <c r="DL27" s="627">
        <v>1110161</v>
      </c>
      <c r="DM27" s="634"/>
      <c r="DN27" s="634"/>
      <c r="DO27" s="634"/>
      <c r="DP27" s="634"/>
      <c r="DQ27" s="634"/>
      <c r="DR27" s="634"/>
      <c r="DS27" s="634"/>
      <c r="DT27" s="634"/>
      <c r="DU27" s="634"/>
      <c r="DV27" s="635"/>
      <c r="DW27" s="624">
        <v>9</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166653</v>
      </c>
      <c r="S28" s="622"/>
      <c r="T28" s="622"/>
      <c r="U28" s="622"/>
      <c r="V28" s="622"/>
      <c r="W28" s="622"/>
      <c r="X28" s="622"/>
      <c r="Y28" s="623"/>
      <c r="Z28" s="659">
        <v>0.7</v>
      </c>
      <c r="AA28" s="659"/>
      <c r="AB28" s="659"/>
      <c r="AC28" s="659"/>
      <c r="AD28" s="660">
        <v>15020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2444089</v>
      </c>
      <c r="CS28" s="622"/>
      <c r="CT28" s="622"/>
      <c r="CU28" s="622"/>
      <c r="CV28" s="622"/>
      <c r="CW28" s="622"/>
      <c r="CX28" s="622"/>
      <c r="CY28" s="623"/>
      <c r="CZ28" s="624">
        <v>10.1</v>
      </c>
      <c r="DA28" s="636"/>
      <c r="DB28" s="636"/>
      <c r="DC28" s="637"/>
      <c r="DD28" s="627">
        <v>2425134</v>
      </c>
      <c r="DE28" s="622"/>
      <c r="DF28" s="622"/>
      <c r="DG28" s="622"/>
      <c r="DH28" s="622"/>
      <c r="DI28" s="622"/>
      <c r="DJ28" s="622"/>
      <c r="DK28" s="623"/>
      <c r="DL28" s="627">
        <v>2425134</v>
      </c>
      <c r="DM28" s="622"/>
      <c r="DN28" s="622"/>
      <c r="DO28" s="622"/>
      <c r="DP28" s="622"/>
      <c r="DQ28" s="622"/>
      <c r="DR28" s="622"/>
      <c r="DS28" s="622"/>
      <c r="DT28" s="622"/>
      <c r="DU28" s="622"/>
      <c r="DV28" s="623"/>
      <c r="DW28" s="624">
        <v>19.600000000000001</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104913</v>
      </c>
      <c r="S29" s="622"/>
      <c r="T29" s="622"/>
      <c r="U29" s="622"/>
      <c r="V29" s="622"/>
      <c r="W29" s="622"/>
      <c r="X29" s="622"/>
      <c r="Y29" s="623"/>
      <c r="Z29" s="659">
        <v>0.4</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71</v>
      </c>
      <c r="CG29" s="619"/>
      <c r="CH29" s="619"/>
      <c r="CI29" s="619"/>
      <c r="CJ29" s="619"/>
      <c r="CK29" s="619"/>
      <c r="CL29" s="619"/>
      <c r="CM29" s="619"/>
      <c r="CN29" s="619"/>
      <c r="CO29" s="619"/>
      <c r="CP29" s="619"/>
      <c r="CQ29" s="620"/>
      <c r="CR29" s="621">
        <v>2444018</v>
      </c>
      <c r="CS29" s="634"/>
      <c r="CT29" s="634"/>
      <c r="CU29" s="634"/>
      <c r="CV29" s="634"/>
      <c r="CW29" s="634"/>
      <c r="CX29" s="634"/>
      <c r="CY29" s="635"/>
      <c r="CZ29" s="624">
        <v>10.1</v>
      </c>
      <c r="DA29" s="636"/>
      <c r="DB29" s="636"/>
      <c r="DC29" s="637"/>
      <c r="DD29" s="627">
        <v>2425063</v>
      </c>
      <c r="DE29" s="634"/>
      <c r="DF29" s="634"/>
      <c r="DG29" s="634"/>
      <c r="DH29" s="634"/>
      <c r="DI29" s="634"/>
      <c r="DJ29" s="634"/>
      <c r="DK29" s="635"/>
      <c r="DL29" s="627">
        <v>2425063</v>
      </c>
      <c r="DM29" s="634"/>
      <c r="DN29" s="634"/>
      <c r="DO29" s="634"/>
      <c r="DP29" s="634"/>
      <c r="DQ29" s="634"/>
      <c r="DR29" s="634"/>
      <c r="DS29" s="634"/>
      <c r="DT29" s="634"/>
      <c r="DU29" s="634"/>
      <c r="DV29" s="635"/>
      <c r="DW29" s="624">
        <v>19.600000000000001</v>
      </c>
      <c r="DX29" s="636"/>
      <c r="DY29" s="636"/>
      <c r="DZ29" s="636"/>
      <c r="EA29" s="636"/>
      <c r="EB29" s="636"/>
      <c r="EC29" s="648"/>
    </row>
    <row r="30" spans="2:133" ht="11.25" customHeight="1" x14ac:dyDescent="0.15">
      <c r="B30" s="618" t="s">
        <v>305</v>
      </c>
      <c r="C30" s="619"/>
      <c r="D30" s="619"/>
      <c r="E30" s="619"/>
      <c r="F30" s="619"/>
      <c r="G30" s="619"/>
      <c r="H30" s="619"/>
      <c r="I30" s="619"/>
      <c r="J30" s="619"/>
      <c r="K30" s="619"/>
      <c r="L30" s="619"/>
      <c r="M30" s="619"/>
      <c r="N30" s="619"/>
      <c r="O30" s="619"/>
      <c r="P30" s="619"/>
      <c r="Q30" s="620"/>
      <c r="R30" s="621">
        <v>4571353</v>
      </c>
      <c r="S30" s="622"/>
      <c r="T30" s="622"/>
      <c r="U30" s="622"/>
      <c r="V30" s="622"/>
      <c r="W30" s="622"/>
      <c r="X30" s="622"/>
      <c r="Y30" s="623"/>
      <c r="Z30" s="659">
        <v>18.5</v>
      </c>
      <c r="AA30" s="659"/>
      <c r="AB30" s="659"/>
      <c r="AC30" s="659"/>
      <c r="AD30" s="660" t="s">
        <v>242</v>
      </c>
      <c r="AE30" s="660"/>
      <c r="AF30" s="660"/>
      <c r="AG30" s="660"/>
      <c r="AH30" s="660"/>
      <c r="AI30" s="660"/>
      <c r="AJ30" s="660"/>
      <c r="AK30" s="660"/>
      <c r="AL30" s="624" t="s">
        <v>130</v>
      </c>
      <c r="AM30" s="625"/>
      <c r="AN30" s="625"/>
      <c r="AO30" s="661"/>
      <c r="AP30" s="679" t="s">
        <v>222</v>
      </c>
      <c r="AQ30" s="680"/>
      <c r="AR30" s="680"/>
      <c r="AS30" s="680"/>
      <c r="AT30" s="680"/>
      <c r="AU30" s="680"/>
      <c r="AV30" s="680"/>
      <c r="AW30" s="680"/>
      <c r="AX30" s="680"/>
      <c r="AY30" s="680"/>
      <c r="AZ30" s="680"/>
      <c r="BA30" s="680"/>
      <c r="BB30" s="680"/>
      <c r="BC30" s="680"/>
      <c r="BD30" s="680"/>
      <c r="BE30" s="680"/>
      <c r="BF30" s="681"/>
      <c r="BG30" s="679" t="s">
        <v>306</v>
      </c>
      <c r="BH30" s="693"/>
      <c r="BI30" s="693"/>
      <c r="BJ30" s="693"/>
      <c r="BK30" s="693"/>
      <c r="BL30" s="693"/>
      <c r="BM30" s="693"/>
      <c r="BN30" s="693"/>
      <c r="BO30" s="693"/>
      <c r="BP30" s="693"/>
      <c r="BQ30" s="694"/>
      <c r="BR30" s="679" t="s">
        <v>307</v>
      </c>
      <c r="BS30" s="693"/>
      <c r="BT30" s="693"/>
      <c r="BU30" s="693"/>
      <c r="BV30" s="693"/>
      <c r="BW30" s="693"/>
      <c r="BX30" s="693"/>
      <c r="BY30" s="693"/>
      <c r="BZ30" s="693"/>
      <c r="CA30" s="693"/>
      <c r="CB30" s="694"/>
      <c r="CD30" s="642"/>
      <c r="CE30" s="643"/>
      <c r="CF30" s="618" t="s">
        <v>308</v>
      </c>
      <c r="CG30" s="619"/>
      <c r="CH30" s="619"/>
      <c r="CI30" s="619"/>
      <c r="CJ30" s="619"/>
      <c r="CK30" s="619"/>
      <c r="CL30" s="619"/>
      <c r="CM30" s="619"/>
      <c r="CN30" s="619"/>
      <c r="CO30" s="619"/>
      <c r="CP30" s="619"/>
      <c r="CQ30" s="620"/>
      <c r="CR30" s="621">
        <v>2332050</v>
      </c>
      <c r="CS30" s="622"/>
      <c r="CT30" s="622"/>
      <c r="CU30" s="622"/>
      <c r="CV30" s="622"/>
      <c r="CW30" s="622"/>
      <c r="CX30" s="622"/>
      <c r="CY30" s="623"/>
      <c r="CZ30" s="624">
        <v>9.6</v>
      </c>
      <c r="DA30" s="636"/>
      <c r="DB30" s="636"/>
      <c r="DC30" s="637"/>
      <c r="DD30" s="627">
        <v>2317944</v>
      </c>
      <c r="DE30" s="622"/>
      <c r="DF30" s="622"/>
      <c r="DG30" s="622"/>
      <c r="DH30" s="622"/>
      <c r="DI30" s="622"/>
      <c r="DJ30" s="622"/>
      <c r="DK30" s="623"/>
      <c r="DL30" s="627">
        <v>2317944</v>
      </c>
      <c r="DM30" s="622"/>
      <c r="DN30" s="622"/>
      <c r="DO30" s="622"/>
      <c r="DP30" s="622"/>
      <c r="DQ30" s="622"/>
      <c r="DR30" s="622"/>
      <c r="DS30" s="622"/>
      <c r="DT30" s="622"/>
      <c r="DU30" s="622"/>
      <c r="DV30" s="623"/>
      <c r="DW30" s="624">
        <v>18.8</v>
      </c>
      <c r="DX30" s="636"/>
      <c r="DY30" s="636"/>
      <c r="DZ30" s="636"/>
      <c r="EA30" s="636"/>
      <c r="EB30" s="636"/>
      <c r="EC30" s="648"/>
    </row>
    <row r="31" spans="2:133" ht="11.25" customHeight="1" x14ac:dyDescent="0.15">
      <c r="B31" s="696" t="s">
        <v>309</v>
      </c>
      <c r="C31" s="697"/>
      <c r="D31" s="697"/>
      <c r="E31" s="697"/>
      <c r="F31" s="697"/>
      <c r="G31" s="697"/>
      <c r="H31" s="697"/>
      <c r="I31" s="697"/>
      <c r="J31" s="697"/>
      <c r="K31" s="697"/>
      <c r="L31" s="697"/>
      <c r="M31" s="697"/>
      <c r="N31" s="697"/>
      <c r="O31" s="697"/>
      <c r="P31" s="697"/>
      <c r="Q31" s="698"/>
      <c r="R31" s="621" t="s">
        <v>242</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242</v>
      </c>
      <c r="AM31" s="625"/>
      <c r="AN31" s="625"/>
      <c r="AO31" s="661"/>
      <c r="AP31" s="687" t="s">
        <v>310</v>
      </c>
      <c r="AQ31" s="688"/>
      <c r="AR31" s="688"/>
      <c r="AS31" s="688"/>
      <c r="AT31" s="689" t="s">
        <v>311</v>
      </c>
      <c r="AU31" s="218"/>
      <c r="AV31" s="218"/>
      <c r="AW31" s="218"/>
      <c r="AX31" s="676" t="s">
        <v>187</v>
      </c>
      <c r="AY31" s="677"/>
      <c r="AZ31" s="677"/>
      <c r="BA31" s="677"/>
      <c r="BB31" s="677"/>
      <c r="BC31" s="677"/>
      <c r="BD31" s="677"/>
      <c r="BE31" s="677"/>
      <c r="BF31" s="678"/>
      <c r="BG31" s="683">
        <v>99.5</v>
      </c>
      <c r="BH31" s="684"/>
      <c r="BI31" s="684"/>
      <c r="BJ31" s="684"/>
      <c r="BK31" s="684"/>
      <c r="BL31" s="684"/>
      <c r="BM31" s="685">
        <v>98.7</v>
      </c>
      <c r="BN31" s="684"/>
      <c r="BO31" s="684"/>
      <c r="BP31" s="684"/>
      <c r="BQ31" s="686"/>
      <c r="BR31" s="683">
        <v>99.3</v>
      </c>
      <c r="BS31" s="684"/>
      <c r="BT31" s="684"/>
      <c r="BU31" s="684"/>
      <c r="BV31" s="684"/>
      <c r="BW31" s="684"/>
      <c r="BX31" s="685">
        <v>98.2</v>
      </c>
      <c r="BY31" s="684"/>
      <c r="BZ31" s="684"/>
      <c r="CA31" s="684"/>
      <c r="CB31" s="686"/>
      <c r="CD31" s="642"/>
      <c r="CE31" s="643"/>
      <c r="CF31" s="618" t="s">
        <v>312</v>
      </c>
      <c r="CG31" s="619"/>
      <c r="CH31" s="619"/>
      <c r="CI31" s="619"/>
      <c r="CJ31" s="619"/>
      <c r="CK31" s="619"/>
      <c r="CL31" s="619"/>
      <c r="CM31" s="619"/>
      <c r="CN31" s="619"/>
      <c r="CO31" s="619"/>
      <c r="CP31" s="619"/>
      <c r="CQ31" s="620"/>
      <c r="CR31" s="621">
        <v>111968</v>
      </c>
      <c r="CS31" s="634"/>
      <c r="CT31" s="634"/>
      <c r="CU31" s="634"/>
      <c r="CV31" s="634"/>
      <c r="CW31" s="634"/>
      <c r="CX31" s="634"/>
      <c r="CY31" s="635"/>
      <c r="CZ31" s="624">
        <v>0.5</v>
      </c>
      <c r="DA31" s="636"/>
      <c r="DB31" s="636"/>
      <c r="DC31" s="637"/>
      <c r="DD31" s="627">
        <v>107119</v>
      </c>
      <c r="DE31" s="634"/>
      <c r="DF31" s="634"/>
      <c r="DG31" s="634"/>
      <c r="DH31" s="634"/>
      <c r="DI31" s="634"/>
      <c r="DJ31" s="634"/>
      <c r="DK31" s="635"/>
      <c r="DL31" s="627">
        <v>107119</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313</v>
      </c>
      <c r="C32" s="619"/>
      <c r="D32" s="619"/>
      <c r="E32" s="619"/>
      <c r="F32" s="619"/>
      <c r="G32" s="619"/>
      <c r="H32" s="619"/>
      <c r="I32" s="619"/>
      <c r="J32" s="619"/>
      <c r="K32" s="619"/>
      <c r="L32" s="619"/>
      <c r="M32" s="619"/>
      <c r="N32" s="619"/>
      <c r="O32" s="619"/>
      <c r="P32" s="619"/>
      <c r="Q32" s="620"/>
      <c r="R32" s="621">
        <v>1696538</v>
      </c>
      <c r="S32" s="622"/>
      <c r="T32" s="622"/>
      <c r="U32" s="622"/>
      <c r="V32" s="622"/>
      <c r="W32" s="622"/>
      <c r="X32" s="622"/>
      <c r="Y32" s="623"/>
      <c r="Z32" s="659">
        <v>6.9</v>
      </c>
      <c r="AA32" s="659"/>
      <c r="AB32" s="659"/>
      <c r="AC32" s="659"/>
      <c r="AD32" s="660" t="s">
        <v>138</v>
      </c>
      <c r="AE32" s="660"/>
      <c r="AF32" s="660"/>
      <c r="AG32" s="660"/>
      <c r="AH32" s="660"/>
      <c r="AI32" s="660"/>
      <c r="AJ32" s="660"/>
      <c r="AK32" s="660"/>
      <c r="AL32" s="624" t="s">
        <v>242</v>
      </c>
      <c r="AM32" s="625"/>
      <c r="AN32" s="625"/>
      <c r="AO32" s="661"/>
      <c r="AP32" s="662"/>
      <c r="AQ32" s="663"/>
      <c r="AR32" s="663"/>
      <c r="AS32" s="663"/>
      <c r="AT32" s="690"/>
      <c r="AU32" s="214" t="s">
        <v>314</v>
      </c>
      <c r="AX32" s="618" t="s">
        <v>315</v>
      </c>
      <c r="AY32" s="619"/>
      <c r="AZ32" s="619"/>
      <c r="BA32" s="619"/>
      <c r="BB32" s="619"/>
      <c r="BC32" s="619"/>
      <c r="BD32" s="619"/>
      <c r="BE32" s="619"/>
      <c r="BF32" s="620"/>
      <c r="BG32" s="692">
        <v>99.6</v>
      </c>
      <c r="BH32" s="634"/>
      <c r="BI32" s="634"/>
      <c r="BJ32" s="634"/>
      <c r="BK32" s="634"/>
      <c r="BL32" s="634"/>
      <c r="BM32" s="625">
        <v>99.2</v>
      </c>
      <c r="BN32" s="634"/>
      <c r="BO32" s="634"/>
      <c r="BP32" s="634"/>
      <c r="BQ32" s="657"/>
      <c r="BR32" s="692">
        <v>99.4</v>
      </c>
      <c r="BS32" s="634"/>
      <c r="BT32" s="634"/>
      <c r="BU32" s="634"/>
      <c r="BV32" s="634"/>
      <c r="BW32" s="634"/>
      <c r="BX32" s="625">
        <v>99</v>
      </c>
      <c r="BY32" s="634"/>
      <c r="BZ32" s="634"/>
      <c r="CA32" s="634"/>
      <c r="CB32" s="657"/>
      <c r="CD32" s="644"/>
      <c r="CE32" s="645"/>
      <c r="CF32" s="618" t="s">
        <v>316</v>
      </c>
      <c r="CG32" s="619"/>
      <c r="CH32" s="619"/>
      <c r="CI32" s="619"/>
      <c r="CJ32" s="619"/>
      <c r="CK32" s="619"/>
      <c r="CL32" s="619"/>
      <c r="CM32" s="619"/>
      <c r="CN32" s="619"/>
      <c r="CO32" s="619"/>
      <c r="CP32" s="619"/>
      <c r="CQ32" s="620"/>
      <c r="CR32" s="621">
        <v>71</v>
      </c>
      <c r="CS32" s="622"/>
      <c r="CT32" s="622"/>
      <c r="CU32" s="622"/>
      <c r="CV32" s="622"/>
      <c r="CW32" s="622"/>
      <c r="CX32" s="622"/>
      <c r="CY32" s="623"/>
      <c r="CZ32" s="624">
        <v>0</v>
      </c>
      <c r="DA32" s="636"/>
      <c r="DB32" s="636"/>
      <c r="DC32" s="637"/>
      <c r="DD32" s="627">
        <v>71</v>
      </c>
      <c r="DE32" s="622"/>
      <c r="DF32" s="622"/>
      <c r="DG32" s="622"/>
      <c r="DH32" s="622"/>
      <c r="DI32" s="622"/>
      <c r="DJ32" s="622"/>
      <c r="DK32" s="623"/>
      <c r="DL32" s="627">
        <v>71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317</v>
      </c>
      <c r="C33" s="619"/>
      <c r="D33" s="619"/>
      <c r="E33" s="619"/>
      <c r="F33" s="619"/>
      <c r="G33" s="619"/>
      <c r="H33" s="619"/>
      <c r="I33" s="619"/>
      <c r="J33" s="619"/>
      <c r="K33" s="619"/>
      <c r="L33" s="619"/>
      <c r="M33" s="619"/>
      <c r="N33" s="619"/>
      <c r="O33" s="619"/>
      <c r="P33" s="619"/>
      <c r="Q33" s="620"/>
      <c r="R33" s="621">
        <v>166959</v>
      </c>
      <c r="S33" s="622"/>
      <c r="T33" s="622"/>
      <c r="U33" s="622"/>
      <c r="V33" s="622"/>
      <c r="W33" s="622"/>
      <c r="X33" s="622"/>
      <c r="Y33" s="623"/>
      <c r="Z33" s="659">
        <v>0.7</v>
      </c>
      <c r="AA33" s="659"/>
      <c r="AB33" s="659"/>
      <c r="AC33" s="659"/>
      <c r="AD33" s="660">
        <v>29559</v>
      </c>
      <c r="AE33" s="660"/>
      <c r="AF33" s="660"/>
      <c r="AG33" s="660"/>
      <c r="AH33" s="660"/>
      <c r="AI33" s="660"/>
      <c r="AJ33" s="660"/>
      <c r="AK33" s="660"/>
      <c r="AL33" s="624">
        <v>0.2</v>
      </c>
      <c r="AM33" s="625"/>
      <c r="AN33" s="625"/>
      <c r="AO33" s="661"/>
      <c r="AP33" s="664"/>
      <c r="AQ33" s="665"/>
      <c r="AR33" s="665"/>
      <c r="AS33" s="665"/>
      <c r="AT33" s="691"/>
      <c r="AU33" s="219"/>
      <c r="AV33" s="219"/>
      <c r="AW33" s="219"/>
      <c r="AX33" s="602" t="s">
        <v>318</v>
      </c>
      <c r="AY33" s="603"/>
      <c r="AZ33" s="603"/>
      <c r="BA33" s="603"/>
      <c r="BB33" s="603"/>
      <c r="BC33" s="603"/>
      <c r="BD33" s="603"/>
      <c r="BE33" s="603"/>
      <c r="BF33" s="604"/>
      <c r="BG33" s="682">
        <v>99.2</v>
      </c>
      <c r="BH33" s="606"/>
      <c r="BI33" s="606"/>
      <c r="BJ33" s="606"/>
      <c r="BK33" s="606"/>
      <c r="BL33" s="606"/>
      <c r="BM33" s="652">
        <v>97.9</v>
      </c>
      <c r="BN33" s="606"/>
      <c r="BO33" s="606"/>
      <c r="BP33" s="606"/>
      <c r="BQ33" s="669"/>
      <c r="BR33" s="682">
        <v>99.1</v>
      </c>
      <c r="BS33" s="606"/>
      <c r="BT33" s="606"/>
      <c r="BU33" s="606"/>
      <c r="BV33" s="606"/>
      <c r="BW33" s="606"/>
      <c r="BX33" s="652">
        <v>97</v>
      </c>
      <c r="BY33" s="606"/>
      <c r="BZ33" s="606"/>
      <c r="CA33" s="606"/>
      <c r="CB33" s="669"/>
      <c r="CD33" s="618" t="s">
        <v>319</v>
      </c>
      <c r="CE33" s="619"/>
      <c r="CF33" s="619"/>
      <c r="CG33" s="619"/>
      <c r="CH33" s="619"/>
      <c r="CI33" s="619"/>
      <c r="CJ33" s="619"/>
      <c r="CK33" s="619"/>
      <c r="CL33" s="619"/>
      <c r="CM33" s="619"/>
      <c r="CN33" s="619"/>
      <c r="CO33" s="619"/>
      <c r="CP33" s="619"/>
      <c r="CQ33" s="620"/>
      <c r="CR33" s="621">
        <v>9505134</v>
      </c>
      <c r="CS33" s="634"/>
      <c r="CT33" s="634"/>
      <c r="CU33" s="634"/>
      <c r="CV33" s="634"/>
      <c r="CW33" s="634"/>
      <c r="CX33" s="634"/>
      <c r="CY33" s="635"/>
      <c r="CZ33" s="624">
        <v>39.299999999999997</v>
      </c>
      <c r="DA33" s="636"/>
      <c r="DB33" s="636"/>
      <c r="DC33" s="637"/>
      <c r="DD33" s="627">
        <v>6430150</v>
      </c>
      <c r="DE33" s="634"/>
      <c r="DF33" s="634"/>
      <c r="DG33" s="634"/>
      <c r="DH33" s="634"/>
      <c r="DI33" s="634"/>
      <c r="DJ33" s="634"/>
      <c r="DK33" s="635"/>
      <c r="DL33" s="627">
        <v>4274441</v>
      </c>
      <c r="DM33" s="634"/>
      <c r="DN33" s="634"/>
      <c r="DO33" s="634"/>
      <c r="DP33" s="634"/>
      <c r="DQ33" s="634"/>
      <c r="DR33" s="634"/>
      <c r="DS33" s="634"/>
      <c r="DT33" s="634"/>
      <c r="DU33" s="634"/>
      <c r="DV33" s="635"/>
      <c r="DW33" s="624">
        <v>34.6</v>
      </c>
      <c r="DX33" s="636"/>
      <c r="DY33" s="636"/>
      <c r="DZ33" s="636"/>
      <c r="EA33" s="636"/>
      <c r="EB33" s="636"/>
      <c r="EC33" s="648"/>
    </row>
    <row r="34" spans="2:133" ht="11.25" customHeight="1" x14ac:dyDescent="0.15">
      <c r="B34" s="618" t="s">
        <v>320</v>
      </c>
      <c r="C34" s="619"/>
      <c r="D34" s="619"/>
      <c r="E34" s="619"/>
      <c r="F34" s="619"/>
      <c r="G34" s="619"/>
      <c r="H34" s="619"/>
      <c r="I34" s="619"/>
      <c r="J34" s="619"/>
      <c r="K34" s="619"/>
      <c r="L34" s="619"/>
      <c r="M34" s="619"/>
      <c r="N34" s="619"/>
      <c r="O34" s="619"/>
      <c r="P34" s="619"/>
      <c r="Q34" s="620"/>
      <c r="R34" s="621">
        <v>579479</v>
      </c>
      <c r="S34" s="622"/>
      <c r="T34" s="622"/>
      <c r="U34" s="622"/>
      <c r="V34" s="622"/>
      <c r="W34" s="622"/>
      <c r="X34" s="622"/>
      <c r="Y34" s="623"/>
      <c r="Z34" s="659">
        <v>2.2999999999999998</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2920770</v>
      </c>
      <c r="CS34" s="622"/>
      <c r="CT34" s="622"/>
      <c r="CU34" s="622"/>
      <c r="CV34" s="622"/>
      <c r="CW34" s="622"/>
      <c r="CX34" s="622"/>
      <c r="CY34" s="623"/>
      <c r="CZ34" s="624">
        <v>12.1</v>
      </c>
      <c r="DA34" s="636"/>
      <c r="DB34" s="636"/>
      <c r="DC34" s="637"/>
      <c r="DD34" s="627">
        <v>1920627</v>
      </c>
      <c r="DE34" s="622"/>
      <c r="DF34" s="622"/>
      <c r="DG34" s="622"/>
      <c r="DH34" s="622"/>
      <c r="DI34" s="622"/>
      <c r="DJ34" s="622"/>
      <c r="DK34" s="623"/>
      <c r="DL34" s="627">
        <v>1238708</v>
      </c>
      <c r="DM34" s="622"/>
      <c r="DN34" s="622"/>
      <c r="DO34" s="622"/>
      <c r="DP34" s="622"/>
      <c r="DQ34" s="622"/>
      <c r="DR34" s="622"/>
      <c r="DS34" s="622"/>
      <c r="DT34" s="622"/>
      <c r="DU34" s="622"/>
      <c r="DV34" s="623"/>
      <c r="DW34" s="624">
        <v>10</v>
      </c>
      <c r="DX34" s="636"/>
      <c r="DY34" s="636"/>
      <c r="DZ34" s="636"/>
      <c r="EA34" s="636"/>
      <c r="EB34" s="636"/>
      <c r="EC34" s="648"/>
    </row>
    <row r="35" spans="2:133" ht="11.25" customHeight="1" x14ac:dyDescent="0.15">
      <c r="B35" s="618" t="s">
        <v>322</v>
      </c>
      <c r="C35" s="619"/>
      <c r="D35" s="619"/>
      <c r="E35" s="619"/>
      <c r="F35" s="619"/>
      <c r="G35" s="619"/>
      <c r="H35" s="619"/>
      <c r="I35" s="619"/>
      <c r="J35" s="619"/>
      <c r="K35" s="619"/>
      <c r="L35" s="619"/>
      <c r="M35" s="619"/>
      <c r="N35" s="619"/>
      <c r="O35" s="619"/>
      <c r="P35" s="619"/>
      <c r="Q35" s="620"/>
      <c r="R35" s="621">
        <v>1071497</v>
      </c>
      <c r="S35" s="622"/>
      <c r="T35" s="622"/>
      <c r="U35" s="622"/>
      <c r="V35" s="622"/>
      <c r="W35" s="622"/>
      <c r="X35" s="622"/>
      <c r="Y35" s="623"/>
      <c r="Z35" s="659">
        <v>4.3</v>
      </c>
      <c r="AA35" s="659"/>
      <c r="AB35" s="659"/>
      <c r="AC35" s="659"/>
      <c r="AD35" s="660" t="s">
        <v>242</v>
      </c>
      <c r="AE35" s="660"/>
      <c r="AF35" s="660"/>
      <c r="AG35" s="660"/>
      <c r="AH35" s="660"/>
      <c r="AI35" s="660"/>
      <c r="AJ35" s="660"/>
      <c r="AK35" s="660"/>
      <c r="AL35" s="624" t="s">
        <v>130</v>
      </c>
      <c r="AM35" s="625"/>
      <c r="AN35" s="625"/>
      <c r="AO35" s="661"/>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325</v>
      </c>
      <c r="CE35" s="619"/>
      <c r="CF35" s="619"/>
      <c r="CG35" s="619"/>
      <c r="CH35" s="619"/>
      <c r="CI35" s="619"/>
      <c r="CJ35" s="619"/>
      <c r="CK35" s="619"/>
      <c r="CL35" s="619"/>
      <c r="CM35" s="619"/>
      <c r="CN35" s="619"/>
      <c r="CO35" s="619"/>
      <c r="CP35" s="619"/>
      <c r="CQ35" s="620"/>
      <c r="CR35" s="621">
        <v>293042</v>
      </c>
      <c r="CS35" s="634"/>
      <c r="CT35" s="634"/>
      <c r="CU35" s="634"/>
      <c r="CV35" s="634"/>
      <c r="CW35" s="634"/>
      <c r="CX35" s="634"/>
      <c r="CY35" s="635"/>
      <c r="CZ35" s="624">
        <v>1.2</v>
      </c>
      <c r="DA35" s="636"/>
      <c r="DB35" s="636"/>
      <c r="DC35" s="637"/>
      <c r="DD35" s="627">
        <v>164745</v>
      </c>
      <c r="DE35" s="634"/>
      <c r="DF35" s="634"/>
      <c r="DG35" s="634"/>
      <c r="DH35" s="634"/>
      <c r="DI35" s="634"/>
      <c r="DJ35" s="634"/>
      <c r="DK35" s="635"/>
      <c r="DL35" s="627">
        <v>129958</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15">
      <c r="B36" s="618" t="s">
        <v>326</v>
      </c>
      <c r="C36" s="619"/>
      <c r="D36" s="619"/>
      <c r="E36" s="619"/>
      <c r="F36" s="619"/>
      <c r="G36" s="619"/>
      <c r="H36" s="619"/>
      <c r="I36" s="619"/>
      <c r="J36" s="619"/>
      <c r="K36" s="619"/>
      <c r="L36" s="619"/>
      <c r="M36" s="619"/>
      <c r="N36" s="619"/>
      <c r="O36" s="619"/>
      <c r="P36" s="619"/>
      <c r="Q36" s="620"/>
      <c r="R36" s="621">
        <v>487117</v>
      </c>
      <c r="S36" s="622"/>
      <c r="T36" s="622"/>
      <c r="U36" s="622"/>
      <c r="V36" s="622"/>
      <c r="W36" s="622"/>
      <c r="X36" s="622"/>
      <c r="Y36" s="623"/>
      <c r="Z36" s="659">
        <v>2</v>
      </c>
      <c r="AA36" s="659"/>
      <c r="AB36" s="659"/>
      <c r="AC36" s="659"/>
      <c r="AD36" s="660" t="s">
        <v>242</v>
      </c>
      <c r="AE36" s="660"/>
      <c r="AF36" s="660"/>
      <c r="AG36" s="660"/>
      <c r="AH36" s="660"/>
      <c r="AI36" s="660"/>
      <c r="AJ36" s="660"/>
      <c r="AK36" s="660"/>
      <c r="AL36" s="624" t="s">
        <v>242</v>
      </c>
      <c r="AM36" s="625"/>
      <c r="AN36" s="625"/>
      <c r="AO36" s="661"/>
      <c r="AP36" s="222"/>
      <c r="AQ36" s="670" t="s">
        <v>327</v>
      </c>
      <c r="AR36" s="671"/>
      <c r="AS36" s="671"/>
      <c r="AT36" s="671"/>
      <c r="AU36" s="671"/>
      <c r="AV36" s="671"/>
      <c r="AW36" s="671"/>
      <c r="AX36" s="671"/>
      <c r="AY36" s="672"/>
      <c r="AZ36" s="673">
        <v>2508116</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t="s">
        <v>242</v>
      </c>
      <c r="BW36" s="674"/>
      <c r="BX36" s="674"/>
      <c r="BY36" s="674"/>
      <c r="BZ36" s="674"/>
      <c r="CA36" s="674"/>
      <c r="CB36" s="675"/>
      <c r="CD36" s="618" t="s">
        <v>329</v>
      </c>
      <c r="CE36" s="619"/>
      <c r="CF36" s="619"/>
      <c r="CG36" s="619"/>
      <c r="CH36" s="619"/>
      <c r="CI36" s="619"/>
      <c r="CJ36" s="619"/>
      <c r="CK36" s="619"/>
      <c r="CL36" s="619"/>
      <c r="CM36" s="619"/>
      <c r="CN36" s="619"/>
      <c r="CO36" s="619"/>
      <c r="CP36" s="619"/>
      <c r="CQ36" s="620"/>
      <c r="CR36" s="621">
        <v>3333157</v>
      </c>
      <c r="CS36" s="622"/>
      <c r="CT36" s="622"/>
      <c r="CU36" s="622"/>
      <c r="CV36" s="622"/>
      <c r="CW36" s="622"/>
      <c r="CX36" s="622"/>
      <c r="CY36" s="623"/>
      <c r="CZ36" s="624">
        <v>13.8</v>
      </c>
      <c r="DA36" s="636"/>
      <c r="DB36" s="636"/>
      <c r="DC36" s="637"/>
      <c r="DD36" s="627">
        <v>2593040</v>
      </c>
      <c r="DE36" s="622"/>
      <c r="DF36" s="622"/>
      <c r="DG36" s="622"/>
      <c r="DH36" s="622"/>
      <c r="DI36" s="622"/>
      <c r="DJ36" s="622"/>
      <c r="DK36" s="623"/>
      <c r="DL36" s="627">
        <v>1706869</v>
      </c>
      <c r="DM36" s="622"/>
      <c r="DN36" s="622"/>
      <c r="DO36" s="622"/>
      <c r="DP36" s="622"/>
      <c r="DQ36" s="622"/>
      <c r="DR36" s="622"/>
      <c r="DS36" s="622"/>
      <c r="DT36" s="622"/>
      <c r="DU36" s="622"/>
      <c r="DV36" s="623"/>
      <c r="DW36" s="624">
        <v>13.8</v>
      </c>
      <c r="DX36" s="636"/>
      <c r="DY36" s="636"/>
      <c r="DZ36" s="636"/>
      <c r="EA36" s="636"/>
      <c r="EB36" s="636"/>
      <c r="EC36" s="648"/>
    </row>
    <row r="37" spans="2:133" ht="11.25" customHeight="1" x14ac:dyDescent="0.15">
      <c r="B37" s="618" t="s">
        <v>330</v>
      </c>
      <c r="C37" s="619"/>
      <c r="D37" s="619"/>
      <c r="E37" s="619"/>
      <c r="F37" s="619"/>
      <c r="G37" s="619"/>
      <c r="H37" s="619"/>
      <c r="I37" s="619"/>
      <c r="J37" s="619"/>
      <c r="K37" s="619"/>
      <c r="L37" s="619"/>
      <c r="M37" s="619"/>
      <c r="N37" s="619"/>
      <c r="O37" s="619"/>
      <c r="P37" s="619"/>
      <c r="Q37" s="620"/>
      <c r="R37" s="621">
        <v>220763</v>
      </c>
      <c r="S37" s="622"/>
      <c r="T37" s="622"/>
      <c r="U37" s="622"/>
      <c r="V37" s="622"/>
      <c r="W37" s="622"/>
      <c r="X37" s="622"/>
      <c r="Y37" s="623"/>
      <c r="Z37" s="659">
        <v>0.9</v>
      </c>
      <c r="AA37" s="659"/>
      <c r="AB37" s="659"/>
      <c r="AC37" s="659"/>
      <c r="AD37" s="660">
        <v>1013</v>
      </c>
      <c r="AE37" s="660"/>
      <c r="AF37" s="660"/>
      <c r="AG37" s="660"/>
      <c r="AH37" s="660"/>
      <c r="AI37" s="660"/>
      <c r="AJ37" s="660"/>
      <c r="AK37" s="660"/>
      <c r="AL37" s="624">
        <v>0</v>
      </c>
      <c r="AM37" s="625"/>
      <c r="AN37" s="625"/>
      <c r="AO37" s="661"/>
      <c r="AQ37" s="654" t="s">
        <v>331</v>
      </c>
      <c r="AR37" s="655"/>
      <c r="AS37" s="655"/>
      <c r="AT37" s="655"/>
      <c r="AU37" s="655"/>
      <c r="AV37" s="655"/>
      <c r="AW37" s="655"/>
      <c r="AX37" s="655"/>
      <c r="AY37" s="656"/>
      <c r="AZ37" s="621">
        <v>436465</v>
      </c>
      <c r="BA37" s="622"/>
      <c r="BB37" s="622"/>
      <c r="BC37" s="622"/>
      <c r="BD37" s="634"/>
      <c r="BE37" s="634"/>
      <c r="BF37" s="657"/>
      <c r="BG37" s="618" t="s">
        <v>332</v>
      </c>
      <c r="BH37" s="619"/>
      <c r="BI37" s="619"/>
      <c r="BJ37" s="619"/>
      <c r="BK37" s="619"/>
      <c r="BL37" s="619"/>
      <c r="BM37" s="619"/>
      <c r="BN37" s="619"/>
      <c r="BO37" s="619"/>
      <c r="BP37" s="619"/>
      <c r="BQ37" s="619"/>
      <c r="BR37" s="619"/>
      <c r="BS37" s="619"/>
      <c r="BT37" s="619"/>
      <c r="BU37" s="620"/>
      <c r="BV37" s="621">
        <v>-67634</v>
      </c>
      <c r="BW37" s="622"/>
      <c r="BX37" s="622"/>
      <c r="BY37" s="622"/>
      <c r="BZ37" s="622"/>
      <c r="CA37" s="622"/>
      <c r="CB37" s="658"/>
      <c r="CD37" s="618" t="s">
        <v>333</v>
      </c>
      <c r="CE37" s="619"/>
      <c r="CF37" s="619"/>
      <c r="CG37" s="619"/>
      <c r="CH37" s="619"/>
      <c r="CI37" s="619"/>
      <c r="CJ37" s="619"/>
      <c r="CK37" s="619"/>
      <c r="CL37" s="619"/>
      <c r="CM37" s="619"/>
      <c r="CN37" s="619"/>
      <c r="CO37" s="619"/>
      <c r="CP37" s="619"/>
      <c r="CQ37" s="620"/>
      <c r="CR37" s="621">
        <v>992137</v>
      </c>
      <c r="CS37" s="634"/>
      <c r="CT37" s="634"/>
      <c r="CU37" s="634"/>
      <c r="CV37" s="634"/>
      <c r="CW37" s="634"/>
      <c r="CX37" s="634"/>
      <c r="CY37" s="635"/>
      <c r="CZ37" s="624">
        <v>4.0999999999999996</v>
      </c>
      <c r="DA37" s="636"/>
      <c r="DB37" s="636"/>
      <c r="DC37" s="637"/>
      <c r="DD37" s="627">
        <v>980937</v>
      </c>
      <c r="DE37" s="634"/>
      <c r="DF37" s="634"/>
      <c r="DG37" s="634"/>
      <c r="DH37" s="634"/>
      <c r="DI37" s="634"/>
      <c r="DJ37" s="634"/>
      <c r="DK37" s="635"/>
      <c r="DL37" s="627">
        <v>938788</v>
      </c>
      <c r="DM37" s="634"/>
      <c r="DN37" s="634"/>
      <c r="DO37" s="634"/>
      <c r="DP37" s="634"/>
      <c r="DQ37" s="634"/>
      <c r="DR37" s="634"/>
      <c r="DS37" s="634"/>
      <c r="DT37" s="634"/>
      <c r="DU37" s="634"/>
      <c r="DV37" s="635"/>
      <c r="DW37" s="624">
        <v>7.6</v>
      </c>
      <c r="DX37" s="636"/>
      <c r="DY37" s="636"/>
      <c r="DZ37" s="636"/>
      <c r="EA37" s="636"/>
      <c r="EB37" s="636"/>
      <c r="EC37" s="648"/>
    </row>
    <row r="38" spans="2:133" ht="11.25" customHeight="1" x14ac:dyDescent="0.15">
      <c r="B38" s="618" t="s">
        <v>334</v>
      </c>
      <c r="C38" s="619"/>
      <c r="D38" s="619"/>
      <c r="E38" s="619"/>
      <c r="F38" s="619"/>
      <c r="G38" s="619"/>
      <c r="H38" s="619"/>
      <c r="I38" s="619"/>
      <c r="J38" s="619"/>
      <c r="K38" s="619"/>
      <c r="L38" s="619"/>
      <c r="M38" s="619"/>
      <c r="N38" s="619"/>
      <c r="O38" s="619"/>
      <c r="P38" s="619"/>
      <c r="Q38" s="620"/>
      <c r="R38" s="621">
        <v>2206300</v>
      </c>
      <c r="S38" s="622"/>
      <c r="T38" s="622"/>
      <c r="U38" s="622"/>
      <c r="V38" s="622"/>
      <c r="W38" s="622"/>
      <c r="X38" s="622"/>
      <c r="Y38" s="623"/>
      <c r="Z38" s="659">
        <v>8.9</v>
      </c>
      <c r="AA38" s="659"/>
      <c r="AB38" s="659"/>
      <c r="AC38" s="659"/>
      <c r="AD38" s="660" t="s">
        <v>130</v>
      </c>
      <c r="AE38" s="660"/>
      <c r="AF38" s="660"/>
      <c r="AG38" s="660"/>
      <c r="AH38" s="660"/>
      <c r="AI38" s="660"/>
      <c r="AJ38" s="660"/>
      <c r="AK38" s="660"/>
      <c r="AL38" s="624" t="s">
        <v>130</v>
      </c>
      <c r="AM38" s="625"/>
      <c r="AN38" s="625"/>
      <c r="AO38" s="661"/>
      <c r="AQ38" s="654" t="s">
        <v>335</v>
      </c>
      <c r="AR38" s="655"/>
      <c r="AS38" s="655"/>
      <c r="AT38" s="655"/>
      <c r="AU38" s="655"/>
      <c r="AV38" s="655"/>
      <c r="AW38" s="655"/>
      <c r="AX38" s="655"/>
      <c r="AY38" s="656"/>
      <c r="AZ38" s="621">
        <v>199679</v>
      </c>
      <c r="BA38" s="622"/>
      <c r="BB38" s="622"/>
      <c r="BC38" s="622"/>
      <c r="BD38" s="634"/>
      <c r="BE38" s="634"/>
      <c r="BF38" s="657"/>
      <c r="BG38" s="618" t="s">
        <v>336</v>
      </c>
      <c r="BH38" s="619"/>
      <c r="BI38" s="619"/>
      <c r="BJ38" s="619"/>
      <c r="BK38" s="619"/>
      <c r="BL38" s="619"/>
      <c r="BM38" s="619"/>
      <c r="BN38" s="619"/>
      <c r="BO38" s="619"/>
      <c r="BP38" s="619"/>
      <c r="BQ38" s="619"/>
      <c r="BR38" s="619"/>
      <c r="BS38" s="619"/>
      <c r="BT38" s="619"/>
      <c r="BU38" s="620"/>
      <c r="BV38" s="621">
        <v>5174</v>
      </c>
      <c r="BW38" s="622"/>
      <c r="BX38" s="622"/>
      <c r="BY38" s="622"/>
      <c r="BZ38" s="622"/>
      <c r="CA38" s="622"/>
      <c r="CB38" s="658"/>
      <c r="CD38" s="618" t="s">
        <v>337</v>
      </c>
      <c r="CE38" s="619"/>
      <c r="CF38" s="619"/>
      <c r="CG38" s="619"/>
      <c r="CH38" s="619"/>
      <c r="CI38" s="619"/>
      <c r="CJ38" s="619"/>
      <c r="CK38" s="619"/>
      <c r="CL38" s="619"/>
      <c r="CM38" s="619"/>
      <c r="CN38" s="619"/>
      <c r="CO38" s="619"/>
      <c r="CP38" s="619"/>
      <c r="CQ38" s="620"/>
      <c r="CR38" s="621">
        <v>1684529</v>
      </c>
      <c r="CS38" s="622"/>
      <c r="CT38" s="622"/>
      <c r="CU38" s="622"/>
      <c r="CV38" s="622"/>
      <c r="CW38" s="622"/>
      <c r="CX38" s="622"/>
      <c r="CY38" s="623"/>
      <c r="CZ38" s="624">
        <v>7</v>
      </c>
      <c r="DA38" s="636"/>
      <c r="DB38" s="636"/>
      <c r="DC38" s="637"/>
      <c r="DD38" s="627">
        <v>1341439</v>
      </c>
      <c r="DE38" s="622"/>
      <c r="DF38" s="622"/>
      <c r="DG38" s="622"/>
      <c r="DH38" s="622"/>
      <c r="DI38" s="622"/>
      <c r="DJ38" s="622"/>
      <c r="DK38" s="623"/>
      <c r="DL38" s="627">
        <v>1150142</v>
      </c>
      <c r="DM38" s="622"/>
      <c r="DN38" s="622"/>
      <c r="DO38" s="622"/>
      <c r="DP38" s="622"/>
      <c r="DQ38" s="622"/>
      <c r="DR38" s="622"/>
      <c r="DS38" s="622"/>
      <c r="DT38" s="622"/>
      <c r="DU38" s="622"/>
      <c r="DV38" s="623"/>
      <c r="DW38" s="624">
        <v>9.3000000000000007</v>
      </c>
      <c r="DX38" s="636"/>
      <c r="DY38" s="636"/>
      <c r="DZ38" s="636"/>
      <c r="EA38" s="636"/>
      <c r="EB38" s="636"/>
      <c r="EC38" s="648"/>
    </row>
    <row r="39" spans="2:133" ht="11.25" customHeight="1" x14ac:dyDescent="0.15">
      <c r="B39" s="618" t="s">
        <v>338</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242</v>
      </c>
      <c r="AA39" s="659"/>
      <c r="AB39" s="659"/>
      <c r="AC39" s="659"/>
      <c r="AD39" s="660" t="s">
        <v>242</v>
      </c>
      <c r="AE39" s="660"/>
      <c r="AF39" s="660"/>
      <c r="AG39" s="660"/>
      <c r="AH39" s="660"/>
      <c r="AI39" s="660"/>
      <c r="AJ39" s="660"/>
      <c r="AK39" s="660"/>
      <c r="AL39" s="624" t="s">
        <v>130</v>
      </c>
      <c r="AM39" s="625"/>
      <c r="AN39" s="625"/>
      <c r="AO39" s="661"/>
      <c r="AQ39" s="654" t="s">
        <v>339</v>
      </c>
      <c r="AR39" s="655"/>
      <c r="AS39" s="655"/>
      <c r="AT39" s="655"/>
      <c r="AU39" s="655"/>
      <c r="AV39" s="655"/>
      <c r="AW39" s="655"/>
      <c r="AX39" s="655"/>
      <c r="AY39" s="656"/>
      <c r="AZ39" s="621">
        <v>187443</v>
      </c>
      <c r="BA39" s="622"/>
      <c r="BB39" s="622"/>
      <c r="BC39" s="622"/>
      <c r="BD39" s="634"/>
      <c r="BE39" s="634"/>
      <c r="BF39" s="657"/>
      <c r="BG39" s="618" t="s">
        <v>340</v>
      </c>
      <c r="BH39" s="619"/>
      <c r="BI39" s="619"/>
      <c r="BJ39" s="619"/>
      <c r="BK39" s="619"/>
      <c r="BL39" s="619"/>
      <c r="BM39" s="619"/>
      <c r="BN39" s="619"/>
      <c r="BO39" s="619"/>
      <c r="BP39" s="619"/>
      <c r="BQ39" s="619"/>
      <c r="BR39" s="619"/>
      <c r="BS39" s="619"/>
      <c r="BT39" s="619"/>
      <c r="BU39" s="620"/>
      <c r="BV39" s="621">
        <v>7611</v>
      </c>
      <c r="BW39" s="622"/>
      <c r="BX39" s="622"/>
      <c r="BY39" s="622"/>
      <c r="BZ39" s="622"/>
      <c r="CA39" s="622"/>
      <c r="CB39" s="658"/>
      <c r="CD39" s="618" t="s">
        <v>341</v>
      </c>
      <c r="CE39" s="619"/>
      <c r="CF39" s="619"/>
      <c r="CG39" s="619"/>
      <c r="CH39" s="619"/>
      <c r="CI39" s="619"/>
      <c r="CJ39" s="619"/>
      <c r="CK39" s="619"/>
      <c r="CL39" s="619"/>
      <c r="CM39" s="619"/>
      <c r="CN39" s="619"/>
      <c r="CO39" s="619"/>
      <c r="CP39" s="619"/>
      <c r="CQ39" s="620"/>
      <c r="CR39" s="621">
        <v>1025477</v>
      </c>
      <c r="CS39" s="634"/>
      <c r="CT39" s="634"/>
      <c r="CU39" s="634"/>
      <c r="CV39" s="634"/>
      <c r="CW39" s="634"/>
      <c r="CX39" s="634"/>
      <c r="CY39" s="635"/>
      <c r="CZ39" s="624">
        <v>4.2</v>
      </c>
      <c r="DA39" s="636"/>
      <c r="DB39" s="636"/>
      <c r="DC39" s="637"/>
      <c r="DD39" s="627">
        <v>162140</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15">
      <c r="B40" s="618" t="s">
        <v>342</v>
      </c>
      <c r="C40" s="619"/>
      <c r="D40" s="619"/>
      <c r="E40" s="619"/>
      <c r="F40" s="619"/>
      <c r="G40" s="619"/>
      <c r="H40" s="619"/>
      <c r="I40" s="619"/>
      <c r="J40" s="619"/>
      <c r="K40" s="619"/>
      <c r="L40" s="619"/>
      <c r="M40" s="619"/>
      <c r="N40" s="619"/>
      <c r="O40" s="619"/>
      <c r="P40" s="619"/>
      <c r="Q40" s="620"/>
      <c r="R40" s="621">
        <v>139200</v>
      </c>
      <c r="S40" s="622"/>
      <c r="T40" s="622"/>
      <c r="U40" s="622"/>
      <c r="V40" s="622"/>
      <c r="W40" s="622"/>
      <c r="X40" s="622"/>
      <c r="Y40" s="623"/>
      <c r="Z40" s="659">
        <v>0.6</v>
      </c>
      <c r="AA40" s="659"/>
      <c r="AB40" s="659"/>
      <c r="AC40" s="659"/>
      <c r="AD40" s="660" t="s">
        <v>130</v>
      </c>
      <c r="AE40" s="660"/>
      <c r="AF40" s="660"/>
      <c r="AG40" s="660"/>
      <c r="AH40" s="660"/>
      <c r="AI40" s="660"/>
      <c r="AJ40" s="660"/>
      <c r="AK40" s="660"/>
      <c r="AL40" s="624" t="s">
        <v>242</v>
      </c>
      <c r="AM40" s="625"/>
      <c r="AN40" s="625"/>
      <c r="AO40" s="661"/>
      <c r="AQ40" s="654" t="s">
        <v>343</v>
      </c>
      <c r="AR40" s="655"/>
      <c r="AS40" s="655"/>
      <c r="AT40" s="655"/>
      <c r="AU40" s="655"/>
      <c r="AV40" s="655"/>
      <c r="AW40" s="655"/>
      <c r="AX40" s="655"/>
      <c r="AY40" s="656"/>
      <c r="AZ40" s="621">
        <v>2737</v>
      </c>
      <c r="BA40" s="622"/>
      <c r="BB40" s="622"/>
      <c r="BC40" s="622"/>
      <c r="BD40" s="634"/>
      <c r="BE40" s="634"/>
      <c r="BF40" s="657"/>
      <c r="BG40" s="662" t="s">
        <v>344</v>
      </c>
      <c r="BH40" s="663"/>
      <c r="BI40" s="663"/>
      <c r="BJ40" s="663"/>
      <c r="BK40" s="663"/>
      <c r="BL40" s="223"/>
      <c r="BM40" s="619" t="s">
        <v>345</v>
      </c>
      <c r="BN40" s="619"/>
      <c r="BO40" s="619"/>
      <c r="BP40" s="619"/>
      <c r="BQ40" s="619"/>
      <c r="BR40" s="619"/>
      <c r="BS40" s="619"/>
      <c r="BT40" s="619"/>
      <c r="BU40" s="620"/>
      <c r="BV40" s="621">
        <v>73</v>
      </c>
      <c r="BW40" s="622"/>
      <c r="BX40" s="622"/>
      <c r="BY40" s="622"/>
      <c r="BZ40" s="622"/>
      <c r="CA40" s="622"/>
      <c r="CB40" s="658"/>
      <c r="CD40" s="618" t="s">
        <v>346</v>
      </c>
      <c r="CE40" s="619"/>
      <c r="CF40" s="619"/>
      <c r="CG40" s="619"/>
      <c r="CH40" s="619"/>
      <c r="CI40" s="619"/>
      <c r="CJ40" s="619"/>
      <c r="CK40" s="619"/>
      <c r="CL40" s="619"/>
      <c r="CM40" s="619"/>
      <c r="CN40" s="619"/>
      <c r="CO40" s="619"/>
      <c r="CP40" s="619"/>
      <c r="CQ40" s="620"/>
      <c r="CR40" s="621">
        <v>248159</v>
      </c>
      <c r="CS40" s="622"/>
      <c r="CT40" s="622"/>
      <c r="CU40" s="622"/>
      <c r="CV40" s="622"/>
      <c r="CW40" s="622"/>
      <c r="CX40" s="622"/>
      <c r="CY40" s="623"/>
      <c r="CZ40" s="624">
        <v>1</v>
      </c>
      <c r="DA40" s="636"/>
      <c r="DB40" s="636"/>
      <c r="DC40" s="637"/>
      <c r="DD40" s="627">
        <v>248159</v>
      </c>
      <c r="DE40" s="622"/>
      <c r="DF40" s="622"/>
      <c r="DG40" s="622"/>
      <c r="DH40" s="622"/>
      <c r="DI40" s="622"/>
      <c r="DJ40" s="622"/>
      <c r="DK40" s="623"/>
      <c r="DL40" s="627">
        <v>48764</v>
      </c>
      <c r="DM40" s="622"/>
      <c r="DN40" s="622"/>
      <c r="DO40" s="622"/>
      <c r="DP40" s="622"/>
      <c r="DQ40" s="622"/>
      <c r="DR40" s="622"/>
      <c r="DS40" s="622"/>
      <c r="DT40" s="622"/>
      <c r="DU40" s="622"/>
      <c r="DV40" s="623"/>
      <c r="DW40" s="624">
        <v>0.4</v>
      </c>
      <c r="DX40" s="636"/>
      <c r="DY40" s="636"/>
      <c r="DZ40" s="636"/>
      <c r="EA40" s="636"/>
      <c r="EB40" s="636"/>
      <c r="EC40" s="648"/>
    </row>
    <row r="41" spans="2:133" ht="11.25" customHeight="1" x14ac:dyDescent="0.15">
      <c r="B41" s="602" t="s">
        <v>347</v>
      </c>
      <c r="C41" s="603"/>
      <c r="D41" s="603"/>
      <c r="E41" s="603"/>
      <c r="F41" s="603"/>
      <c r="G41" s="603"/>
      <c r="H41" s="603"/>
      <c r="I41" s="603"/>
      <c r="J41" s="603"/>
      <c r="K41" s="603"/>
      <c r="L41" s="603"/>
      <c r="M41" s="603"/>
      <c r="N41" s="603"/>
      <c r="O41" s="603"/>
      <c r="P41" s="603"/>
      <c r="Q41" s="604"/>
      <c r="R41" s="605">
        <v>24758556</v>
      </c>
      <c r="S41" s="646"/>
      <c r="T41" s="646"/>
      <c r="U41" s="646"/>
      <c r="V41" s="646"/>
      <c r="W41" s="646"/>
      <c r="X41" s="646"/>
      <c r="Y41" s="649"/>
      <c r="Z41" s="650">
        <v>100</v>
      </c>
      <c r="AA41" s="650"/>
      <c r="AB41" s="650"/>
      <c r="AC41" s="650"/>
      <c r="AD41" s="651">
        <v>12210015</v>
      </c>
      <c r="AE41" s="651"/>
      <c r="AF41" s="651"/>
      <c r="AG41" s="651"/>
      <c r="AH41" s="651"/>
      <c r="AI41" s="651"/>
      <c r="AJ41" s="651"/>
      <c r="AK41" s="651"/>
      <c r="AL41" s="608">
        <v>100</v>
      </c>
      <c r="AM41" s="652"/>
      <c r="AN41" s="652"/>
      <c r="AO41" s="653"/>
      <c r="AQ41" s="654" t="s">
        <v>348</v>
      </c>
      <c r="AR41" s="655"/>
      <c r="AS41" s="655"/>
      <c r="AT41" s="655"/>
      <c r="AU41" s="655"/>
      <c r="AV41" s="655"/>
      <c r="AW41" s="655"/>
      <c r="AX41" s="655"/>
      <c r="AY41" s="656"/>
      <c r="AZ41" s="621">
        <v>404804</v>
      </c>
      <c r="BA41" s="622"/>
      <c r="BB41" s="622"/>
      <c r="BC41" s="622"/>
      <c r="BD41" s="634"/>
      <c r="BE41" s="634"/>
      <c r="BF41" s="657"/>
      <c r="BG41" s="662"/>
      <c r="BH41" s="663"/>
      <c r="BI41" s="663"/>
      <c r="BJ41" s="663"/>
      <c r="BK41" s="663"/>
      <c r="BL41" s="223"/>
      <c r="BM41" s="619" t="s">
        <v>349</v>
      </c>
      <c r="BN41" s="619"/>
      <c r="BO41" s="619"/>
      <c r="BP41" s="619"/>
      <c r="BQ41" s="619"/>
      <c r="BR41" s="619"/>
      <c r="BS41" s="619"/>
      <c r="BT41" s="619"/>
      <c r="BU41" s="620"/>
      <c r="BV41" s="621" t="s">
        <v>130</v>
      </c>
      <c r="BW41" s="622"/>
      <c r="BX41" s="622"/>
      <c r="BY41" s="622"/>
      <c r="BZ41" s="622"/>
      <c r="CA41" s="622"/>
      <c r="CB41" s="658"/>
      <c r="CD41" s="618" t="s">
        <v>350</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351</v>
      </c>
      <c r="AR42" s="667"/>
      <c r="AS42" s="667"/>
      <c r="AT42" s="667"/>
      <c r="AU42" s="667"/>
      <c r="AV42" s="667"/>
      <c r="AW42" s="667"/>
      <c r="AX42" s="667"/>
      <c r="AY42" s="668"/>
      <c r="AZ42" s="605">
        <v>1276988</v>
      </c>
      <c r="BA42" s="646"/>
      <c r="BB42" s="646"/>
      <c r="BC42" s="646"/>
      <c r="BD42" s="606"/>
      <c r="BE42" s="606"/>
      <c r="BF42" s="669"/>
      <c r="BG42" s="664"/>
      <c r="BH42" s="665"/>
      <c r="BI42" s="665"/>
      <c r="BJ42" s="665"/>
      <c r="BK42" s="665"/>
      <c r="BL42" s="224"/>
      <c r="BM42" s="603" t="s">
        <v>352</v>
      </c>
      <c r="BN42" s="603"/>
      <c r="BO42" s="603"/>
      <c r="BP42" s="603"/>
      <c r="BQ42" s="603"/>
      <c r="BR42" s="603"/>
      <c r="BS42" s="603"/>
      <c r="BT42" s="603"/>
      <c r="BU42" s="604"/>
      <c r="BV42" s="605">
        <v>341</v>
      </c>
      <c r="BW42" s="646"/>
      <c r="BX42" s="646"/>
      <c r="BY42" s="646"/>
      <c r="BZ42" s="646"/>
      <c r="CA42" s="646"/>
      <c r="CB42" s="647"/>
      <c r="CD42" s="618" t="s">
        <v>353</v>
      </c>
      <c r="CE42" s="619"/>
      <c r="CF42" s="619"/>
      <c r="CG42" s="619"/>
      <c r="CH42" s="619"/>
      <c r="CI42" s="619"/>
      <c r="CJ42" s="619"/>
      <c r="CK42" s="619"/>
      <c r="CL42" s="619"/>
      <c r="CM42" s="619"/>
      <c r="CN42" s="619"/>
      <c r="CO42" s="619"/>
      <c r="CP42" s="619"/>
      <c r="CQ42" s="620"/>
      <c r="CR42" s="621">
        <v>4478479</v>
      </c>
      <c r="CS42" s="634"/>
      <c r="CT42" s="634"/>
      <c r="CU42" s="634"/>
      <c r="CV42" s="634"/>
      <c r="CW42" s="634"/>
      <c r="CX42" s="634"/>
      <c r="CY42" s="635"/>
      <c r="CZ42" s="624">
        <v>18.5</v>
      </c>
      <c r="DA42" s="636"/>
      <c r="DB42" s="636"/>
      <c r="DC42" s="637"/>
      <c r="DD42" s="627">
        <v>871528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354</v>
      </c>
      <c r="CD43" s="618" t="s">
        <v>355</v>
      </c>
      <c r="CE43" s="619"/>
      <c r="CF43" s="619"/>
      <c r="CG43" s="619"/>
      <c r="CH43" s="619"/>
      <c r="CI43" s="619"/>
      <c r="CJ43" s="619"/>
      <c r="CK43" s="619"/>
      <c r="CL43" s="619"/>
      <c r="CM43" s="619"/>
      <c r="CN43" s="619"/>
      <c r="CO43" s="619"/>
      <c r="CP43" s="619"/>
      <c r="CQ43" s="620"/>
      <c r="CR43" s="621">
        <v>73040</v>
      </c>
      <c r="CS43" s="634"/>
      <c r="CT43" s="634"/>
      <c r="CU43" s="634"/>
      <c r="CV43" s="634"/>
      <c r="CW43" s="634"/>
      <c r="CX43" s="634"/>
      <c r="CY43" s="635"/>
      <c r="CZ43" s="624">
        <v>0.3</v>
      </c>
      <c r="DA43" s="636"/>
      <c r="DB43" s="636"/>
      <c r="DC43" s="637"/>
      <c r="DD43" s="627">
        <v>5754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357</v>
      </c>
      <c r="CG44" s="619"/>
      <c r="CH44" s="619"/>
      <c r="CI44" s="619"/>
      <c r="CJ44" s="619"/>
      <c r="CK44" s="619"/>
      <c r="CL44" s="619"/>
      <c r="CM44" s="619"/>
      <c r="CN44" s="619"/>
      <c r="CO44" s="619"/>
      <c r="CP44" s="619"/>
      <c r="CQ44" s="620"/>
      <c r="CR44" s="621">
        <v>4251029</v>
      </c>
      <c r="CS44" s="622"/>
      <c r="CT44" s="622"/>
      <c r="CU44" s="622"/>
      <c r="CV44" s="622"/>
      <c r="CW44" s="622"/>
      <c r="CX44" s="622"/>
      <c r="CY44" s="623"/>
      <c r="CZ44" s="624">
        <v>17.600000000000001</v>
      </c>
      <c r="DA44" s="625"/>
      <c r="DB44" s="625"/>
      <c r="DC44" s="626"/>
      <c r="DD44" s="627">
        <v>867699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1823710</v>
      </c>
      <c r="CS45" s="634"/>
      <c r="CT45" s="634"/>
      <c r="CU45" s="634"/>
      <c r="CV45" s="634"/>
      <c r="CW45" s="634"/>
      <c r="CX45" s="634"/>
      <c r="CY45" s="635"/>
      <c r="CZ45" s="624">
        <v>7.5</v>
      </c>
      <c r="DA45" s="636"/>
      <c r="DB45" s="636"/>
      <c r="DC45" s="637"/>
      <c r="DD45" s="627">
        <v>141638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360</v>
      </c>
      <c r="CG46" s="619"/>
      <c r="CH46" s="619"/>
      <c r="CI46" s="619"/>
      <c r="CJ46" s="619"/>
      <c r="CK46" s="619"/>
      <c r="CL46" s="619"/>
      <c r="CM46" s="619"/>
      <c r="CN46" s="619"/>
      <c r="CO46" s="619"/>
      <c r="CP46" s="619"/>
      <c r="CQ46" s="620"/>
      <c r="CR46" s="621">
        <v>2314964</v>
      </c>
      <c r="CS46" s="622"/>
      <c r="CT46" s="622"/>
      <c r="CU46" s="622"/>
      <c r="CV46" s="622"/>
      <c r="CW46" s="622"/>
      <c r="CX46" s="622"/>
      <c r="CY46" s="623"/>
      <c r="CZ46" s="624">
        <v>9.6</v>
      </c>
      <c r="DA46" s="625"/>
      <c r="DB46" s="625"/>
      <c r="DC46" s="626"/>
      <c r="DD46" s="627">
        <v>720773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361</v>
      </c>
      <c r="CG47" s="619"/>
      <c r="CH47" s="619"/>
      <c r="CI47" s="619"/>
      <c r="CJ47" s="619"/>
      <c r="CK47" s="619"/>
      <c r="CL47" s="619"/>
      <c r="CM47" s="619"/>
      <c r="CN47" s="619"/>
      <c r="CO47" s="619"/>
      <c r="CP47" s="619"/>
      <c r="CQ47" s="620"/>
      <c r="CR47" s="621">
        <v>227450</v>
      </c>
      <c r="CS47" s="634"/>
      <c r="CT47" s="634"/>
      <c r="CU47" s="634"/>
      <c r="CV47" s="634"/>
      <c r="CW47" s="634"/>
      <c r="CX47" s="634"/>
      <c r="CY47" s="635"/>
      <c r="CZ47" s="624">
        <v>0.9</v>
      </c>
      <c r="DA47" s="636"/>
      <c r="DB47" s="636"/>
      <c r="DC47" s="637"/>
      <c r="DD47" s="627">
        <v>3829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362</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363</v>
      </c>
      <c r="CE49" s="603"/>
      <c r="CF49" s="603"/>
      <c r="CG49" s="603"/>
      <c r="CH49" s="603"/>
      <c r="CI49" s="603"/>
      <c r="CJ49" s="603"/>
      <c r="CK49" s="603"/>
      <c r="CL49" s="603"/>
      <c r="CM49" s="603"/>
      <c r="CN49" s="603"/>
      <c r="CO49" s="603"/>
      <c r="CP49" s="603"/>
      <c r="CQ49" s="604"/>
      <c r="CR49" s="605">
        <v>24178668</v>
      </c>
      <c r="CS49" s="606"/>
      <c r="CT49" s="606"/>
      <c r="CU49" s="606"/>
      <c r="CV49" s="606"/>
      <c r="CW49" s="606"/>
      <c r="CX49" s="606"/>
      <c r="CY49" s="607"/>
      <c r="CZ49" s="608">
        <v>100</v>
      </c>
      <c r="DA49" s="609"/>
      <c r="DB49" s="609"/>
      <c r="DC49" s="610"/>
      <c r="DD49" s="611">
        <v>14270493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cK+d1PniYO+zSsNUbmADn/1s/8YuQGAEr4EWhsbKtCWMDieFaD74y5RvcFIgRDEoN825a2kohY2rVBKFuussw==" saltValue="qVqLtM7oixhiXCP4G46u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 zoomScale="70" zoomScaleNormal="25" zoomScaleSheetLayoutView="70" workbookViewId="0">
      <selection activeCell="A35" sqref="A35:XFD3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364</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365</v>
      </c>
      <c r="DK2" s="1094"/>
      <c r="DL2" s="1094"/>
      <c r="DM2" s="1094"/>
      <c r="DN2" s="1094"/>
      <c r="DO2" s="1095"/>
      <c r="DP2" s="228"/>
      <c r="DQ2" s="1093" t="s">
        <v>366</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367</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368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7" t="s">
        <v>369</v>
      </c>
      <c r="B5" s="998"/>
      <c r="C5" s="998"/>
      <c r="D5" s="998"/>
      <c r="E5" s="998"/>
      <c r="F5" s="998"/>
      <c r="G5" s="998"/>
      <c r="H5" s="998"/>
      <c r="I5" s="998"/>
      <c r="J5" s="998"/>
      <c r="K5" s="998"/>
      <c r="L5" s="998"/>
      <c r="M5" s="998"/>
      <c r="N5" s="998"/>
      <c r="O5" s="998"/>
      <c r="P5" s="999"/>
      <c r="Q5" s="1003" t="s">
        <v>370</v>
      </c>
      <c r="R5" s="1004"/>
      <c r="S5" s="1004"/>
      <c r="T5" s="1004"/>
      <c r="U5" s="1005"/>
      <c r="V5" s="1003" t="s">
        <v>371</v>
      </c>
      <c r="W5" s="1004"/>
      <c r="X5" s="1004"/>
      <c r="Y5" s="1004"/>
      <c r="Z5" s="1005"/>
      <c r="AA5" s="1003" t="s">
        <v>372</v>
      </c>
      <c r="AB5" s="1004"/>
      <c r="AC5" s="1004"/>
      <c r="AD5" s="1004"/>
      <c r="AE5" s="1004"/>
      <c r="AF5" s="1096" t="s">
        <v>373</v>
      </c>
      <c r="AG5" s="1004"/>
      <c r="AH5" s="1004"/>
      <c r="AI5" s="1004"/>
      <c r="AJ5" s="1017"/>
      <c r="AK5" s="1004" t="s">
        <v>374</v>
      </c>
      <c r="AL5" s="1004"/>
      <c r="AM5" s="1004"/>
      <c r="AN5" s="1004"/>
      <c r="AO5" s="1005"/>
      <c r="AP5" s="1003" t="s">
        <v>375</v>
      </c>
      <c r="AQ5" s="1004"/>
      <c r="AR5" s="1004"/>
      <c r="AS5" s="1004"/>
      <c r="AT5" s="1005"/>
      <c r="AU5" s="1003" t="s">
        <v>376</v>
      </c>
      <c r="AV5" s="1004"/>
      <c r="AW5" s="1004"/>
      <c r="AX5" s="1004"/>
      <c r="AY5" s="1017"/>
      <c r="AZ5" s="232"/>
      <c r="BA5" s="232"/>
      <c r="BB5" s="232"/>
      <c r="BC5" s="232"/>
      <c r="BD5" s="232"/>
      <c r="BE5" s="233"/>
      <c r="BF5" s="233"/>
      <c r="BG5" s="233"/>
      <c r="BH5" s="233"/>
      <c r="BI5" s="233"/>
      <c r="BJ5" s="233"/>
      <c r="BK5" s="233"/>
      <c r="BL5" s="233"/>
      <c r="BM5" s="233"/>
      <c r="BN5" s="233"/>
      <c r="BO5" s="233"/>
      <c r="BP5" s="233"/>
      <c r="BQ5" s="997" t="s">
        <v>377</v>
      </c>
      <c r="BR5" s="998"/>
      <c r="BS5" s="998"/>
      <c r="BT5" s="998"/>
      <c r="BU5" s="998"/>
      <c r="BV5" s="998"/>
      <c r="BW5" s="998"/>
      <c r="BX5" s="998"/>
      <c r="BY5" s="998"/>
      <c r="BZ5" s="998"/>
      <c r="CA5" s="998"/>
      <c r="CB5" s="998"/>
      <c r="CC5" s="998"/>
      <c r="CD5" s="998"/>
      <c r="CE5" s="998"/>
      <c r="CF5" s="998"/>
      <c r="CG5" s="999"/>
      <c r="CH5" s="1003" t="s">
        <v>378</v>
      </c>
      <c r="CI5" s="1004"/>
      <c r="CJ5" s="1004"/>
      <c r="CK5" s="1004"/>
      <c r="CL5" s="1005"/>
      <c r="CM5" s="1003" t="s">
        <v>379</v>
      </c>
      <c r="CN5" s="1004"/>
      <c r="CO5" s="1004"/>
      <c r="CP5" s="1004"/>
      <c r="CQ5" s="1005"/>
      <c r="CR5" s="1003" t="s">
        <v>380</v>
      </c>
      <c r="CS5" s="1004"/>
      <c r="CT5" s="1004"/>
      <c r="CU5" s="1004"/>
      <c r="CV5" s="1005"/>
      <c r="CW5" s="1003" t="s">
        <v>381</v>
      </c>
      <c r="CX5" s="1004"/>
      <c r="CY5" s="1004"/>
      <c r="CZ5" s="1004"/>
      <c r="DA5" s="1005"/>
      <c r="DB5" s="1003" t="s">
        <v>382</v>
      </c>
      <c r="DC5" s="1004"/>
      <c r="DD5" s="1004"/>
      <c r="DE5" s="1004"/>
      <c r="DF5" s="1005"/>
      <c r="DG5" s="1086" t="s">
        <v>383</v>
      </c>
      <c r="DH5" s="1087"/>
      <c r="DI5" s="1087"/>
      <c r="DJ5" s="1087"/>
      <c r="DK5" s="1088"/>
      <c r="DL5" s="1086" t="s">
        <v>384</v>
      </c>
      <c r="DM5" s="1087"/>
      <c r="DN5" s="1087"/>
      <c r="DO5" s="1087"/>
      <c r="DP5" s="1088"/>
      <c r="DQ5" s="1003" t="s">
        <v>385</v>
      </c>
      <c r="DR5" s="1004"/>
      <c r="DS5" s="1004"/>
      <c r="DT5" s="1004"/>
      <c r="DU5" s="1005"/>
      <c r="DV5" s="1003" t="s">
        <v>376</v>
      </c>
      <c r="DW5" s="1004"/>
      <c r="DX5" s="1004"/>
      <c r="DY5" s="1004"/>
      <c r="DZ5" s="1017"/>
      <c r="EA5" s="234"/>
    </row>
    <row r="6" spans="1:131" s="235"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2"/>
      <c r="BA6" s="232"/>
      <c r="BB6" s="232"/>
      <c r="BC6" s="232"/>
      <c r="BD6" s="232"/>
      <c r="BE6" s="233"/>
      <c r="BF6" s="233"/>
      <c r="BG6" s="233"/>
      <c r="BH6" s="233"/>
      <c r="BI6" s="233"/>
      <c r="BJ6" s="233"/>
      <c r="BK6" s="233"/>
      <c r="BL6" s="233"/>
      <c r="BM6" s="233"/>
      <c r="BN6" s="233"/>
      <c r="BO6" s="233"/>
      <c r="BP6" s="233"/>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4"/>
    </row>
    <row r="7" spans="1:131" s="235" customFormat="1" ht="26.25" customHeight="1" thickTop="1" x14ac:dyDescent="0.15">
      <c r="A7" s="236">
        <v>1</v>
      </c>
      <c r="B7" s="1049" t="s">
        <v>386</v>
      </c>
      <c r="C7" s="1050"/>
      <c r="D7" s="1050"/>
      <c r="E7" s="1050"/>
      <c r="F7" s="1050"/>
      <c r="G7" s="1050"/>
      <c r="H7" s="1050"/>
      <c r="I7" s="1050"/>
      <c r="J7" s="1050"/>
      <c r="K7" s="1050"/>
      <c r="L7" s="1050"/>
      <c r="M7" s="1050"/>
      <c r="N7" s="1050"/>
      <c r="O7" s="1050"/>
      <c r="P7" s="1051"/>
      <c r="Q7" s="1104">
        <v>24766</v>
      </c>
      <c r="R7" s="1105"/>
      <c r="S7" s="1105"/>
      <c r="T7" s="1105"/>
      <c r="U7" s="1105"/>
      <c r="V7" s="1105">
        <v>24186</v>
      </c>
      <c r="W7" s="1105"/>
      <c r="X7" s="1105"/>
      <c r="Y7" s="1105"/>
      <c r="Z7" s="1105"/>
      <c r="AA7" s="1105">
        <v>580</v>
      </c>
      <c r="AB7" s="1105"/>
      <c r="AC7" s="1105"/>
      <c r="AD7" s="1105"/>
      <c r="AE7" s="1106"/>
      <c r="AF7" s="1107">
        <v>107</v>
      </c>
      <c r="AG7" s="1108"/>
      <c r="AH7" s="1108"/>
      <c r="AI7" s="1108"/>
      <c r="AJ7" s="1109"/>
      <c r="AK7" s="1110">
        <v>721</v>
      </c>
      <c r="AL7" s="1111"/>
      <c r="AM7" s="1111"/>
      <c r="AN7" s="1111"/>
      <c r="AO7" s="1111"/>
      <c r="AP7" s="1111">
        <v>26066</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620</v>
      </c>
      <c r="BT7" s="1102"/>
      <c r="BU7" s="1102"/>
      <c r="BV7" s="1102"/>
      <c r="BW7" s="1102"/>
      <c r="BX7" s="1102"/>
      <c r="BY7" s="1102"/>
      <c r="BZ7" s="1102"/>
      <c r="CA7" s="1102"/>
      <c r="CB7" s="1102"/>
      <c r="CC7" s="1102"/>
      <c r="CD7" s="1102"/>
      <c r="CE7" s="1102"/>
      <c r="CF7" s="1102"/>
      <c r="CG7" s="1114"/>
      <c r="CH7" s="1098">
        <v>2</v>
      </c>
      <c r="CI7" s="1099"/>
      <c r="CJ7" s="1099"/>
      <c r="CK7" s="1099"/>
      <c r="CL7" s="1100"/>
      <c r="CM7" s="1098">
        <v>43</v>
      </c>
      <c r="CN7" s="1099"/>
      <c r="CO7" s="1099"/>
      <c r="CP7" s="1099"/>
      <c r="CQ7" s="1100"/>
      <c r="CR7" s="1098">
        <v>16</v>
      </c>
      <c r="CS7" s="1099"/>
      <c r="CT7" s="1099"/>
      <c r="CU7" s="1099"/>
      <c r="CV7" s="1100"/>
      <c r="CW7" s="1098" t="s">
        <v>619</v>
      </c>
      <c r="CX7" s="1099"/>
      <c r="CY7" s="1099"/>
      <c r="CZ7" s="1099"/>
      <c r="DA7" s="1100"/>
      <c r="DB7" s="1098" t="s">
        <v>619</v>
      </c>
      <c r="DC7" s="1099"/>
      <c r="DD7" s="1099"/>
      <c r="DE7" s="1099"/>
      <c r="DF7" s="1100"/>
      <c r="DG7" s="1098" t="s">
        <v>619</v>
      </c>
      <c r="DH7" s="1099"/>
      <c r="DI7" s="1099"/>
      <c r="DJ7" s="1099"/>
      <c r="DK7" s="1100"/>
      <c r="DL7" s="1098" t="s">
        <v>619</v>
      </c>
      <c r="DM7" s="1099"/>
      <c r="DN7" s="1099"/>
      <c r="DO7" s="1099"/>
      <c r="DP7" s="1100"/>
      <c r="DQ7" s="1098" t="s">
        <v>619</v>
      </c>
      <c r="DR7" s="1099"/>
      <c r="DS7" s="1099"/>
      <c r="DT7" s="1099"/>
      <c r="DU7" s="1100"/>
      <c r="DV7" s="1101"/>
      <c r="DW7" s="1102"/>
      <c r="DX7" s="1102"/>
      <c r="DY7" s="1102"/>
      <c r="DZ7" s="1103"/>
      <c r="EA7" s="234"/>
    </row>
    <row r="8" spans="1:131" s="235" customFormat="1" ht="26.25" customHeight="1" x14ac:dyDescent="0.15">
      <c r="A8" s="238">
        <v>2</v>
      </c>
      <c r="B8" s="1032" t="s">
        <v>387</v>
      </c>
      <c r="C8" s="1033"/>
      <c r="D8" s="1033"/>
      <c r="E8" s="1033"/>
      <c r="F8" s="1033"/>
      <c r="G8" s="1033"/>
      <c r="H8" s="1033"/>
      <c r="I8" s="1033"/>
      <c r="J8" s="1033"/>
      <c r="K8" s="1033"/>
      <c r="L8" s="1033"/>
      <c r="M8" s="1033"/>
      <c r="N8" s="1033"/>
      <c r="O8" s="1033"/>
      <c r="P8" s="1034"/>
      <c r="Q8" s="1040">
        <v>4</v>
      </c>
      <c r="R8" s="1041"/>
      <c r="S8" s="1041"/>
      <c r="T8" s="1041"/>
      <c r="U8" s="1041"/>
      <c r="V8" s="1041">
        <v>4</v>
      </c>
      <c r="W8" s="1041"/>
      <c r="X8" s="1041"/>
      <c r="Y8" s="1041"/>
      <c r="Z8" s="1041"/>
      <c r="AA8" s="1041" t="s">
        <v>619</v>
      </c>
      <c r="AB8" s="1041"/>
      <c r="AC8" s="1041"/>
      <c r="AD8" s="1041"/>
      <c r="AE8" s="1042"/>
      <c r="AF8" s="1037" t="s">
        <v>388</v>
      </c>
      <c r="AG8" s="1038"/>
      <c r="AH8" s="1038"/>
      <c r="AI8" s="1038"/>
      <c r="AJ8" s="1039"/>
      <c r="AK8" s="1082">
        <v>1</v>
      </c>
      <c r="AL8" s="1083"/>
      <c r="AM8" s="1083"/>
      <c r="AN8" s="1083"/>
      <c r="AO8" s="1083"/>
      <c r="AP8" s="1083" t="s">
        <v>619</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4" t="s">
        <v>621</v>
      </c>
      <c r="BT8" s="995"/>
      <c r="BU8" s="995"/>
      <c r="BV8" s="995"/>
      <c r="BW8" s="995"/>
      <c r="BX8" s="995"/>
      <c r="BY8" s="995"/>
      <c r="BZ8" s="995"/>
      <c r="CA8" s="995"/>
      <c r="CB8" s="995"/>
      <c r="CC8" s="995"/>
      <c r="CD8" s="995"/>
      <c r="CE8" s="995"/>
      <c r="CF8" s="995"/>
      <c r="CG8" s="1016"/>
      <c r="CH8" s="991">
        <v>-1</v>
      </c>
      <c r="CI8" s="992"/>
      <c r="CJ8" s="992"/>
      <c r="CK8" s="992"/>
      <c r="CL8" s="993"/>
      <c r="CM8" s="991">
        <v>87</v>
      </c>
      <c r="CN8" s="992"/>
      <c r="CO8" s="992"/>
      <c r="CP8" s="992"/>
      <c r="CQ8" s="993"/>
      <c r="CR8" s="991">
        <v>70</v>
      </c>
      <c r="CS8" s="992"/>
      <c r="CT8" s="992"/>
      <c r="CU8" s="992"/>
      <c r="CV8" s="993"/>
      <c r="CW8" s="991" t="s">
        <v>619</v>
      </c>
      <c r="CX8" s="992"/>
      <c r="CY8" s="992"/>
      <c r="CZ8" s="992"/>
      <c r="DA8" s="993"/>
      <c r="DB8" s="991" t="s">
        <v>619</v>
      </c>
      <c r="DC8" s="992"/>
      <c r="DD8" s="992"/>
      <c r="DE8" s="992"/>
      <c r="DF8" s="993"/>
      <c r="DG8" s="991" t="s">
        <v>619</v>
      </c>
      <c r="DH8" s="992"/>
      <c r="DI8" s="992"/>
      <c r="DJ8" s="992"/>
      <c r="DK8" s="993"/>
      <c r="DL8" s="991" t="s">
        <v>619</v>
      </c>
      <c r="DM8" s="992"/>
      <c r="DN8" s="992"/>
      <c r="DO8" s="992"/>
      <c r="DP8" s="993"/>
      <c r="DQ8" s="991" t="s">
        <v>619</v>
      </c>
      <c r="DR8" s="992"/>
      <c r="DS8" s="992"/>
      <c r="DT8" s="992"/>
      <c r="DU8" s="993"/>
      <c r="DV8" s="994"/>
      <c r="DW8" s="995"/>
      <c r="DX8" s="995"/>
      <c r="DY8" s="995"/>
      <c r="DZ8" s="996"/>
      <c r="EA8" s="234"/>
    </row>
    <row r="9" spans="1:131" s="235" customFormat="1" ht="26.25" customHeight="1" x14ac:dyDescent="0.15">
      <c r="A9" s="238">
        <v>3</v>
      </c>
      <c r="B9" s="1032" t="s">
        <v>389</v>
      </c>
      <c r="C9" s="1033"/>
      <c r="D9" s="1033"/>
      <c r="E9" s="1033"/>
      <c r="F9" s="1033"/>
      <c r="G9" s="1033"/>
      <c r="H9" s="1033"/>
      <c r="I9" s="1033"/>
      <c r="J9" s="1033"/>
      <c r="K9" s="1033"/>
      <c r="L9" s="1033"/>
      <c r="M9" s="1033"/>
      <c r="N9" s="1033"/>
      <c r="O9" s="1033"/>
      <c r="P9" s="1034"/>
      <c r="Q9" s="1040">
        <v>644</v>
      </c>
      <c r="R9" s="1041"/>
      <c r="S9" s="1041"/>
      <c r="T9" s="1041"/>
      <c r="U9" s="1041"/>
      <c r="V9" s="1041">
        <v>644</v>
      </c>
      <c r="W9" s="1041"/>
      <c r="X9" s="1041"/>
      <c r="Y9" s="1041"/>
      <c r="Z9" s="1041"/>
      <c r="AA9" s="1041" t="s">
        <v>619</v>
      </c>
      <c r="AB9" s="1041"/>
      <c r="AC9" s="1041"/>
      <c r="AD9" s="1041"/>
      <c r="AE9" s="1042"/>
      <c r="AF9" s="1037" t="s">
        <v>388</v>
      </c>
      <c r="AG9" s="1038"/>
      <c r="AH9" s="1038"/>
      <c r="AI9" s="1038"/>
      <c r="AJ9" s="1039"/>
      <c r="AK9" s="1082">
        <v>402</v>
      </c>
      <c r="AL9" s="1083"/>
      <c r="AM9" s="1083"/>
      <c r="AN9" s="1083"/>
      <c r="AO9" s="1083"/>
      <c r="AP9" s="1083" t="s">
        <v>619</v>
      </c>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4" t="s">
        <v>622</v>
      </c>
      <c r="BT9" s="995"/>
      <c r="BU9" s="995"/>
      <c r="BV9" s="995"/>
      <c r="BW9" s="995"/>
      <c r="BX9" s="995"/>
      <c r="BY9" s="995"/>
      <c r="BZ9" s="995"/>
      <c r="CA9" s="995"/>
      <c r="CB9" s="995"/>
      <c r="CC9" s="995"/>
      <c r="CD9" s="995"/>
      <c r="CE9" s="995"/>
      <c r="CF9" s="995"/>
      <c r="CG9" s="1016"/>
      <c r="CH9" s="991">
        <v>-2</v>
      </c>
      <c r="CI9" s="992"/>
      <c r="CJ9" s="992"/>
      <c r="CK9" s="992"/>
      <c r="CL9" s="993"/>
      <c r="CM9" s="991">
        <v>7</v>
      </c>
      <c r="CN9" s="992"/>
      <c r="CO9" s="992"/>
      <c r="CP9" s="992"/>
      <c r="CQ9" s="993"/>
      <c r="CR9" s="991">
        <v>5</v>
      </c>
      <c r="CS9" s="992"/>
      <c r="CT9" s="992"/>
      <c r="CU9" s="992"/>
      <c r="CV9" s="993"/>
      <c r="CW9" s="991" t="s">
        <v>619</v>
      </c>
      <c r="CX9" s="992"/>
      <c r="CY9" s="992"/>
      <c r="CZ9" s="992"/>
      <c r="DA9" s="993"/>
      <c r="DB9" s="991" t="s">
        <v>619</v>
      </c>
      <c r="DC9" s="992"/>
      <c r="DD9" s="992"/>
      <c r="DE9" s="992"/>
      <c r="DF9" s="993"/>
      <c r="DG9" s="991" t="s">
        <v>619</v>
      </c>
      <c r="DH9" s="992"/>
      <c r="DI9" s="992"/>
      <c r="DJ9" s="992"/>
      <c r="DK9" s="993"/>
      <c r="DL9" s="991" t="s">
        <v>619</v>
      </c>
      <c r="DM9" s="992"/>
      <c r="DN9" s="992"/>
      <c r="DO9" s="992"/>
      <c r="DP9" s="993"/>
      <c r="DQ9" s="991" t="s">
        <v>619</v>
      </c>
      <c r="DR9" s="992"/>
      <c r="DS9" s="992"/>
      <c r="DT9" s="992"/>
      <c r="DU9" s="993"/>
      <c r="DV9" s="994"/>
      <c r="DW9" s="995"/>
      <c r="DX9" s="995"/>
      <c r="DY9" s="995"/>
      <c r="DZ9" s="996"/>
      <c r="EA9" s="234"/>
    </row>
    <row r="10" spans="1:131" s="235" customFormat="1" ht="26.25" customHeight="1" x14ac:dyDescent="0.15">
      <c r="A10" s="238">
        <v>4</v>
      </c>
      <c r="B10" s="1032" t="s">
        <v>390</v>
      </c>
      <c r="C10" s="1033"/>
      <c r="D10" s="1033"/>
      <c r="E10" s="1033"/>
      <c r="F10" s="1033"/>
      <c r="G10" s="1033"/>
      <c r="H10" s="1033"/>
      <c r="I10" s="1033"/>
      <c r="J10" s="1033"/>
      <c r="K10" s="1033"/>
      <c r="L10" s="1033"/>
      <c r="M10" s="1033"/>
      <c r="N10" s="1033"/>
      <c r="O10" s="1033"/>
      <c r="P10" s="1034"/>
      <c r="Q10" s="1040">
        <v>13</v>
      </c>
      <c r="R10" s="1041"/>
      <c r="S10" s="1041"/>
      <c r="T10" s="1041"/>
      <c r="U10" s="1041"/>
      <c r="V10" s="1041">
        <v>13</v>
      </c>
      <c r="W10" s="1041"/>
      <c r="X10" s="1041"/>
      <c r="Y10" s="1041"/>
      <c r="Z10" s="1041"/>
      <c r="AA10" s="1041" t="s">
        <v>619</v>
      </c>
      <c r="AB10" s="1041"/>
      <c r="AC10" s="1041"/>
      <c r="AD10" s="1041"/>
      <c r="AE10" s="1042"/>
      <c r="AF10" s="1037" t="s">
        <v>388</v>
      </c>
      <c r="AG10" s="1038"/>
      <c r="AH10" s="1038"/>
      <c r="AI10" s="1038"/>
      <c r="AJ10" s="1039"/>
      <c r="AK10" s="1082">
        <v>12</v>
      </c>
      <c r="AL10" s="1083"/>
      <c r="AM10" s="1083"/>
      <c r="AN10" s="1083"/>
      <c r="AO10" s="1083"/>
      <c r="AP10" s="1083" t="s">
        <v>619</v>
      </c>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4" t="s">
        <v>623</v>
      </c>
      <c r="BT10" s="995"/>
      <c r="BU10" s="995"/>
      <c r="BV10" s="995"/>
      <c r="BW10" s="995"/>
      <c r="BX10" s="995"/>
      <c r="BY10" s="995"/>
      <c r="BZ10" s="995"/>
      <c r="CA10" s="995"/>
      <c r="CB10" s="995"/>
      <c r="CC10" s="995"/>
      <c r="CD10" s="995"/>
      <c r="CE10" s="995"/>
      <c r="CF10" s="995"/>
      <c r="CG10" s="1016"/>
      <c r="CH10" s="991">
        <v>-1</v>
      </c>
      <c r="CI10" s="992"/>
      <c r="CJ10" s="992"/>
      <c r="CK10" s="992"/>
      <c r="CL10" s="993"/>
      <c r="CM10" s="991">
        <v>27</v>
      </c>
      <c r="CN10" s="992"/>
      <c r="CO10" s="992"/>
      <c r="CP10" s="992"/>
      <c r="CQ10" s="993"/>
      <c r="CR10" s="991">
        <v>11</v>
      </c>
      <c r="CS10" s="992"/>
      <c r="CT10" s="992"/>
      <c r="CU10" s="992"/>
      <c r="CV10" s="993"/>
      <c r="CW10" s="991">
        <v>0</v>
      </c>
      <c r="CX10" s="992"/>
      <c r="CY10" s="992"/>
      <c r="CZ10" s="992"/>
      <c r="DA10" s="993"/>
      <c r="DB10" s="991" t="s">
        <v>619</v>
      </c>
      <c r="DC10" s="992"/>
      <c r="DD10" s="992"/>
      <c r="DE10" s="992"/>
      <c r="DF10" s="993"/>
      <c r="DG10" s="991" t="s">
        <v>619</v>
      </c>
      <c r="DH10" s="992"/>
      <c r="DI10" s="992"/>
      <c r="DJ10" s="992"/>
      <c r="DK10" s="993"/>
      <c r="DL10" s="991" t="s">
        <v>619</v>
      </c>
      <c r="DM10" s="992"/>
      <c r="DN10" s="992"/>
      <c r="DO10" s="992"/>
      <c r="DP10" s="993"/>
      <c r="DQ10" s="991" t="s">
        <v>619</v>
      </c>
      <c r="DR10" s="992"/>
      <c r="DS10" s="992"/>
      <c r="DT10" s="992"/>
      <c r="DU10" s="993"/>
      <c r="DV10" s="994"/>
      <c r="DW10" s="995"/>
      <c r="DX10" s="995"/>
      <c r="DY10" s="995"/>
      <c r="DZ10" s="996"/>
      <c r="EA10" s="234"/>
    </row>
    <row r="11" spans="1:131" s="235" customFormat="1" ht="26.25" customHeight="1" x14ac:dyDescent="0.15">
      <c r="A11" s="238">
        <v>5</v>
      </c>
      <c r="B11" s="1032"/>
      <c r="C11" s="1033"/>
      <c r="D11" s="1033"/>
      <c r="E11" s="1033"/>
      <c r="F11" s="1033"/>
      <c r="G11" s="1033"/>
      <c r="H11" s="1033"/>
      <c r="I11" s="1033"/>
      <c r="J11" s="1033"/>
      <c r="K11" s="1033"/>
      <c r="L11" s="1033"/>
      <c r="M11" s="1033"/>
      <c r="N11" s="1033"/>
      <c r="O11" s="1033"/>
      <c r="P11" s="1034"/>
      <c r="Q11" s="1040"/>
      <c r="R11" s="1041"/>
      <c r="S11" s="1041"/>
      <c r="T11" s="1041"/>
      <c r="U11" s="1041"/>
      <c r="V11" s="1041"/>
      <c r="W11" s="1041"/>
      <c r="X11" s="1041"/>
      <c r="Y11" s="1041"/>
      <c r="Z11" s="1041"/>
      <c r="AA11" s="1041"/>
      <c r="AB11" s="1041"/>
      <c r="AC11" s="1041"/>
      <c r="AD11" s="1041"/>
      <c r="AE11" s="1042"/>
      <c r="AF11" s="1037"/>
      <c r="AG11" s="1038"/>
      <c r="AH11" s="1038"/>
      <c r="AI11" s="1038"/>
      <c r="AJ11" s="1039"/>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4" t="s">
        <v>624</v>
      </c>
      <c r="BT11" s="995"/>
      <c r="BU11" s="995"/>
      <c r="BV11" s="995"/>
      <c r="BW11" s="995"/>
      <c r="BX11" s="995"/>
      <c r="BY11" s="995"/>
      <c r="BZ11" s="995"/>
      <c r="CA11" s="995"/>
      <c r="CB11" s="995"/>
      <c r="CC11" s="995"/>
      <c r="CD11" s="995"/>
      <c r="CE11" s="995"/>
      <c r="CF11" s="995"/>
      <c r="CG11" s="1016"/>
      <c r="CH11" s="991">
        <v>12</v>
      </c>
      <c r="CI11" s="992"/>
      <c r="CJ11" s="992"/>
      <c r="CK11" s="992"/>
      <c r="CL11" s="993"/>
      <c r="CM11" s="991">
        <v>61</v>
      </c>
      <c r="CN11" s="992"/>
      <c r="CO11" s="992"/>
      <c r="CP11" s="992"/>
      <c r="CQ11" s="993"/>
      <c r="CR11" s="991">
        <v>25</v>
      </c>
      <c r="CS11" s="992"/>
      <c r="CT11" s="992"/>
      <c r="CU11" s="992"/>
      <c r="CV11" s="993"/>
      <c r="CW11" s="991" t="s">
        <v>619</v>
      </c>
      <c r="CX11" s="992"/>
      <c r="CY11" s="992"/>
      <c r="CZ11" s="992"/>
      <c r="DA11" s="993"/>
      <c r="DB11" s="991" t="s">
        <v>619</v>
      </c>
      <c r="DC11" s="992"/>
      <c r="DD11" s="992"/>
      <c r="DE11" s="992"/>
      <c r="DF11" s="993"/>
      <c r="DG11" s="991" t="s">
        <v>619</v>
      </c>
      <c r="DH11" s="992"/>
      <c r="DI11" s="992"/>
      <c r="DJ11" s="992"/>
      <c r="DK11" s="993"/>
      <c r="DL11" s="991" t="s">
        <v>619</v>
      </c>
      <c r="DM11" s="992"/>
      <c r="DN11" s="992"/>
      <c r="DO11" s="992"/>
      <c r="DP11" s="993"/>
      <c r="DQ11" s="991" t="s">
        <v>619</v>
      </c>
      <c r="DR11" s="992"/>
      <c r="DS11" s="992"/>
      <c r="DT11" s="992"/>
      <c r="DU11" s="993"/>
      <c r="DV11" s="994"/>
      <c r="DW11" s="995"/>
      <c r="DX11" s="995"/>
      <c r="DY11" s="995"/>
      <c r="DZ11" s="996"/>
      <c r="EA11" s="234"/>
    </row>
    <row r="12" spans="1:131" s="235" customFormat="1" ht="26.25" customHeight="1" x14ac:dyDescent="0.15">
      <c r="A12" s="238">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4" t="s">
        <v>625</v>
      </c>
      <c r="BT12" s="995"/>
      <c r="BU12" s="995"/>
      <c r="BV12" s="995"/>
      <c r="BW12" s="995"/>
      <c r="BX12" s="995"/>
      <c r="BY12" s="995"/>
      <c r="BZ12" s="995"/>
      <c r="CA12" s="995"/>
      <c r="CB12" s="995"/>
      <c r="CC12" s="995"/>
      <c r="CD12" s="995"/>
      <c r="CE12" s="995"/>
      <c r="CF12" s="995"/>
      <c r="CG12" s="1016"/>
      <c r="CH12" s="991">
        <v>-697</v>
      </c>
      <c r="CI12" s="992"/>
      <c r="CJ12" s="992"/>
      <c r="CK12" s="992"/>
      <c r="CL12" s="993"/>
      <c r="CM12" s="991">
        <v>265</v>
      </c>
      <c r="CN12" s="992"/>
      <c r="CO12" s="992"/>
      <c r="CP12" s="992"/>
      <c r="CQ12" s="993"/>
      <c r="CR12" s="991">
        <v>32</v>
      </c>
      <c r="CS12" s="992"/>
      <c r="CT12" s="992"/>
      <c r="CU12" s="992"/>
      <c r="CV12" s="993"/>
      <c r="CW12" s="991">
        <v>329</v>
      </c>
      <c r="CX12" s="992"/>
      <c r="CY12" s="992"/>
      <c r="CZ12" s="992"/>
      <c r="DA12" s="993"/>
      <c r="DB12" s="991" t="s">
        <v>619</v>
      </c>
      <c r="DC12" s="992"/>
      <c r="DD12" s="992"/>
      <c r="DE12" s="992"/>
      <c r="DF12" s="993"/>
      <c r="DG12" s="991" t="s">
        <v>619</v>
      </c>
      <c r="DH12" s="992"/>
      <c r="DI12" s="992"/>
      <c r="DJ12" s="992"/>
      <c r="DK12" s="993"/>
      <c r="DL12" s="991" t="s">
        <v>619</v>
      </c>
      <c r="DM12" s="992"/>
      <c r="DN12" s="992"/>
      <c r="DO12" s="992"/>
      <c r="DP12" s="993"/>
      <c r="DQ12" s="991" t="s">
        <v>619</v>
      </c>
      <c r="DR12" s="992"/>
      <c r="DS12" s="992"/>
      <c r="DT12" s="992"/>
      <c r="DU12" s="993"/>
      <c r="DV12" s="994" t="s">
        <v>626</v>
      </c>
      <c r="DW12" s="995"/>
      <c r="DX12" s="995"/>
      <c r="DY12" s="995"/>
      <c r="DZ12" s="996"/>
      <c r="EA12" s="234"/>
    </row>
    <row r="13" spans="1:131" s="235" customFormat="1" ht="26.25" customHeight="1" x14ac:dyDescent="0.15">
      <c r="A13" s="238">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4"/>
    </row>
    <row r="14" spans="1:131" s="235" customFormat="1" ht="26.25" customHeight="1" x14ac:dyDescent="0.15">
      <c r="A14" s="238">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4"/>
    </row>
    <row r="15" spans="1:131" s="235" customFormat="1" ht="26.25" customHeight="1" x14ac:dyDescent="0.15">
      <c r="A15" s="238">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4"/>
    </row>
    <row r="16" spans="1:131" s="235" customFormat="1" ht="26.25" customHeight="1" x14ac:dyDescent="0.15">
      <c r="A16" s="238">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4"/>
    </row>
    <row r="17" spans="1:131" s="235" customFormat="1" ht="26.25" customHeight="1" x14ac:dyDescent="0.15">
      <c r="A17" s="238">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4"/>
    </row>
    <row r="18" spans="1:131" s="235" customFormat="1" ht="26.25" customHeight="1" x14ac:dyDescent="0.15">
      <c r="A18" s="238">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4"/>
    </row>
    <row r="19" spans="1:131" s="235" customFormat="1" ht="26.25" customHeight="1" x14ac:dyDescent="0.15">
      <c r="A19" s="238">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4"/>
    </row>
    <row r="20" spans="1:131" s="235" customFormat="1" ht="26.25" customHeight="1" x14ac:dyDescent="0.15">
      <c r="A20" s="238">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4"/>
    </row>
    <row r="21" spans="1:131" s="235" customFormat="1" ht="26.25" customHeight="1" thickBot="1" x14ac:dyDescent="0.2">
      <c r="A21" s="238">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4"/>
    </row>
    <row r="22" spans="1:131" s="235" customFormat="1" ht="26.25" customHeight="1" x14ac:dyDescent="0.15">
      <c r="A22" s="238">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391</v>
      </c>
      <c r="BA22" s="1030"/>
      <c r="BB22" s="1030"/>
      <c r="BC22" s="1030"/>
      <c r="BD22" s="1031"/>
      <c r="BE22" s="233"/>
      <c r="BF22" s="233"/>
      <c r="BG22" s="233"/>
      <c r="BH22" s="233"/>
      <c r="BI22" s="233"/>
      <c r="BJ22" s="233"/>
      <c r="BK22" s="233"/>
      <c r="BL22" s="233"/>
      <c r="BM22" s="233"/>
      <c r="BN22" s="233"/>
      <c r="BO22" s="233"/>
      <c r="BP22" s="233"/>
      <c r="BQ22" s="238">
        <v>16</v>
      </c>
      <c r="BR22" s="239"/>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9">
        <v>24759</v>
      </c>
      <c r="R23" s="1063"/>
      <c r="S23" s="1063"/>
      <c r="T23" s="1063"/>
      <c r="U23" s="1063"/>
      <c r="V23" s="1063">
        <v>24179</v>
      </c>
      <c r="W23" s="1063"/>
      <c r="X23" s="1063"/>
      <c r="Y23" s="1063"/>
      <c r="Z23" s="1063"/>
      <c r="AA23" s="1063">
        <v>580</v>
      </c>
      <c r="AB23" s="1063"/>
      <c r="AC23" s="1063"/>
      <c r="AD23" s="1063"/>
      <c r="AE23" s="1070"/>
      <c r="AF23" s="1071">
        <v>107</v>
      </c>
      <c r="AG23" s="1063"/>
      <c r="AH23" s="1063"/>
      <c r="AI23" s="1063"/>
      <c r="AJ23" s="1072"/>
      <c r="AK23" s="1073"/>
      <c r="AL23" s="1074"/>
      <c r="AM23" s="1074"/>
      <c r="AN23" s="1074"/>
      <c r="AO23" s="1074"/>
      <c r="AP23" s="1063">
        <v>26066</v>
      </c>
      <c r="AQ23" s="1063"/>
      <c r="AR23" s="1063"/>
      <c r="AS23" s="1063"/>
      <c r="AT23" s="1063"/>
      <c r="AU23" s="1064"/>
      <c r="AV23" s="1064"/>
      <c r="AW23" s="1064"/>
      <c r="AX23" s="1064"/>
      <c r="AY23" s="1065"/>
      <c r="AZ23" s="1066" t="s">
        <v>394</v>
      </c>
      <c r="BA23" s="1067"/>
      <c r="BB23" s="1067"/>
      <c r="BC23" s="1067"/>
      <c r="BD23" s="1068"/>
      <c r="BE23" s="233"/>
      <c r="BF23" s="233"/>
      <c r="BG23" s="233"/>
      <c r="BH23" s="233"/>
      <c r="BI23" s="233"/>
      <c r="BJ23" s="233"/>
      <c r="BK23" s="233"/>
      <c r="BL23" s="233"/>
      <c r="BM23" s="233"/>
      <c r="BN23" s="233"/>
      <c r="BO23" s="233"/>
      <c r="BP23" s="233"/>
      <c r="BQ23" s="238">
        <v>17</v>
      </c>
      <c r="BR23" s="239"/>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4"/>
    </row>
    <row r="24" spans="1:131" s="235" customFormat="1" ht="26.25" customHeight="1" x14ac:dyDescent="0.15">
      <c r="A24" s="1062" t="s">
        <v>395</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4"/>
    </row>
    <row r="25" spans="1:131" ht="26.25" customHeight="1" thickBot="1" x14ac:dyDescent="0.2">
      <c r="A25" s="1061" t="s">
        <v>396</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30"/>
    </row>
    <row r="26" spans="1:131" ht="26.25" customHeight="1" x14ac:dyDescent="0.15">
      <c r="A26" s="997" t="s">
        <v>369</v>
      </c>
      <c r="B26" s="998"/>
      <c r="C26" s="998"/>
      <c r="D26" s="998"/>
      <c r="E26" s="998"/>
      <c r="F26" s="998"/>
      <c r="G26" s="998"/>
      <c r="H26" s="998"/>
      <c r="I26" s="998"/>
      <c r="J26" s="998"/>
      <c r="K26" s="998"/>
      <c r="L26" s="998"/>
      <c r="M26" s="998"/>
      <c r="N26" s="998"/>
      <c r="O26" s="998"/>
      <c r="P26" s="999"/>
      <c r="Q26" s="1003" t="s">
        <v>397</v>
      </c>
      <c r="R26" s="1004"/>
      <c r="S26" s="1004"/>
      <c r="T26" s="1004"/>
      <c r="U26" s="1005"/>
      <c r="V26" s="1003" t="s">
        <v>398</v>
      </c>
      <c r="W26" s="1004"/>
      <c r="X26" s="1004"/>
      <c r="Y26" s="1004"/>
      <c r="Z26" s="1005"/>
      <c r="AA26" s="1003" t="s">
        <v>399</v>
      </c>
      <c r="AB26" s="1004"/>
      <c r="AC26" s="1004"/>
      <c r="AD26" s="1004"/>
      <c r="AE26" s="1004"/>
      <c r="AF26" s="1057" t="s">
        <v>400</v>
      </c>
      <c r="AG26" s="1010"/>
      <c r="AH26" s="1010"/>
      <c r="AI26" s="1010"/>
      <c r="AJ26" s="1058"/>
      <c r="AK26" s="1004" t="s">
        <v>401</v>
      </c>
      <c r="AL26" s="1004"/>
      <c r="AM26" s="1004"/>
      <c r="AN26" s="1004"/>
      <c r="AO26" s="1005"/>
      <c r="AP26" s="1003" t="s">
        <v>402</v>
      </c>
      <c r="AQ26" s="1004"/>
      <c r="AR26" s="1004"/>
      <c r="AS26" s="1004"/>
      <c r="AT26" s="1005"/>
      <c r="AU26" s="1003" t="s">
        <v>403</v>
      </c>
      <c r="AV26" s="1004"/>
      <c r="AW26" s="1004"/>
      <c r="AX26" s="1004"/>
      <c r="AY26" s="1005"/>
      <c r="AZ26" s="1003" t="s">
        <v>404</v>
      </c>
      <c r="BA26" s="1004"/>
      <c r="BB26" s="1004"/>
      <c r="BC26" s="1004"/>
      <c r="BD26" s="1005"/>
      <c r="BE26" s="1003" t="s">
        <v>376</v>
      </c>
      <c r="BF26" s="1004"/>
      <c r="BG26" s="1004"/>
      <c r="BH26" s="1004"/>
      <c r="BI26" s="1017"/>
      <c r="BJ26" s="232"/>
      <c r="BK26" s="232"/>
      <c r="BL26" s="232"/>
      <c r="BM26" s="232"/>
      <c r="BN26" s="232"/>
      <c r="BO26" s="241"/>
      <c r="BP26" s="241"/>
      <c r="BQ26" s="238">
        <v>20</v>
      </c>
      <c r="BR26" s="239"/>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30"/>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2"/>
      <c r="BK27" s="232"/>
      <c r="BL27" s="232"/>
      <c r="BM27" s="232"/>
      <c r="BN27" s="232"/>
      <c r="BO27" s="241"/>
      <c r="BP27" s="241"/>
      <c r="BQ27" s="238">
        <v>21</v>
      </c>
      <c r="BR27" s="239"/>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30"/>
    </row>
    <row r="28" spans="1:131" ht="26.25" customHeight="1" thickTop="1" x14ac:dyDescent="0.15">
      <c r="A28" s="242">
        <v>1</v>
      </c>
      <c r="B28" s="1049" t="s">
        <v>405</v>
      </c>
      <c r="C28" s="1050"/>
      <c r="D28" s="1050"/>
      <c r="E28" s="1050"/>
      <c r="F28" s="1050"/>
      <c r="G28" s="1050"/>
      <c r="H28" s="1050"/>
      <c r="I28" s="1050"/>
      <c r="J28" s="1050"/>
      <c r="K28" s="1050"/>
      <c r="L28" s="1050"/>
      <c r="M28" s="1050"/>
      <c r="N28" s="1050"/>
      <c r="O28" s="1050"/>
      <c r="P28" s="1051"/>
      <c r="Q28" s="1052">
        <v>3745</v>
      </c>
      <c r="R28" s="1053"/>
      <c r="S28" s="1053"/>
      <c r="T28" s="1053"/>
      <c r="U28" s="1053"/>
      <c r="V28" s="1053">
        <v>3745</v>
      </c>
      <c r="W28" s="1053"/>
      <c r="X28" s="1053"/>
      <c r="Y28" s="1053"/>
      <c r="Z28" s="1053"/>
      <c r="AA28" s="1053" t="s">
        <v>619</v>
      </c>
      <c r="AB28" s="1053"/>
      <c r="AC28" s="1053"/>
      <c r="AD28" s="1053"/>
      <c r="AE28" s="1054"/>
      <c r="AF28" s="1055" t="s">
        <v>406</v>
      </c>
      <c r="AG28" s="1053"/>
      <c r="AH28" s="1053"/>
      <c r="AI28" s="1053"/>
      <c r="AJ28" s="1056"/>
      <c r="AK28" s="1044">
        <v>423</v>
      </c>
      <c r="AL28" s="1045"/>
      <c r="AM28" s="1045"/>
      <c r="AN28" s="1045"/>
      <c r="AO28" s="1045"/>
      <c r="AP28" s="1045" t="s">
        <v>619</v>
      </c>
      <c r="AQ28" s="1045"/>
      <c r="AR28" s="1045"/>
      <c r="AS28" s="1045"/>
      <c r="AT28" s="1045"/>
      <c r="AU28" s="1045" t="s">
        <v>619</v>
      </c>
      <c r="AV28" s="1045"/>
      <c r="AW28" s="1045"/>
      <c r="AX28" s="1045"/>
      <c r="AY28" s="1045"/>
      <c r="AZ28" s="1046" t="s">
        <v>619</v>
      </c>
      <c r="BA28" s="1046"/>
      <c r="BB28" s="1046"/>
      <c r="BC28" s="1046"/>
      <c r="BD28" s="1046"/>
      <c r="BE28" s="1047"/>
      <c r="BF28" s="1047"/>
      <c r="BG28" s="1047"/>
      <c r="BH28" s="1047"/>
      <c r="BI28" s="1048"/>
      <c r="BJ28" s="232"/>
      <c r="BK28" s="232"/>
      <c r="BL28" s="232"/>
      <c r="BM28" s="232"/>
      <c r="BN28" s="232"/>
      <c r="BO28" s="241"/>
      <c r="BP28" s="241"/>
      <c r="BQ28" s="238">
        <v>22</v>
      </c>
      <c r="BR28" s="239"/>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30"/>
    </row>
    <row r="29" spans="1:131" ht="26.25" customHeight="1" x14ac:dyDescent="0.15">
      <c r="A29" s="242">
        <v>2</v>
      </c>
      <c r="B29" s="1032" t="s">
        <v>407</v>
      </c>
      <c r="C29" s="1033"/>
      <c r="D29" s="1033"/>
      <c r="E29" s="1033"/>
      <c r="F29" s="1033"/>
      <c r="G29" s="1033"/>
      <c r="H29" s="1033"/>
      <c r="I29" s="1033"/>
      <c r="J29" s="1033"/>
      <c r="K29" s="1033"/>
      <c r="L29" s="1033"/>
      <c r="M29" s="1033"/>
      <c r="N29" s="1033"/>
      <c r="O29" s="1033"/>
      <c r="P29" s="1034"/>
      <c r="Q29" s="1040">
        <v>298</v>
      </c>
      <c r="R29" s="1041"/>
      <c r="S29" s="1041"/>
      <c r="T29" s="1041"/>
      <c r="U29" s="1041"/>
      <c r="V29" s="1041">
        <v>401</v>
      </c>
      <c r="W29" s="1041"/>
      <c r="X29" s="1041"/>
      <c r="Y29" s="1041"/>
      <c r="Z29" s="1041"/>
      <c r="AA29" s="1041">
        <v>-103</v>
      </c>
      <c r="AB29" s="1041"/>
      <c r="AC29" s="1041"/>
      <c r="AD29" s="1041"/>
      <c r="AE29" s="1042"/>
      <c r="AF29" s="1037">
        <v>-103</v>
      </c>
      <c r="AG29" s="1038"/>
      <c r="AH29" s="1038"/>
      <c r="AI29" s="1038"/>
      <c r="AJ29" s="1039"/>
      <c r="AK29" s="980">
        <v>136</v>
      </c>
      <c r="AL29" s="971"/>
      <c r="AM29" s="971"/>
      <c r="AN29" s="971"/>
      <c r="AO29" s="971"/>
      <c r="AP29" s="971">
        <v>19</v>
      </c>
      <c r="AQ29" s="971"/>
      <c r="AR29" s="971"/>
      <c r="AS29" s="971"/>
      <c r="AT29" s="971"/>
      <c r="AU29" s="971">
        <v>3</v>
      </c>
      <c r="AV29" s="971"/>
      <c r="AW29" s="971"/>
      <c r="AX29" s="971"/>
      <c r="AY29" s="971"/>
      <c r="AZ29" s="1043" t="s">
        <v>619</v>
      </c>
      <c r="BA29" s="1043"/>
      <c r="BB29" s="1043"/>
      <c r="BC29" s="1043"/>
      <c r="BD29" s="1043"/>
      <c r="BE29" s="972"/>
      <c r="BF29" s="972"/>
      <c r="BG29" s="972"/>
      <c r="BH29" s="972"/>
      <c r="BI29" s="973"/>
      <c r="BJ29" s="232"/>
      <c r="BK29" s="232"/>
      <c r="BL29" s="232"/>
      <c r="BM29" s="232"/>
      <c r="BN29" s="232"/>
      <c r="BO29" s="241"/>
      <c r="BP29" s="241"/>
      <c r="BQ29" s="238">
        <v>23</v>
      </c>
      <c r="BR29" s="239"/>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30"/>
    </row>
    <row r="30" spans="1:131" ht="26.25" customHeight="1" x14ac:dyDescent="0.15">
      <c r="A30" s="242">
        <v>3</v>
      </c>
      <c r="B30" s="1032" t="s">
        <v>408</v>
      </c>
      <c r="C30" s="1033"/>
      <c r="D30" s="1033"/>
      <c r="E30" s="1033"/>
      <c r="F30" s="1033"/>
      <c r="G30" s="1033"/>
      <c r="H30" s="1033"/>
      <c r="I30" s="1033"/>
      <c r="J30" s="1033"/>
      <c r="K30" s="1033"/>
      <c r="L30" s="1033"/>
      <c r="M30" s="1033"/>
      <c r="N30" s="1033"/>
      <c r="O30" s="1033"/>
      <c r="P30" s="1034"/>
      <c r="Q30" s="1040">
        <v>4110</v>
      </c>
      <c r="R30" s="1041"/>
      <c r="S30" s="1041"/>
      <c r="T30" s="1041"/>
      <c r="U30" s="1041"/>
      <c r="V30" s="1041">
        <v>3997</v>
      </c>
      <c r="W30" s="1041"/>
      <c r="X30" s="1041"/>
      <c r="Y30" s="1041"/>
      <c r="Z30" s="1041"/>
      <c r="AA30" s="1041">
        <v>113</v>
      </c>
      <c r="AB30" s="1041"/>
      <c r="AC30" s="1041"/>
      <c r="AD30" s="1041"/>
      <c r="AE30" s="1042"/>
      <c r="AF30" s="1037">
        <v>113</v>
      </c>
      <c r="AG30" s="1038"/>
      <c r="AH30" s="1038"/>
      <c r="AI30" s="1038"/>
      <c r="AJ30" s="1039"/>
      <c r="AK30" s="980">
        <v>643</v>
      </c>
      <c r="AL30" s="971"/>
      <c r="AM30" s="971"/>
      <c r="AN30" s="971"/>
      <c r="AO30" s="971"/>
      <c r="AP30" s="971" t="s">
        <v>619</v>
      </c>
      <c r="AQ30" s="971"/>
      <c r="AR30" s="971"/>
      <c r="AS30" s="971"/>
      <c r="AT30" s="971"/>
      <c r="AU30" s="971" t="s">
        <v>619</v>
      </c>
      <c r="AV30" s="971"/>
      <c r="AW30" s="971"/>
      <c r="AX30" s="971"/>
      <c r="AY30" s="971"/>
      <c r="AZ30" s="1043" t="s">
        <v>619</v>
      </c>
      <c r="BA30" s="1043"/>
      <c r="BB30" s="1043"/>
      <c r="BC30" s="1043"/>
      <c r="BD30" s="1043"/>
      <c r="BE30" s="972"/>
      <c r="BF30" s="972"/>
      <c r="BG30" s="972"/>
      <c r="BH30" s="972"/>
      <c r="BI30" s="973"/>
      <c r="BJ30" s="232"/>
      <c r="BK30" s="232"/>
      <c r="BL30" s="232"/>
      <c r="BM30" s="232"/>
      <c r="BN30" s="232"/>
      <c r="BO30" s="241"/>
      <c r="BP30" s="241"/>
      <c r="BQ30" s="238">
        <v>24</v>
      </c>
      <c r="BR30" s="239"/>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30"/>
    </row>
    <row r="31" spans="1:131" ht="26.25" customHeight="1" x14ac:dyDescent="0.15">
      <c r="A31" s="242">
        <v>4</v>
      </c>
      <c r="B31" s="1032" t="s">
        <v>409</v>
      </c>
      <c r="C31" s="1033"/>
      <c r="D31" s="1033"/>
      <c r="E31" s="1033"/>
      <c r="F31" s="1033"/>
      <c r="G31" s="1033"/>
      <c r="H31" s="1033"/>
      <c r="I31" s="1033"/>
      <c r="J31" s="1033"/>
      <c r="K31" s="1033"/>
      <c r="L31" s="1033"/>
      <c r="M31" s="1033"/>
      <c r="N31" s="1033"/>
      <c r="O31" s="1033"/>
      <c r="P31" s="1034"/>
      <c r="Q31" s="1040">
        <v>7</v>
      </c>
      <c r="R31" s="1041"/>
      <c r="S31" s="1041"/>
      <c r="T31" s="1041"/>
      <c r="U31" s="1041"/>
      <c r="V31" s="1041">
        <v>7</v>
      </c>
      <c r="W31" s="1041"/>
      <c r="X31" s="1041"/>
      <c r="Y31" s="1041"/>
      <c r="Z31" s="1041"/>
      <c r="AA31" s="1041" t="s">
        <v>619</v>
      </c>
      <c r="AB31" s="1041"/>
      <c r="AC31" s="1041"/>
      <c r="AD31" s="1041"/>
      <c r="AE31" s="1042"/>
      <c r="AF31" s="1037" t="s">
        <v>410</v>
      </c>
      <c r="AG31" s="1038"/>
      <c r="AH31" s="1038"/>
      <c r="AI31" s="1038"/>
      <c r="AJ31" s="1039"/>
      <c r="AK31" s="980">
        <v>4</v>
      </c>
      <c r="AL31" s="971"/>
      <c r="AM31" s="971"/>
      <c r="AN31" s="971"/>
      <c r="AO31" s="971"/>
      <c r="AP31" s="971" t="s">
        <v>619</v>
      </c>
      <c r="AQ31" s="971"/>
      <c r="AR31" s="971"/>
      <c r="AS31" s="971"/>
      <c r="AT31" s="971"/>
      <c r="AU31" s="971" t="s">
        <v>619</v>
      </c>
      <c r="AV31" s="971"/>
      <c r="AW31" s="971"/>
      <c r="AX31" s="971"/>
      <c r="AY31" s="971"/>
      <c r="AZ31" s="1043" t="s">
        <v>619</v>
      </c>
      <c r="BA31" s="1043"/>
      <c r="BB31" s="1043"/>
      <c r="BC31" s="1043"/>
      <c r="BD31" s="1043"/>
      <c r="BE31" s="972"/>
      <c r="BF31" s="972"/>
      <c r="BG31" s="972"/>
      <c r="BH31" s="972"/>
      <c r="BI31" s="973"/>
      <c r="BJ31" s="232"/>
      <c r="BK31" s="232"/>
      <c r="BL31" s="232"/>
      <c r="BM31" s="232"/>
      <c r="BN31" s="232"/>
      <c r="BO31" s="241"/>
      <c r="BP31" s="241"/>
      <c r="BQ31" s="238">
        <v>25</v>
      </c>
      <c r="BR31" s="239"/>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30"/>
    </row>
    <row r="32" spans="1:131" ht="26.25" customHeight="1" x14ac:dyDescent="0.15">
      <c r="A32" s="242">
        <v>5</v>
      </c>
      <c r="B32" s="1032" t="s">
        <v>411</v>
      </c>
      <c r="C32" s="1033"/>
      <c r="D32" s="1033"/>
      <c r="E32" s="1033"/>
      <c r="F32" s="1033"/>
      <c r="G32" s="1033"/>
      <c r="H32" s="1033"/>
      <c r="I32" s="1033"/>
      <c r="J32" s="1033"/>
      <c r="K32" s="1033"/>
      <c r="L32" s="1033"/>
      <c r="M32" s="1033"/>
      <c r="N32" s="1033"/>
      <c r="O32" s="1033"/>
      <c r="P32" s="1034"/>
      <c r="Q32" s="1040">
        <v>592</v>
      </c>
      <c r="R32" s="1041"/>
      <c r="S32" s="1041"/>
      <c r="T32" s="1041"/>
      <c r="U32" s="1041"/>
      <c r="V32" s="1041">
        <v>577</v>
      </c>
      <c r="W32" s="1041"/>
      <c r="X32" s="1041"/>
      <c r="Y32" s="1041"/>
      <c r="Z32" s="1041"/>
      <c r="AA32" s="1041">
        <v>15</v>
      </c>
      <c r="AB32" s="1041"/>
      <c r="AC32" s="1041"/>
      <c r="AD32" s="1041"/>
      <c r="AE32" s="1042"/>
      <c r="AF32" s="1037">
        <v>15</v>
      </c>
      <c r="AG32" s="1038"/>
      <c r="AH32" s="1038"/>
      <c r="AI32" s="1038"/>
      <c r="AJ32" s="1039"/>
      <c r="AK32" s="980">
        <v>169</v>
      </c>
      <c r="AL32" s="971"/>
      <c r="AM32" s="971"/>
      <c r="AN32" s="971"/>
      <c r="AO32" s="971"/>
      <c r="AP32" s="971" t="s">
        <v>619</v>
      </c>
      <c r="AQ32" s="971"/>
      <c r="AR32" s="971"/>
      <c r="AS32" s="971"/>
      <c r="AT32" s="971"/>
      <c r="AU32" s="971" t="s">
        <v>619</v>
      </c>
      <c r="AV32" s="971"/>
      <c r="AW32" s="971"/>
      <c r="AX32" s="971"/>
      <c r="AY32" s="971"/>
      <c r="AZ32" s="1043" t="s">
        <v>619</v>
      </c>
      <c r="BA32" s="1043"/>
      <c r="BB32" s="1043"/>
      <c r="BC32" s="1043"/>
      <c r="BD32" s="1043"/>
      <c r="BE32" s="972"/>
      <c r="BF32" s="972"/>
      <c r="BG32" s="972"/>
      <c r="BH32" s="972"/>
      <c r="BI32" s="973"/>
      <c r="BJ32" s="232"/>
      <c r="BK32" s="232"/>
      <c r="BL32" s="232"/>
      <c r="BM32" s="232"/>
      <c r="BN32" s="232"/>
      <c r="BO32" s="241"/>
      <c r="BP32" s="241"/>
      <c r="BQ32" s="238">
        <v>26</v>
      </c>
      <c r="BR32" s="239"/>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30"/>
    </row>
    <row r="33" spans="1:131" ht="26.25" customHeight="1" x14ac:dyDescent="0.15">
      <c r="A33" s="242">
        <v>6</v>
      </c>
      <c r="B33" s="1032" t="s">
        <v>412</v>
      </c>
      <c r="C33" s="1033"/>
      <c r="D33" s="1033"/>
      <c r="E33" s="1033"/>
      <c r="F33" s="1033"/>
      <c r="G33" s="1033"/>
      <c r="H33" s="1033"/>
      <c r="I33" s="1033"/>
      <c r="J33" s="1033"/>
      <c r="K33" s="1033"/>
      <c r="L33" s="1033"/>
      <c r="M33" s="1033"/>
      <c r="N33" s="1033"/>
      <c r="O33" s="1033"/>
      <c r="P33" s="1034"/>
      <c r="Q33" s="1040">
        <v>1558</v>
      </c>
      <c r="R33" s="1041"/>
      <c r="S33" s="1041"/>
      <c r="T33" s="1041"/>
      <c r="U33" s="1041"/>
      <c r="V33" s="1041">
        <v>1566</v>
      </c>
      <c r="W33" s="1041"/>
      <c r="X33" s="1041"/>
      <c r="Y33" s="1041"/>
      <c r="Z33" s="1041"/>
      <c r="AA33" s="1041">
        <v>-8</v>
      </c>
      <c r="AB33" s="1041"/>
      <c r="AC33" s="1041"/>
      <c r="AD33" s="1041"/>
      <c r="AE33" s="1042"/>
      <c r="AF33" s="1037">
        <v>62</v>
      </c>
      <c r="AG33" s="1038"/>
      <c r="AH33" s="1038"/>
      <c r="AI33" s="1038"/>
      <c r="AJ33" s="1039"/>
      <c r="AK33" s="980">
        <v>192</v>
      </c>
      <c r="AL33" s="971"/>
      <c r="AM33" s="971"/>
      <c r="AN33" s="971"/>
      <c r="AO33" s="971"/>
      <c r="AP33" s="971">
        <v>489</v>
      </c>
      <c r="AQ33" s="971"/>
      <c r="AR33" s="971"/>
      <c r="AS33" s="971"/>
      <c r="AT33" s="971"/>
      <c r="AU33" s="971">
        <v>318</v>
      </c>
      <c r="AV33" s="971"/>
      <c r="AW33" s="971"/>
      <c r="AX33" s="971"/>
      <c r="AY33" s="971"/>
      <c r="AZ33" s="1043" t="s">
        <v>619</v>
      </c>
      <c r="BA33" s="1043"/>
      <c r="BB33" s="1043"/>
      <c r="BC33" s="1043"/>
      <c r="BD33" s="1043"/>
      <c r="BE33" s="972" t="s">
        <v>413</v>
      </c>
      <c r="BF33" s="972"/>
      <c r="BG33" s="972"/>
      <c r="BH33" s="972"/>
      <c r="BI33" s="973"/>
      <c r="BJ33" s="232"/>
      <c r="BK33" s="232"/>
      <c r="BL33" s="232"/>
      <c r="BM33" s="232"/>
      <c r="BN33" s="232"/>
      <c r="BO33" s="241"/>
      <c r="BP33" s="241"/>
      <c r="BQ33" s="238">
        <v>27</v>
      </c>
      <c r="BR33" s="239"/>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30"/>
    </row>
    <row r="34" spans="1:131" ht="26.25" customHeight="1" x14ac:dyDescent="0.15">
      <c r="A34" s="242">
        <v>7</v>
      </c>
      <c r="B34" s="1032" t="s">
        <v>414</v>
      </c>
      <c r="C34" s="1033"/>
      <c r="D34" s="1033"/>
      <c r="E34" s="1033"/>
      <c r="F34" s="1033"/>
      <c r="G34" s="1033"/>
      <c r="H34" s="1033"/>
      <c r="I34" s="1033"/>
      <c r="J34" s="1033"/>
      <c r="K34" s="1033"/>
      <c r="L34" s="1033"/>
      <c r="M34" s="1033"/>
      <c r="N34" s="1033"/>
      <c r="O34" s="1033"/>
      <c r="P34" s="1034"/>
      <c r="Q34" s="1040">
        <v>729</v>
      </c>
      <c r="R34" s="1041"/>
      <c r="S34" s="1041"/>
      <c r="T34" s="1041"/>
      <c r="U34" s="1041"/>
      <c r="V34" s="1041">
        <v>683</v>
      </c>
      <c r="W34" s="1041"/>
      <c r="X34" s="1041"/>
      <c r="Y34" s="1041"/>
      <c r="Z34" s="1041"/>
      <c r="AA34" s="1041">
        <v>46</v>
      </c>
      <c r="AB34" s="1041"/>
      <c r="AC34" s="1041"/>
      <c r="AD34" s="1041"/>
      <c r="AE34" s="1042"/>
      <c r="AF34" s="1037">
        <v>462</v>
      </c>
      <c r="AG34" s="1038"/>
      <c r="AH34" s="1038"/>
      <c r="AI34" s="1038"/>
      <c r="AJ34" s="1039"/>
      <c r="AK34" s="980">
        <v>193</v>
      </c>
      <c r="AL34" s="971"/>
      <c r="AM34" s="971"/>
      <c r="AN34" s="971"/>
      <c r="AO34" s="971"/>
      <c r="AP34" s="971">
        <v>5586</v>
      </c>
      <c r="AQ34" s="971"/>
      <c r="AR34" s="971"/>
      <c r="AS34" s="971"/>
      <c r="AT34" s="971"/>
      <c r="AU34" s="971">
        <v>2033</v>
      </c>
      <c r="AV34" s="971"/>
      <c r="AW34" s="971"/>
      <c r="AX34" s="971"/>
      <c r="AY34" s="971"/>
      <c r="AZ34" s="1043" t="s">
        <v>619</v>
      </c>
      <c r="BA34" s="1043"/>
      <c r="BB34" s="1043"/>
      <c r="BC34" s="1043"/>
      <c r="BD34" s="1043"/>
      <c r="BE34" s="972" t="s">
        <v>413</v>
      </c>
      <c r="BF34" s="972"/>
      <c r="BG34" s="972"/>
      <c r="BH34" s="972"/>
      <c r="BI34" s="973"/>
      <c r="BJ34" s="232"/>
      <c r="BK34" s="232"/>
      <c r="BL34" s="232"/>
      <c r="BM34" s="232"/>
      <c r="BN34" s="232"/>
      <c r="BO34" s="241"/>
      <c r="BP34" s="241"/>
      <c r="BQ34" s="238">
        <v>28</v>
      </c>
      <c r="BR34" s="239"/>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30"/>
    </row>
    <row r="35" spans="1:131" ht="26.25" customHeight="1" x14ac:dyDescent="0.15">
      <c r="A35" s="242">
        <v>8</v>
      </c>
      <c r="B35" s="1032" t="s">
        <v>415</v>
      </c>
      <c r="C35" s="1033"/>
      <c r="D35" s="1033"/>
      <c r="E35" s="1033"/>
      <c r="F35" s="1033"/>
      <c r="G35" s="1033"/>
      <c r="H35" s="1033"/>
      <c r="I35" s="1033"/>
      <c r="J35" s="1033"/>
      <c r="K35" s="1033"/>
      <c r="L35" s="1033"/>
      <c r="M35" s="1033"/>
      <c r="N35" s="1033"/>
      <c r="O35" s="1033"/>
      <c r="P35" s="1034"/>
      <c r="Q35" s="1040">
        <v>588</v>
      </c>
      <c r="R35" s="1041"/>
      <c r="S35" s="1041"/>
      <c r="T35" s="1041"/>
      <c r="U35" s="1041"/>
      <c r="V35" s="1041">
        <v>580</v>
      </c>
      <c r="W35" s="1041"/>
      <c r="X35" s="1041"/>
      <c r="Y35" s="1041"/>
      <c r="Z35" s="1041"/>
      <c r="AA35" s="1041">
        <v>8</v>
      </c>
      <c r="AB35" s="1041"/>
      <c r="AC35" s="1041"/>
      <c r="AD35" s="1041"/>
      <c r="AE35" s="1042"/>
      <c r="AF35" s="1037">
        <v>16</v>
      </c>
      <c r="AG35" s="1038"/>
      <c r="AH35" s="1038"/>
      <c r="AI35" s="1038"/>
      <c r="AJ35" s="1039"/>
      <c r="AK35" s="980">
        <v>434</v>
      </c>
      <c r="AL35" s="971"/>
      <c r="AM35" s="971"/>
      <c r="AN35" s="971"/>
      <c r="AO35" s="971"/>
      <c r="AP35" s="971">
        <v>5238</v>
      </c>
      <c r="AQ35" s="971"/>
      <c r="AR35" s="971"/>
      <c r="AS35" s="971"/>
      <c r="AT35" s="971"/>
      <c r="AU35" s="971">
        <v>4159</v>
      </c>
      <c r="AV35" s="971"/>
      <c r="AW35" s="971"/>
      <c r="AX35" s="971"/>
      <c r="AY35" s="971"/>
      <c r="AZ35" s="1043" t="s">
        <v>619</v>
      </c>
      <c r="BA35" s="1043"/>
      <c r="BB35" s="1043"/>
      <c r="BC35" s="1043"/>
      <c r="BD35" s="1043"/>
      <c r="BE35" s="972" t="s">
        <v>416</v>
      </c>
      <c r="BF35" s="972"/>
      <c r="BG35" s="972"/>
      <c r="BH35" s="972"/>
      <c r="BI35" s="973"/>
      <c r="BJ35" s="232"/>
      <c r="BK35" s="232"/>
      <c r="BL35" s="232"/>
      <c r="BM35" s="232"/>
      <c r="BN35" s="232"/>
      <c r="BO35" s="241"/>
      <c r="BP35" s="241"/>
      <c r="BQ35" s="238">
        <v>29</v>
      </c>
      <c r="BR35" s="239"/>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30"/>
    </row>
    <row r="36" spans="1:131" ht="26.25" customHeight="1" x14ac:dyDescent="0.15">
      <c r="A36" s="242">
        <v>9</v>
      </c>
      <c r="B36" s="1032" t="s">
        <v>417</v>
      </c>
      <c r="C36" s="1033"/>
      <c r="D36" s="1033"/>
      <c r="E36" s="1033"/>
      <c r="F36" s="1033"/>
      <c r="G36" s="1033"/>
      <c r="H36" s="1033"/>
      <c r="I36" s="1033"/>
      <c r="J36" s="1033"/>
      <c r="K36" s="1033"/>
      <c r="L36" s="1033"/>
      <c r="M36" s="1033"/>
      <c r="N36" s="1033"/>
      <c r="O36" s="1033"/>
      <c r="P36" s="1034"/>
      <c r="Q36" s="1040">
        <v>6</v>
      </c>
      <c r="R36" s="1041"/>
      <c r="S36" s="1041"/>
      <c r="T36" s="1041"/>
      <c r="U36" s="1041"/>
      <c r="V36" s="1041">
        <v>6</v>
      </c>
      <c r="W36" s="1041"/>
      <c r="X36" s="1041"/>
      <c r="Y36" s="1041"/>
      <c r="Z36" s="1041"/>
      <c r="AA36" s="1041" t="s">
        <v>619</v>
      </c>
      <c r="AB36" s="1041"/>
      <c r="AC36" s="1041"/>
      <c r="AD36" s="1041"/>
      <c r="AE36" s="1042"/>
      <c r="AF36" s="1037" t="s">
        <v>410</v>
      </c>
      <c r="AG36" s="1038"/>
      <c r="AH36" s="1038"/>
      <c r="AI36" s="1038"/>
      <c r="AJ36" s="1039"/>
      <c r="AK36" s="980">
        <v>6</v>
      </c>
      <c r="AL36" s="971"/>
      <c r="AM36" s="971"/>
      <c r="AN36" s="971"/>
      <c r="AO36" s="971"/>
      <c r="AP36" s="971">
        <v>135</v>
      </c>
      <c r="AQ36" s="971"/>
      <c r="AR36" s="971"/>
      <c r="AS36" s="971"/>
      <c r="AT36" s="971"/>
      <c r="AU36" s="971">
        <v>60</v>
      </c>
      <c r="AV36" s="971"/>
      <c r="AW36" s="971"/>
      <c r="AX36" s="971"/>
      <c r="AY36" s="971"/>
      <c r="AZ36" s="1043" t="s">
        <v>619</v>
      </c>
      <c r="BA36" s="1043"/>
      <c r="BB36" s="1043"/>
      <c r="BC36" s="1043"/>
      <c r="BD36" s="1043"/>
      <c r="BE36" s="972" t="s">
        <v>418</v>
      </c>
      <c r="BF36" s="972"/>
      <c r="BG36" s="972"/>
      <c r="BH36" s="972"/>
      <c r="BI36" s="973"/>
      <c r="BJ36" s="232"/>
      <c r="BK36" s="232"/>
      <c r="BL36" s="232"/>
      <c r="BM36" s="232"/>
      <c r="BN36" s="232"/>
      <c r="BO36" s="241"/>
      <c r="BP36" s="241"/>
      <c r="BQ36" s="238">
        <v>30</v>
      </c>
      <c r="BR36" s="239"/>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30"/>
    </row>
    <row r="37" spans="1:131" ht="26.25" customHeight="1" x14ac:dyDescent="0.15">
      <c r="A37" s="242">
        <v>10</v>
      </c>
      <c r="B37" s="1032" t="s">
        <v>419</v>
      </c>
      <c r="C37" s="1033"/>
      <c r="D37" s="1033"/>
      <c r="E37" s="1033"/>
      <c r="F37" s="1033"/>
      <c r="G37" s="1033"/>
      <c r="H37" s="1033"/>
      <c r="I37" s="1033"/>
      <c r="J37" s="1033"/>
      <c r="K37" s="1033"/>
      <c r="L37" s="1033"/>
      <c r="M37" s="1033"/>
      <c r="N37" s="1033"/>
      <c r="O37" s="1033"/>
      <c r="P37" s="1034"/>
      <c r="Q37" s="1040">
        <v>233</v>
      </c>
      <c r="R37" s="1041"/>
      <c r="S37" s="1041"/>
      <c r="T37" s="1041"/>
      <c r="U37" s="1041"/>
      <c r="V37" s="1041">
        <v>243</v>
      </c>
      <c r="W37" s="1041"/>
      <c r="X37" s="1041"/>
      <c r="Y37" s="1041"/>
      <c r="Z37" s="1041"/>
      <c r="AA37" s="1041">
        <v>10</v>
      </c>
      <c r="AB37" s="1041"/>
      <c r="AC37" s="1041"/>
      <c r="AD37" s="1041"/>
      <c r="AE37" s="1042"/>
      <c r="AF37" s="1037">
        <v>10</v>
      </c>
      <c r="AG37" s="1038"/>
      <c r="AH37" s="1038"/>
      <c r="AI37" s="1038"/>
      <c r="AJ37" s="1039"/>
      <c r="AK37" s="980" t="s">
        <v>619</v>
      </c>
      <c r="AL37" s="971"/>
      <c r="AM37" s="971"/>
      <c r="AN37" s="971"/>
      <c r="AO37" s="971"/>
      <c r="AP37" s="971">
        <v>63</v>
      </c>
      <c r="AQ37" s="971"/>
      <c r="AR37" s="971"/>
      <c r="AS37" s="971"/>
      <c r="AT37" s="971"/>
      <c r="AU37" s="971" t="s">
        <v>619</v>
      </c>
      <c r="AV37" s="971"/>
      <c r="AW37" s="971"/>
      <c r="AX37" s="971"/>
      <c r="AY37" s="971"/>
      <c r="AZ37" s="1043" t="s">
        <v>619</v>
      </c>
      <c r="BA37" s="1043"/>
      <c r="BB37" s="1043"/>
      <c r="BC37" s="1043"/>
      <c r="BD37" s="1043"/>
      <c r="BE37" s="972" t="s">
        <v>420</v>
      </c>
      <c r="BF37" s="972"/>
      <c r="BG37" s="972"/>
      <c r="BH37" s="972"/>
      <c r="BI37" s="973"/>
      <c r="BJ37" s="232"/>
      <c r="BK37" s="232"/>
      <c r="BL37" s="232"/>
      <c r="BM37" s="232"/>
      <c r="BN37" s="232"/>
      <c r="BO37" s="241"/>
      <c r="BP37" s="241"/>
      <c r="BQ37" s="238">
        <v>31</v>
      </c>
      <c r="BR37" s="239"/>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30"/>
    </row>
    <row r="38" spans="1:131" ht="26.25" customHeight="1" x14ac:dyDescent="0.15">
      <c r="A38" s="242">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0"/>
      <c r="AL38" s="971"/>
      <c r="AM38" s="971"/>
      <c r="AN38" s="971"/>
      <c r="AO38" s="971"/>
      <c r="AP38" s="971"/>
      <c r="AQ38" s="971"/>
      <c r="AR38" s="971"/>
      <c r="AS38" s="971"/>
      <c r="AT38" s="971"/>
      <c r="AU38" s="971"/>
      <c r="AV38" s="971"/>
      <c r="AW38" s="971"/>
      <c r="AX38" s="971"/>
      <c r="AY38" s="971"/>
      <c r="AZ38" s="1043"/>
      <c r="BA38" s="1043"/>
      <c r="BB38" s="1043"/>
      <c r="BC38" s="1043"/>
      <c r="BD38" s="1043"/>
      <c r="BE38" s="972"/>
      <c r="BF38" s="972"/>
      <c r="BG38" s="972"/>
      <c r="BH38" s="972"/>
      <c r="BI38" s="973"/>
      <c r="BJ38" s="232"/>
      <c r="BK38" s="232"/>
      <c r="BL38" s="232"/>
      <c r="BM38" s="232"/>
      <c r="BN38" s="232"/>
      <c r="BO38" s="241"/>
      <c r="BP38" s="241"/>
      <c r="BQ38" s="238">
        <v>32</v>
      </c>
      <c r="BR38" s="239"/>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30"/>
    </row>
    <row r="39" spans="1:131" ht="26.25" customHeight="1" x14ac:dyDescent="0.15">
      <c r="A39" s="242">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0"/>
      <c r="AL39" s="971"/>
      <c r="AM39" s="971"/>
      <c r="AN39" s="971"/>
      <c r="AO39" s="971"/>
      <c r="AP39" s="971"/>
      <c r="AQ39" s="971"/>
      <c r="AR39" s="971"/>
      <c r="AS39" s="971"/>
      <c r="AT39" s="971"/>
      <c r="AU39" s="971"/>
      <c r="AV39" s="971"/>
      <c r="AW39" s="971"/>
      <c r="AX39" s="971"/>
      <c r="AY39" s="971"/>
      <c r="AZ39" s="1043"/>
      <c r="BA39" s="1043"/>
      <c r="BB39" s="1043"/>
      <c r="BC39" s="1043"/>
      <c r="BD39" s="1043"/>
      <c r="BE39" s="972"/>
      <c r="BF39" s="972"/>
      <c r="BG39" s="972"/>
      <c r="BH39" s="972"/>
      <c r="BI39" s="973"/>
      <c r="BJ39" s="232"/>
      <c r="BK39" s="232"/>
      <c r="BL39" s="232"/>
      <c r="BM39" s="232"/>
      <c r="BN39" s="232"/>
      <c r="BO39" s="241"/>
      <c r="BP39" s="241"/>
      <c r="BQ39" s="238">
        <v>33</v>
      </c>
      <c r="BR39" s="239"/>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30"/>
    </row>
    <row r="40" spans="1:131" ht="26.25" customHeight="1" x14ac:dyDescent="0.15">
      <c r="A40" s="238">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0"/>
      <c r="AL40" s="971"/>
      <c r="AM40" s="971"/>
      <c r="AN40" s="971"/>
      <c r="AO40" s="971"/>
      <c r="AP40" s="971"/>
      <c r="AQ40" s="971"/>
      <c r="AR40" s="971"/>
      <c r="AS40" s="971"/>
      <c r="AT40" s="971"/>
      <c r="AU40" s="971"/>
      <c r="AV40" s="971"/>
      <c r="AW40" s="971"/>
      <c r="AX40" s="971"/>
      <c r="AY40" s="971"/>
      <c r="AZ40" s="1043"/>
      <c r="BA40" s="1043"/>
      <c r="BB40" s="1043"/>
      <c r="BC40" s="1043"/>
      <c r="BD40" s="1043"/>
      <c r="BE40" s="972"/>
      <c r="BF40" s="972"/>
      <c r="BG40" s="972"/>
      <c r="BH40" s="972"/>
      <c r="BI40" s="973"/>
      <c r="BJ40" s="232"/>
      <c r="BK40" s="232"/>
      <c r="BL40" s="232"/>
      <c r="BM40" s="232"/>
      <c r="BN40" s="232"/>
      <c r="BO40" s="241"/>
      <c r="BP40" s="241"/>
      <c r="BQ40" s="238">
        <v>34</v>
      </c>
      <c r="BR40" s="239"/>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30"/>
    </row>
    <row r="41" spans="1:131" ht="26.25" customHeight="1" x14ac:dyDescent="0.15">
      <c r="A41" s="238">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0"/>
      <c r="AL41" s="971"/>
      <c r="AM41" s="971"/>
      <c r="AN41" s="971"/>
      <c r="AO41" s="971"/>
      <c r="AP41" s="971"/>
      <c r="AQ41" s="971"/>
      <c r="AR41" s="971"/>
      <c r="AS41" s="971"/>
      <c r="AT41" s="971"/>
      <c r="AU41" s="971"/>
      <c r="AV41" s="971"/>
      <c r="AW41" s="971"/>
      <c r="AX41" s="971"/>
      <c r="AY41" s="971"/>
      <c r="AZ41" s="1043"/>
      <c r="BA41" s="1043"/>
      <c r="BB41" s="1043"/>
      <c r="BC41" s="1043"/>
      <c r="BD41" s="1043"/>
      <c r="BE41" s="972"/>
      <c r="BF41" s="972"/>
      <c r="BG41" s="972"/>
      <c r="BH41" s="972"/>
      <c r="BI41" s="973"/>
      <c r="BJ41" s="232"/>
      <c r="BK41" s="232"/>
      <c r="BL41" s="232"/>
      <c r="BM41" s="232"/>
      <c r="BN41" s="232"/>
      <c r="BO41" s="241"/>
      <c r="BP41" s="241"/>
      <c r="BQ41" s="238">
        <v>35</v>
      </c>
      <c r="BR41" s="239"/>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30"/>
    </row>
    <row r="42" spans="1:131" ht="26.25" customHeight="1" x14ac:dyDescent="0.15">
      <c r="A42" s="238">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0"/>
      <c r="AL42" s="971"/>
      <c r="AM42" s="971"/>
      <c r="AN42" s="971"/>
      <c r="AO42" s="971"/>
      <c r="AP42" s="971"/>
      <c r="AQ42" s="971"/>
      <c r="AR42" s="971"/>
      <c r="AS42" s="971"/>
      <c r="AT42" s="971"/>
      <c r="AU42" s="971"/>
      <c r="AV42" s="971"/>
      <c r="AW42" s="971"/>
      <c r="AX42" s="971"/>
      <c r="AY42" s="971"/>
      <c r="AZ42" s="1043"/>
      <c r="BA42" s="1043"/>
      <c r="BB42" s="1043"/>
      <c r="BC42" s="1043"/>
      <c r="BD42" s="1043"/>
      <c r="BE42" s="972"/>
      <c r="BF42" s="972"/>
      <c r="BG42" s="972"/>
      <c r="BH42" s="972"/>
      <c r="BI42" s="973"/>
      <c r="BJ42" s="232"/>
      <c r="BK42" s="232"/>
      <c r="BL42" s="232"/>
      <c r="BM42" s="232"/>
      <c r="BN42" s="232"/>
      <c r="BO42" s="241"/>
      <c r="BP42" s="241"/>
      <c r="BQ42" s="238">
        <v>36</v>
      </c>
      <c r="BR42" s="239"/>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30"/>
    </row>
    <row r="43" spans="1:131" ht="26.25" customHeight="1" x14ac:dyDescent="0.15">
      <c r="A43" s="238">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0"/>
      <c r="AL43" s="971"/>
      <c r="AM43" s="971"/>
      <c r="AN43" s="971"/>
      <c r="AO43" s="971"/>
      <c r="AP43" s="971"/>
      <c r="AQ43" s="971"/>
      <c r="AR43" s="971"/>
      <c r="AS43" s="971"/>
      <c r="AT43" s="971"/>
      <c r="AU43" s="971"/>
      <c r="AV43" s="971"/>
      <c r="AW43" s="971"/>
      <c r="AX43" s="971"/>
      <c r="AY43" s="971"/>
      <c r="AZ43" s="1043"/>
      <c r="BA43" s="1043"/>
      <c r="BB43" s="1043"/>
      <c r="BC43" s="1043"/>
      <c r="BD43" s="1043"/>
      <c r="BE43" s="972"/>
      <c r="BF43" s="972"/>
      <c r="BG43" s="972"/>
      <c r="BH43" s="972"/>
      <c r="BI43" s="973"/>
      <c r="BJ43" s="232"/>
      <c r="BK43" s="232"/>
      <c r="BL43" s="232"/>
      <c r="BM43" s="232"/>
      <c r="BN43" s="232"/>
      <c r="BO43" s="241"/>
      <c r="BP43" s="241"/>
      <c r="BQ43" s="238">
        <v>37</v>
      </c>
      <c r="BR43" s="239"/>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30"/>
    </row>
    <row r="44" spans="1:131" ht="26.25" customHeight="1" x14ac:dyDescent="0.15">
      <c r="A44" s="238">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0"/>
      <c r="AL44" s="971"/>
      <c r="AM44" s="971"/>
      <c r="AN44" s="971"/>
      <c r="AO44" s="971"/>
      <c r="AP44" s="971"/>
      <c r="AQ44" s="971"/>
      <c r="AR44" s="971"/>
      <c r="AS44" s="971"/>
      <c r="AT44" s="971"/>
      <c r="AU44" s="971"/>
      <c r="AV44" s="971"/>
      <c r="AW44" s="971"/>
      <c r="AX44" s="971"/>
      <c r="AY44" s="971"/>
      <c r="AZ44" s="1043"/>
      <c r="BA44" s="1043"/>
      <c r="BB44" s="1043"/>
      <c r="BC44" s="1043"/>
      <c r="BD44" s="1043"/>
      <c r="BE44" s="972"/>
      <c r="BF44" s="972"/>
      <c r="BG44" s="972"/>
      <c r="BH44" s="972"/>
      <c r="BI44" s="973"/>
      <c r="BJ44" s="232"/>
      <c r="BK44" s="232"/>
      <c r="BL44" s="232"/>
      <c r="BM44" s="232"/>
      <c r="BN44" s="232"/>
      <c r="BO44" s="241"/>
      <c r="BP44" s="241"/>
      <c r="BQ44" s="238">
        <v>38</v>
      </c>
      <c r="BR44" s="239"/>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30"/>
    </row>
    <row r="45" spans="1:131" ht="26.25" customHeight="1" x14ac:dyDescent="0.15">
      <c r="A45" s="238">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0"/>
      <c r="AL45" s="971"/>
      <c r="AM45" s="971"/>
      <c r="AN45" s="971"/>
      <c r="AO45" s="971"/>
      <c r="AP45" s="971"/>
      <c r="AQ45" s="971"/>
      <c r="AR45" s="971"/>
      <c r="AS45" s="971"/>
      <c r="AT45" s="971"/>
      <c r="AU45" s="971"/>
      <c r="AV45" s="971"/>
      <c r="AW45" s="971"/>
      <c r="AX45" s="971"/>
      <c r="AY45" s="971"/>
      <c r="AZ45" s="1043"/>
      <c r="BA45" s="1043"/>
      <c r="BB45" s="1043"/>
      <c r="BC45" s="1043"/>
      <c r="BD45" s="1043"/>
      <c r="BE45" s="972"/>
      <c r="BF45" s="972"/>
      <c r="BG45" s="972"/>
      <c r="BH45" s="972"/>
      <c r="BI45" s="973"/>
      <c r="BJ45" s="232"/>
      <c r="BK45" s="232"/>
      <c r="BL45" s="232"/>
      <c r="BM45" s="232"/>
      <c r="BN45" s="232"/>
      <c r="BO45" s="241"/>
      <c r="BP45" s="241"/>
      <c r="BQ45" s="238">
        <v>39</v>
      </c>
      <c r="BR45" s="239"/>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30"/>
    </row>
    <row r="46" spans="1:131" ht="26.25" customHeight="1" x14ac:dyDescent="0.15">
      <c r="A46" s="238">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0"/>
      <c r="AL46" s="971"/>
      <c r="AM46" s="971"/>
      <c r="AN46" s="971"/>
      <c r="AO46" s="971"/>
      <c r="AP46" s="971"/>
      <c r="AQ46" s="971"/>
      <c r="AR46" s="971"/>
      <c r="AS46" s="971"/>
      <c r="AT46" s="971"/>
      <c r="AU46" s="971"/>
      <c r="AV46" s="971"/>
      <c r="AW46" s="971"/>
      <c r="AX46" s="971"/>
      <c r="AY46" s="971"/>
      <c r="AZ46" s="1043"/>
      <c r="BA46" s="1043"/>
      <c r="BB46" s="1043"/>
      <c r="BC46" s="1043"/>
      <c r="BD46" s="1043"/>
      <c r="BE46" s="972"/>
      <c r="BF46" s="972"/>
      <c r="BG46" s="972"/>
      <c r="BH46" s="972"/>
      <c r="BI46" s="973"/>
      <c r="BJ46" s="232"/>
      <c r="BK46" s="232"/>
      <c r="BL46" s="232"/>
      <c r="BM46" s="232"/>
      <c r="BN46" s="232"/>
      <c r="BO46" s="241"/>
      <c r="BP46" s="241"/>
      <c r="BQ46" s="238">
        <v>40</v>
      </c>
      <c r="BR46" s="239"/>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30"/>
    </row>
    <row r="47" spans="1:131" ht="26.25" customHeight="1" x14ac:dyDescent="0.15">
      <c r="A47" s="238">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0"/>
      <c r="AL47" s="971"/>
      <c r="AM47" s="971"/>
      <c r="AN47" s="971"/>
      <c r="AO47" s="971"/>
      <c r="AP47" s="971"/>
      <c r="AQ47" s="971"/>
      <c r="AR47" s="971"/>
      <c r="AS47" s="971"/>
      <c r="AT47" s="971"/>
      <c r="AU47" s="971"/>
      <c r="AV47" s="971"/>
      <c r="AW47" s="971"/>
      <c r="AX47" s="971"/>
      <c r="AY47" s="971"/>
      <c r="AZ47" s="1043"/>
      <c r="BA47" s="1043"/>
      <c r="BB47" s="1043"/>
      <c r="BC47" s="1043"/>
      <c r="BD47" s="1043"/>
      <c r="BE47" s="972"/>
      <c r="BF47" s="972"/>
      <c r="BG47" s="972"/>
      <c r="BH47" s="972"/>
      <c r="BI47" s="973"/>
      <c r="BJ47" s="232"/>
      <c r="BK47" s="232"/>
      <c r="BL47" s="232"/>
      <c r="BM47" s="232"/>
      <c r="BN47" s="232"/>
      <c r="BO47" s="241"/>
      <c r="BP47" s="241"/>
      <c r="BQ47" s="238">
        <v>41</v>
      </c>
      <c r="BR47" s="239"/>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30"/>
    </row>
    <row r="48" spans="1:131" ht="26.25" customHeight="1" x14ac:dyDescent="0.15">
      <c r="A48" s="238">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0"/>
      <c r="AL48" s="971"/>
      <c r="AM48" s="971"/>
      <c r="AN48" s="971"/>
      <c r="AO48" s="971"/>
      <c r="AP48" s="971"/>
      <c r="AQ48" s="971"/>
      <c r="AR48" s="971"/>
      <c r="AS48" s="971"/>
      <c r="AT48" s="971"/>
      <c r="AU48" s="971"/>
      <c r="AV48" s="971"/>
      <c r="AW48" s="971"/>
      <c r="AX48" s="971"/>
      <c r="AY48" s="971"/>
      <c r="AZ48" s="1043"/>
      <c r="BA48" s="1043"/>
      <c r="BB48" s="1043"/>
      <c r="BC48" s="1043"/>
      <c r="BD48" s="1043"/>
      <c r="BE48" s="972"/>
      <c r="BF48" s="972"/>
      <c r="BG48" s="972"/>
      <c r="BH48" s="972"/>
      <c r="BI48" s="973"/>
      <c r="BJ48" s="232"/>
      <c r="BK48" s="232"/>
      <c r="BL48" s="232"/>
      <c r="BM48" s="232"/>
      <c r="BN48" s="232"/>
      <c r="BO48" s="241"/>
      <c r="BP48" s="241"/>
      <c r="BQ48" s="238">
        <v>42</v>
      </c>
      <c r="BR48" s="239"/>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30"/>
    </row>
    <row r="49" spans="1:131" ht="26.25" customHeight="1" x14ac:dyDescent="0.15">
      <c r="A49" s="238">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0"/>
      <c r="AL49" s="971"/>
      <c r="AM49" s="971"/>
      <c r="AN49" s="971"/>
      <c r="AO49" s="971"/>
      <c r="AP49" s="971"/>
      <c r="AQ49" s="971"/>
      <c r="AR49" s="971"/>
      <c r="AS49" s="971"/>
      <c r="AT49" s="971"/>
      <c r="AU49" s="971"/>
      <c r="AV49" s="971"/>
      <c r="AW49" s="971"/>
      <c r="AX49" s="971"/>
      <c r="AY49" s="971"/>
      <c r="AZ49" s="1043"/>
      <c r="BA49" s="1043"/>
      <c r="BB49" s="1043"/>
      <c r="BC49" s="1043"/>
      <c r="BD49" s="1043"/>
      <c r="BE49" s="972"/>
      <c r="BF49" s="972"/>
      <c r="BG49" s="972"/>
      <c r="BH49" s="972"/>
      <c r="BI49" s="973"/>
      <c r="BJ49" s="232"/>
      <c r="BK49" s="232"/>
      <c r="BL49" s="232"/>
      <c r="BM49" s="232"/>
      <c r="BN49" s="232"/>
      <c r="BO49" s="241"/>
      <c r="BP49" s="241"/>
      <c r="BQ49" s="238">
        <v>43</v>
      </c>
      <c r="BR49" s="239"/>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30"/>
    </row>
    <row r="50" spans="1:131" ht="26.25" customHeight="1" x14ac:dyDescent="0.15">
      <c r="A50" s="238">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2"/>
      <c r="BF50" s="972"/>
      <c r="BG50" s="972"/>
      <c r="BH50" s="972"/>
      <c r="BI50" s="973"/>
      <c r="BJ50" s="232"/>
      <c r="BK50" s="232"/>
      <c r="BL50" s="232"/>
      <c r="BM50" s="232"/>
      <c r="BN50" s="232"/>
      <c r="BO50" s="241"/>
      <c r="BP50" s="241"/>
      <c r="BQ50" s="238">
        <v>44</v>
      </c>
      <c r="BR50" s="239"/>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30"/>
    </row>
    <row r="51" spans="1:131" ht="26.25" customHeight="1" x14ac:dyDescent="0.15">
      <c r="A51" s="238">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2"/>
      <c r="BF51" s="972"/>
      <c r="BG51" s="972"/>
      <c r="BH51" s="972"/>
      <c r="BI51" s="973"/>
      <c r="BJ51" s="232"/>
      <c r="BK51" s="232"/>
      <c r="BL51" s="232"/>
      <c r="BM51" s="232"/>
      <c r="BN51" s="232"/>
      <c r="BO51" s="241"/>
      <c r="BP51" s="241"/>
      <c r="BQ51" s="238">
        <v>45</v>
      </c>
      <c r="BR51" s="239"/>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30"/>
    </row>
    <row r="52" spans="1:131" ht="26.25" customHeight="1" x14ac:dyDescent="0.15">
      <c r="A52" s="238">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2"/>
      <c r="BF52" s="972"/>
      <c r="BG52" s="972"/>
      <c r="BH52" s="972"/>
      <c r="BI52" s="973"/>
      <c r="BJ52" s="232"/>
      <c r="BK52" s="232"/>
      <c r="BL52" s="232"/>
      <c r="BM52" s="232"/>
      <c r="BN52" s="232"/>
      <c r="BO52" s="241"/>
      <c r="BP52" s="241"/>
      <c r="BQ52" s="238">
        <v>46</v>
      </c>
      <c r="BR52" s="239"/>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30"/>
    </row>
    <row r="53" spans="1:131" ht="26.25" customHeight="1" x14ac:dyDescent="0.15">
      <c r="A53" s="238">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2"/>
      <c r="BF53" s="972"/>
      <c r="BG53" s="972"/>
      <c r="BH53" s="972"/>
      <c r="BI53" s="973"/>
      <c r="BJ53" s="232"/>
      <c r="BK53" s="232"/>
      <c r="BL53" s="232"/>
      <c r="BM53" s="232"/>
      <c r="BN53" s="232"/>
      <c r="BO53" s="241"/>
      <c r="BP53" s="241"/>
      <c r="BQ53" s="238">
        <v>47</v>
      </c>
      <c r="BR53" s="239"/>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30"/>
    </row>
    <row r="54" spans="1:131" ht="26.25" customHeight="1" x14ac:dyDescent="0.15">
      <c r="A54" s="238">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2"/>
      <c r="BF54" s="972"/>
      <c r="BG54" s="972"/>
      <c r="BH54" s="972"/>
      <c r="BI54" s="973"/>
      <c r="BJ54" s="232"/>
      <c r="BK54" s="232"/>
      <c r="BL54" s="232"/>
      <c r="BM54" s="232"/>
      <c r="BN54" s="232"/>
      <c r="BO54" s="241"/>
      <c r="BP54" s="241"/>
      <c r="BQ54" s="238">
        <v>48</v>
      </c>
      <c r="BR54" s="239"/>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30"/>
    </row>
    <row r="55" spans="1:131" ht="26.25" customHeight="1" x14ac:dyDescent="0.15">
      <c r="A55" s="238">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2"/>
      <c r="BF55" s="972"/>
      <c r="BG55" s="972"/>
      <c r="BH55" s="972"/>
      <c r="BI55" s="973"/>
      <c r="BJ55" s="232"/>
      <c r="BK55" s="232"/>
      <c r="BL55" s="232"/>
      <c r="BM55" s="232"/>
      <c r="BN55" s="232"/>
      <c r="BO55" s="241"/>
      <c r="BP55" s="241"/>
      <c r="BQ55" s="238">
        <v>49</v>
      </c>
      <c r="BR55" s="239"/>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30"/>
    </row>
    <row r="56" spans="1:131" ht="26.25" customHeight="1" x14ac:dyDescent="0.15">
      <c r="A56" s="238">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2"/>
      <c r="BF56" s="972"/>
      <c r="BG56" s="972"/>
      <c r="BH56" s="972"/>
      <c r="BI56" s="973"/>
      <c r="BJ56" s="232"/>
      <c r="BK56" s="232"/>
      <c r="BL56" s="232"/>
      <c r="BM56" s="232"/>
      <c r="BN56" s="232"/>
      <c r="BO56" s="241"/>
      <c r="BP56" s="241"/>
      <c r="BQ56" s="238">
        <v>50</v>
      </c>
      <c r="BR56" s="239"/>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30"/>
    </row>
    <row r="57" spans="1:131" ht="26.25" customHeight="1" x14ac:dyDescent="0.15">
      <c r="A57" s="238">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2"/>
      <c r="BF57" s="972"/>
      <c r="BG57" s="972"/>
      <c r="BH57" s="972"/>
      <c r="BI57" s="973"/>
      <c r="BJ57" s="232"/>
      <c r="BK57" s="232"/>
      <c r="BL57" s="232"/>
      <c r="BM57" s="232"/>
      <c r="BN57" s="232"/>
      <c r="BO57" s="241"/>
      <c r="BP57" s="241"/>
      <c r="BQ57" s="238">
        <v>51</v>
      </c>
      <c r="BR57" s="239"/>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30"/>
    </row>
    <row r="58" spans="1:131" ht="26.25" customHeight="1" x14ac:dyDescent="0.15">
      <c r="A58" s="238">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2"/>
      <c r="BF58" s="972"/>
      <c r="BG58" s="972"/>
      <c r="BH58" s="972"/>
      <c r="BI58" s="973"/>
      <c r="BJ58" s="232"/>
      <c r="BK58" s="232"/>
      <c r="BL58" s="232"/>
      <c r="BM58" s="232"/>
      <c r="BN58" s="232"/>
      <c r="BO58" s="241"/>
      <c r="BP58" s="241"/>
      <c r="BQ58" s="238">
        <v>52</v>
      </c>
      <c r="BR58" s="239"/>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30"/>
    </row>
    <row r="59" spans="1:131" ht="26.25" customHeight="1" x14ac:dyDescent="0.15">
      <c r="A59" s="238">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2"/>
      <c r="BF59" s="972"/>
      <c r="BG59" s="972"/>
      <c r="BH59" s="972"/>
      <c r="BI59" s="973"/>
      <c r="BJ59" s="232"/>
      <c r="BK59" s="232"/>
      <c r="BL59" s="232"/>
      <c r="BM59" s="232"/>
      <c r="BN59" s="232"/>
      <c r="BO59" s="241"/>
      <c r="BP59" s="241"/>
      <c r="BQ59" s="238">
        <v>53</v>
      </c>
      <c r="BR59" s="239"/>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30"/>
    </row>
    <row r="60" spans="1:131" ht="26.25" customHeight="1" x14ac:dyDescent="0.15">
      <c r="A60" s="238">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2"/>
      <c r="BF60" s="972"/>
      <c r="BG60" s="972"/>
      <c r="BH60" s="972"/>
      <c r="BI60" s="973"/>
      <c r="BJ60" s="232"/>
      <c r="BK60" s="232"/>
      <c r="BL60" s="232"/>
      <c r="BM60" s="232"/>
      <c r="BN60" s="232"/>
      <c r="BO60" s="241"/>
      <c r="BP60" s="241"/>
      <c r="BQ60" s="238">
        <v>54</v>
      </c>
      <c r="BR60" s="239"/>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30"/>
    </row>
    <row r="61" spans="1:131" ht="26.25" customHeight="1" thickBot="1" x14ac:dyDescent="0.2">
      <c r="A61" s="238">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2"/>
      <c r="BF61" s="972"/>
      <c r="BG61" s="972"/>
      <c r="BH61" s="972"/>
      <c r="BI61" s="973"/>
      <c r="BJ61" s="232"/>
      <c r="BK61" s="232"/>
      <c r="BL61" s="232"/>
      <c r="BM61" s="232"/>
      <c r="BN61" s="232"/>
      <c r="BO61" s="241"/>
      <c r="BP61" s="241"/>
      <c r="BQ61" s="238">
        <v>55</v>
      </c>
      <c r="BR61" s="239"/>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30"/>
    </row>
    <row r="62" spans="1:131" ht="26.25" customHeight="1" x14ac:dyDescent="0.15">
      <c r="A62" s="238">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2"/>
      <c r="BF62" s="972"/>
      <c r="BG62" s="972"/>
      <c r="BH62" s="972"/>
      <c r="BI62" s="973"/>
      <c r="BJ62" s="1029" t="s">
        <v>421</v>
      </c>
      <c r="BK62" s="1030"/>
      <c r="BL62" s="1030"/>
      <c r="BM62" s="1030"/>
      <c r="BN62" s="1031"/>
      <c r="BO62" s="241"/>
      <c r="BP62" s="241"/>
      <c r="BQ62" s="238">
        <v>56</v>
      </c>
      <c r="BR62" s="239"/>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30"/>
    </row>
    <row r="63" spans="1:131" ht="26.25" customHeight="1" thickBot="1" x14ac:dyDescent="0.2">
      <c r="A63" s="240" t="s">
        <v>392</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2"/>
      <c r="AF63" s="1023">
        <v>574</v>
      </c>
      <c r="AG63" s="959"/>
      <c r="AH63" s="959"/>
      <c r="AI63" s="959"/>
      <c r="AJ63" s="1024"/>
      <c r="AK63" s="1025"/>
      <c r="AL63" s="963"/>
      <c r="AM63" s="963"/>
      <c r="AN63" s="963"/>
      <c r="AO63" s="963"/>
      <c r="AP63" s="959">
        <v>11530</v>
      </c>
      <c r="AQ63" s="959"/>
      <c r="AR63" s="959"/>
      <c r="AS63" s="959"/>
      <c r="AT63" s="959"/>
      <c r="AU63" s="959">
        <v>6573</v>
      </c>
      <c r="AV63" s="959"/>
      <c r="AW63" s="959"/>
      <c r="AX63" s="959"/>
      <c r="AY63" s="959"/>
      <c r="AZ63" s="1019"/>
      <c r="BA63" s="1019"/>
      <c r="BB63" s="1019"/>
      <c r="BC63" s="1019"/>
      <c r="BD63" s="1019"/>
      <c r="BE63" s="960"/>
      <c r="BF63" s="960"/>
      <c r="BG63" s="960"/>
      <c r="BH63" s="960"/>
      <c r="BI63" s="961"/>
      <c r="BJ63" s="1020" t="s">
        <v>423</v>
      </c>
      <c r="BK63" s="953"/>
      <c r="BL63" s="953"/>
      <c r="BM63" s="953"/>
      <c r="BN63" s="1021"/>
      <c r="BO63" s="241"/>
      <c r="BP63" s="241"/>
      <c r="BQ63" s="238">
        <v>57</v>
      </c>
      <c r="BR63" s="239"/>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30"/>
    </row>
    <row r="65" spans="1:131" ht="26.25" customHeight="1" thickBot="1" x14ac:dyDescent="0.2">
      <c r="A65" s="232" t="s">
        <v>424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30"/>
    </row>
    <row r="66" spans="1:131" ht="26.25" customHeight="1" x14ac:dyDescent="0.15">
      <c r="A66" s="997" t="s">
        <v>425</v>
      </c>
      <c r="B66" s="998"/>
      <c r="C66" s="998"/>
      <c r="D66" s="998"/>
      <c r="E66" s="998"/>
      <c r="F66" s="998"/>
      <c r="G66" s="998"/>
      <c r="H66" s="998"/>
      <c r="I66" s="998"/>
      <c r="J66" s="998"/>
      <c r="K66" s="998"/>
      <c r="L66" s="998"/>
      <c r="M66" s="998"/>
      <c r="N66" s="998"/>
      <c r="O66" s="998"/>
      <c r="P66" s="999"/>
      <c r="Q66" s="1003" t="s">
        <v>426</v>
      </c>
      <c r="R66" s="1004"/>
      <c r="S66" s="1004"/>
      <c r="T66" s="1004"/>
      <c r="U66" s="1005"/>
      <c r="V66" s="1003" t="s">
        <v>398</v>
      </c>
      <c r="W66" s="1004"/>
      <c r="X66" s="1004"/>
      <c r="Y66" s="1004"/>
      <c r="Z66" s="1005"/>
      <c r="AA66" s="1003" t="s">
        <v>427</v>
      </c>
      <c r="AB66" s="1004"/>
      <c r="AC66" s="1004"/>
      <c r="AD66" s="1004"/>
      <c r="AE66" s="1005"/>
      <c r="AF66" s="1009" t="s">
        <v>400</v>
      </c>
      <c r="AG66" s="1010"/>
      <c r="AH66" s="1010"/>
      <c r="AI66" s="1010"/>
      <c r="AJ66" s="1011"/>
      <c r="AK66" s="1003" t="s">
        <v>428</v>
      </c>
      <c r="AL66" s="998"/>
      <c r="AM66" s="998"/>
      <c r="AN66" s="998"/>
      <c r="AO66" s="999"/>
      <c r="AP66" s="1003" t="s">
        <v>402</v>
      </c>
      <c r="AQ66" s="1004"/>
      <c r="AR66" s="1004"/>
      <c r="AS66" s="1004"/>
      <c r="AT66" s="1005"/>
      <c r="AU66" s="1003" t="s">
        <v>429</v>
      </c>
      <c r="AV66" s="1004"/>
      <c r="AW66" s="1004"/>
      <c r="AX66" s="1004"/>
      <c r="AY66" s="1005"/>
      <c r="AZ66" s="1003" t="s">
        <v>376</v>
      </c>
      <c r="BA66" s="1004"/>
      <c r="BB66" s="1004"/>
      <c r="BC66" s="1004"/>
      <c r="BD66" s="1017"/>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7" t="s">
        <v>604</v>
      </c>
      <c r="C68" s="988"/>
      <c r="D68" s="988"/>
      <c r="E68" s="988"/>
      <c r="F68" s="988"/>
      <c r="G68" s="988"/>
      <c r="H68" s="988"/>
      <c r="I68" s="988"/>
      <c r="J68" s="988"/>
      <c r="K68" s="988"/>
      <c r="L68" s="988"/>
      <c r="M68" s="988"/>
      <c r="N68" s="988"/>
      <c r="O68" s="988"/>
      <c r="P68" s="989"/>
      <c r="Q68" s="990">
        <v>135</v>
      </c>
      <c r="R68" s="984"/>
      <c r="S68" s="984"/>
      <c r="T68" s="984"/>
      <c r="U68" s="984"/>
      <c r="V68" s="984">
        <v>126</v>
      </c>
      <c r="W68" s="984"/>
      <c r="X68" s="984"/>
      <c r="Y68" s="984"/>
      <c r="Z68" s="984"/>
      <c r="AA68" s="984">
        <v>9</v>
      </c>
      <c r="AB68" s="984"/>
      <c r="AC68" s="984"/>
      <c r="AD68" s="984"/>
      <c r="AE68" s="984"/>
      <c r="AF68" s="984">
        <v>9</v>
      </c>
      <c r="AG68" s="984"/>
      <c r="AH68" s="984"/>
      <c r="AI68" s="984"/>
      <c r="AJ68" s="984"/>
      <c r="AK68" s="984" t="s">
        <v>618</v>
      </c>
      <c r="AL68" s="984"/>
      <c r="AM68" s="984"/>
      <c r="AN68" s="984"/>
      <c r="AO68" s="984"/>
      <c r="AP68" s="984" t="s">
        <v>618</v>
      </c>
      <c r="AQ68" s="984"/>
      <c r="AR68" s="984"/>
      <c r="AS68" s="984"/>
      <c r="AT68" s="984"/>
      <c r="AU68" s="984" t="s">
        <v>618</v>
      </c>
      <c r="AV68" s="984"/>
      <c r="AW68" s="984"/>
      <c r="AX68" s="984"/>
      <c r="AY68" s="984"/>
      <c r="AZ68" s="985" t="s">
        <v>613</v>
      </c>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605</v>
      </c>
      <c r="C69" s="975"/>
      <c r="D69" s="975"/>
      <c r="E69" s="975"/>
      <c r="F69" s="975"/>
      <c r="G69" s="975"/>
      <c r="H69" s="975"/>
      <c r="I69" s="975"/>
      <c r="J69" s="975"/>
      <c r="K69" s="975"/>
      <c r="L69" s="975"/>
      <c r="M69" s="975"/>
      <c r="N69" s="975"/>
      <c r="O69" s="975"/>
      <c r="P69" s="976"/>
      <c r="Q69" s="977">
        <v>3291</v>
      </c>
      <c r="R69" s="971"/>
      <c r="S69" s="971"/>
      <c r="T69" s="971"/>
      <c r="U69" s="971"/>
      <c r="V69" s="971">
        <v>2907</v>
      </c>
      <c r="W69" s="971"/>
      <c r="X69" s="971"/>
      <c r="Y69" s="971"/>
      <c r="Z69" s="971"/>
      <c r="AA69" s="971">
        <v>384</v>
      </c>
      <c r="AB69" s="971"/>
      <c r="AC69" s="971"/>
      <c r="AD69" s="971"/>
      <c r="AE69" s="971"/>
      <c r="AF69" s="971">
        <v>384</v>
      </c>
      <c r="AG69" s="971"/>
      <c r="AH69" s="971"/>
      <c r="AI69" s="971"/>
      <c r="AJ69" s="971"/>
      <c r="AK69" s="971">
        <v>3</v>
      </c>
      <c r="AL69" s="971"/>
      <c r="AM69" s="971"/>
      <c r="AN69" s="971"/>
      <c r="AO69" s="971"/>
      <c r="AP69" s="971" t="s">
        <v>618</v>
      </c>
      <c r="AQ69" s="971"/>
      <c r="AR69" s="971"/>
      <c r="AS69" s="971"/>
      <c r="AT69" s="971"/>
      <c r="AU69" s="971" t="s">
        <v>618</v>
      </c>
      <c r="AV69" s="971"/>
      <c r="AW69" s="971"/>
      <c r="AX69" s="971"/>
      <c r="AY69" s="971"/>
      <c r="AZ69" s="982" t="s">
        <v>613</v>
      </c>
      <c r="BA69" s="982"/>
      <c r="BB69" s="982"/>
      <c r="BC69" s="982"/>
      <c r="BD69" s="98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606</v>
      </c>
      <c r="C70" s="975"/>
      <c r="D70" s="975"/>
      <c r="E70" s="975"/>
      <c r="F70" s="975"/>
      <c r="G70" s="975"/>
      <c r="H70" s="975"/>
      <c r="I70" s="975"/>
      <c r="J70" s="975"/>
      <c r="K70" s="975"/>
      <c r="L70" s="975"/>
      <c r="M70" s="975"/>
      <c r="N70" s="975"/>
      <c r="O70" s="975"/>
      <c r="P70" s="976"/>
      <c r="Q70" s="977">
        <v>9</v>
      </c>
      <c r="R70" s="971"/>
      <c r="S70" s="971"/>
      <c r="T70" s="971"/>
      <c r="U70" s="971"/>
      <c r="V70" s="971">
        <v>9</v>
      </c>
      <c r="W70" s="971"/>
      <c r="X70" s="971"/>
      <c r="Y70" s="971"/>
      <c r="Z70" s="971"/>
      <c r="AA70" s="971" t="s">
        <v>618</v>
      </c>
      <c r="AB70" s="971"/>
      <c r="AC70" s="971"/>
      <c r="AD70" s="971"/>
      <c r="AE70" s="971"/>
      <c r="AF70" s="971" t="s">
        <v>618</v>
      </c>
      <c r="AG70" s="971"/>
      <c r="AH70" s="971"/>
      <c r="AI70" s="971"/>
      <c r="AJ70" s="971"/>
      <c r="AK70" s="971" t="s">
        <v>618</v>
      </c>
      <c r="AL70" s="971"/>
      <c r="AM70" s="971"/>
      <c r="AN70" s="971"/>
      <c r="AO70" s="971"/>
      <c r="AP70" s="971" t="s">
        <v>618</v>
      </c>
      <c r="AQ70" s="971"/>
      <c r="AR70" s="971"/>
      <c r="AS70" s="971"/>
      <c r="AT70" s="971"/>
      <c r="AU70" s="971" t="s">
        <v>618</v>
      </c>
      <c r="AV70" s="971"/>
      <c r="AW70" s="971"/>
      <c r="AX70" s="971"/>
      <c r="AY70" s="971"/>
      <c r="AZ70" s="982" t="s">
        <v>614</v>
      </c>
      <c r="BA70" s="982"/>
      <c r="BB70" s="982"/>
      <c r="BC70" s="982"/>
      <c r="BD70" s="98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607</v>
      </c>
      <c r="C71" s="975"/>
      <c r="D71" s="975"/>
      <c r="E71" s="975"/>
      <c r="F71" s="975"/>
      <c r="G71" s="975"/>
      <c r="H71" s="975"/>
      <c r="I71" s="975"/>
      <c r="J71" s="975"/>
      <c r="K71" s="975"/>
      <c r="L71" s="975"/>
      <c r="M71" s="975"/>
      <c r="N71" s="975"/>
      <c r="O71" s="975"/>
      <c r="P71" s="976"/>
      <c r="Q71" s="977">
        <v>67</v>
      </c>
      <c r="R71" s="971"/>
      <c r="S71" s="971"/>
      <c r="T71" s="971"/>
      <c r="U71" s="971"/>
      <c r="V71" s="971">
        <v>49</v>
      </c>
      <c r="W71" s="971"/>
      <c r="X71" s="971"/>
      <c r="Y71" s="971"/>
      <c r="Z71" s="971"/>
      <c r="AA71" s="971">
        <v>18</v>
      </c>
      <c r="AB71" s="971"/>
      <c r="AC71" s="971"/>
      <c r="AD71" s="971"/>
      <c r="AE71" s="971"/>
      <c r="AF71" s="971">
        <v>18</v>
      </c>
      <c r="AG71" s="971"/>
      <c r="AH71" s="971"/>
      <c r="AI71" s="971"/>
      <c r="AJ71" s="971"/>
      <c r="AK71" s="971" t="s">
        <v>618</v>
      </c>
      <c r="AL71" s="971"/>
      <c r="AM71" s="971"/>
      <c r="AN71" s="971"/>
      <c r="AO71" s="971"/>
      <c r="AP71" s="971" t="s">
        <v>618</v>
      </c>
      <c r="AQ71" s="971"/>
      <c r="AR71" s="971"/>
      <c r="AS71" s="971"/>
      <c r="AT71" s="971"/>
      <c r="AU71" s="971" t="s">
        <v>618</v>
      </c>
      <c r="AV71" s="971"/>
      <c r="AW71" s="971"/>
      <c r="AX71" s="971"/>
      <c r="AY71" s="971"/>
      <c r="AZ71" s="982" t="s">
        <v>613</v>
      </c>
      <c r="BA71" s="982"/>
      <c r="BB71" s="982"/>
      <c r="BC71" s="982"/>
      <c r="BD71" s="98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608</v>
      </c>
      <c r="C72" s="975"/>
      <c r="D72" s="975"/>
      <c r="E72" s="975"/>
      <c r="F72" s="975"/>
      <c r="G72" s="975"/>
      <c r="H72" s="975"/>
      <c r="I72" s="975"/>
      <c r="J72" s="975"/>
      <c r="K72" s="975"/>
      <c r="L72" s="975"/>
      <c r="M72" s="975"/>
      <c r="N72" s="975"/>
      <c r="O72" s="975"/>
      <c r="P72" s="976"/>
      <c r="Q72" s="977">
        <v>147566</v>
      </c>
      <c r="R72" s="971"/>
      <c r="S72" s="971"/>
      <c r="T72" s="971"/>
      <c r="U72" s="971"/>
      <c r="V72" s="971">
        <v>144092</v>
      </c>
      <c r="W72" s="971"/>
      <c r="X72" s="971"/>
      <c r="Y72" s="971"/>
      <c r="Z72" s="971"/>
      <c r="AA72" s="971">
        <v>3474</v>
      </c>
      <c r="AB72" s="971"/>
      <c r="AC72" s="971"/>
      <c r="AD72" s="971"/>
      <c r="AE72" s="971"/>
      <c r="AF72" s="971">
        <v>3474</v>
      </c>
      <c r="AG72" s="971"/>
      <c r="AH72" s="971"/>
      <c r="AI72" s="971"/>
      <c r="AJ72" s="971"/>
      <c r="AK72" s="971" t="s">
        <v>618</v>
      </c>
      <c r="AL72" s="971"/>
      <c r="AM72" s="971"/>
      <c r="AN72" s="971"/>
      <c r="AO72" s="971"/>
      <c r="AP72" s="971" t="s">
        <v>618</v>
      </c>
      <c r="AQ72" s="971"/>
      <c r="AR72" s="971"/>
      <c r="AS72" s="971"/>
      <c r="AT72" s="971"/>
      <c r="AU72" s="971" t="s">
        <v>618</v>
      </c>
      <c r="AV72" s="971"/>
      <c r="AW72" s="971"/>
      <c r="AX72" s="971"/>
      <c r="AY72" s="971"/>
      <c r="AZ72" s="982" t="s">
        <v>615</v>
      </c>
      <c r="BA72" s="982"/>
      <c r="BB72" s="982"/>
      <c r="BC72" s="982"/>
      <c r="BD72" s="98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609</v>
      </c>
      <c r="C73" s="975"/>
      <c r="D73" s="975"/>
      <c r="E73" s="975"/>
      <c r="F73" s="975"/>
      <c r="G73" s="975"/>
      <c r="H73" s="975"/>
      <c r="I73" s="975"/>
      <c r="J73" s="975"/>
      <c r="K73" s="975"/>
      <c r="L73" s="975"/>
      <c r="M73" s="975"/>
      <c r="N73" s="975"/>
      <c r="O73" s="975"/>
      <c r="P73" s="976"/>
      <c r="Q73" s="977">
        <v>1081</v>
      </c>
      <c r="R73" s="971"/>
      <c r="S73" s="971"/>
      <c r="T73" s="971"/>
      <c r="U73" s="971"/>
      <c r="V73" s="971">
        <v>1081</v>
      </c>
      <c r="W73" s="971"/>
      <c r="X73" s="971"/>
      <c r="Y73" s="971"/>
      <c r="Z73" s="971"/>
      <c r="AA73" s="971" t="s">
        <v>618</v>
      </c>
      <c r="AB73" s="971"/>
      <c r="AC73" s="971"/>
      <c r="AD73" s="971"/>
      <c r="AE73" s="971"/>
      <c r="AF73" s="971" t="s">
        <v>618</v>
      </c>
      <c r="AG73" s="971"/>
      <c r="AH73" s="971"/>
      <c r="AI73" s="971"/>
      <c r="AJ73" s="971"/>
      <c r="AK73" s="971" t="s">
        <v>618</v>
      </c>
      <c r="AL73" s="971"/>
      <c r="AM73" s="971"/>
      <c r="AN73" s="971"/>
      <c r="AO73" s="971"/>
      <c r="AP73" s="971">
        <v>60</v>
      </c>
      <c r="AQ73" s="971"/>
      <c r="AR73" s="971"/>
      <c r="AS73" s="971"/>
      <c r="AT73" s="971"/>
      <c r="AU73" s="971">
        <v>39</v>
      </c>
      <c r="AV73" s="971"/>
      <c r="AW73" s="971"/>
      <c r="AX73" s="971"/>
      <c r="AY73" s="971"/>
      <c r="AZ73" s="982" t="s">
        <v>613</v>
      </c>
      <c r="BA73" s="982"/>
      <c r="BB73" s="982"/>
      <c r="BC73" s="982"/>
      <c r="BD73" s="98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610</v>
      </c>
      <c r="C74" s="975"/>
      <c r="D74" s="975"/>
      <c r="E74" s="975"/>
      <c r="F74" s="975"/>
      <c r="G74" s="975"/>
      <c r="H74" s="975"/>
      <c r="I74" s="975"/>
      <c r="J74" s="975"/>
      <c r="K74" s="975"/>
      <c r="L74" s="975"/>
      <c r="M74" s="975"/>
      <c r="N74" s="975"/>
      <c r="O74" s="975"/>
      <c r="P74" s="976"/>
      <c r="Q74" s="977">
        <v>10</v>
      </c>
      <c r="R74" s="971"/>
      <c r="S74" s="971"/>
      <c r="T74" s="971"/>
      <c r="U74" s="971"/>
      <c r="V74" s="971">
        <v>2</v>
      </c>
      <c r="W74" s="971"/>
      <c r="X74" s="971"/>
      <c r="Y74" s="971"/>
      <c r="Z74" s="971"/>
      <c r="AA74" s="971">
        <v>8</v>
      </c>
      <c r="AB74" s="971"/>
      <c r="AC74" s="971"/>
      <c r="AD74" s="971"/>
      <c r="AE74" s="971"/>
      <c r="AF74" s="971">
        <v>8</v>
      </c>
      <c r="AG74" s="971"/>
      <c r="AH74" s="971"/>
      <c r="AI74" s="971"/>
      <c r="AJ74" s="971"/>
      <c r="AK74" s="971" t="s">
        <v>618</v>
      </c>
      <c r="AL74" s="971"/>
      <c r="AM74" s="971"/>
      <c r="AN74" s="971"/>
      <c r="AO74" s="971"/>
      <c r="AP74" s="971" t="s">
        <v>618</v>
      </c>
      <c r="AQ74" s="971"/>
      <c r="AR74" s="971"/>
      <c r="AS74" s="971"/>
      <c r="AT74" s="971"/>
      <c r="AU74" s="971" t="s">
        <v>618</v>
      </c>
      <c r="AV74" s="971"/>
      <c r="AW74" s="971"/>
      <c r="AX74" s="971"/>
      <c r="AY74" s="971"/>
      <c r="AZ74" s="982" t="s">
        <v>616</v>
      </c>
      <c r="BA74" s="982"/>
      <c r="BB74" s="982"/>
      <c r="BC74" s="982"/>
      <c r="BD74" s="98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610</v>
      </c>
      <c r="C75" s="975"/>
      <c r="D75" s="975"/>
      <c r="E75" s="975"/>
      <c r="F75" s="975"/>
      <c r="G75" s="975"/>
      <c r="H75" s="975"/>
      <c r="I75" s="975"/>
      <c r="J75" s="975"/>
      <c r="K75" s="975"/>
      <c r="L75" s="975"/>
      <c r="M75" s="975"/>
      <c r="N75" s="975"/>
      <c r="O75" s="975"/>
      <c r="P75" s="976"/>
      <c r="Q75" s="978">
        <v>51</v>
      </c>
      <c r="R75" s="979"/>
      <c r="S75" s="979"/>
      <c r="T75" s="979"/>
      <c r="U75" s="980"/>
      <c r="V75" s="981">
        <v>51</v>
      </c>
      <c r="W75" s="979"/>
      <c r="X75" s="979"/>
      <c r="Y75" s="979"/>
      <c r="Z75" s="980"/>
      <c r="AA75" s="981" t="s">
        <v>618</v>
      </c>
      <c r="AB75" s="979"/>
      <c r="AC75" s="979"/>
      <c r="AD75" s="979"/>
      <c r="AE75" s="980"/>
      <c r="AF75" s="981" t="s">
        <v>618</v>
      </c>
      <c r="AG75" s="979"/>
      <c r="AH75" s="979"/>
      <c r="AI75" s="979"/>
      <c r="AJ75" s="980"/>
      <c r="AK75" s="981" t="s">
        <v>618</v>
      </c>
      <c r="AL75" s="979"/>
      <c r="AM75" s="979"/>
      <c r="AN75" s="979"/>
      <c r="AO75" s="980"/>
      <c r="AP75" s="981" t="s">
        <v>618</v>
      </c>
      <c r="AQ75" s="979"/>
      <c r="AR75" s="979"/>
      <c r="AS75" s="979"/>
      <c r="AT75" s="980"/>
      <c r="AU75" s="981" t="s">
        <v>618</v>
      </c>
      <c r="AV75" s="979"/>
      <c r="AW75" s="979"/>
      <c r="AX75" s="979"/>
      <c r="AY75" s="980"/>
      <c r="AZ75" s="982" t="s">
        <v>617</v>
      </c>
      <c r="BA75" s="982"/>
      <c r="BB75" s="982"/>
      <c r="BC75" s="982"/>
      <c r="BD75" s="98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611</v>
      </c>
      <c r="C76" s="975"/>
      <c r="D76" s="975"/>
      <c r="E76" s="975"/>
      <c r="F76" s="975"/>
      <c r="G76" s="975"/>
      <c r="H76" s="975"/>
      <c r="I76" s="975"/>
      <c r="J76" s="975"/>
      <c r="K76" s="975"/>
      <c r="L76" s="975"/>
      <c r="M76" s="975"/>
      <c r="N76" s="975"/>
      <c r="O76" s="975"/>
      <c r="P76" s="976"/>
      <c r="Q76" s="978">
        <v>90</v>
      </c>
      <c r="R76" s="979"/>
      <c r="S76" s="979"/>
      <c r="T76" s="979"/>
      <c r="U76" s="980"/>
      <c r="V76" s="981">
        <v>90</v>
      </c>
      <c r="W76" s="979"/>
      <c r="X76" s="979"/>
      <c r="Y76" s="979"/>
      <c r="Z76" s="980"/>
      <c r="AA76" s="981" t="s">
        <v>618</v>
      </c>
      <c r="AB76" s="979"/>
      <c r="AC76" s="979"/>
      <c r="AD76" s="979"/>
      <c r="AE76" s="980"/>
      <c r="AF76" s="981" t="s">
        <v>618</v>
      </c>
      <c r="AG76" s="979"/>
      <c r="AH76" s="979"/>
      <c r="AI76" s="979"/>
      <c r="AJ76" s="980"/>
      <c r="AK76" s="981" t="s">
        <v>618</v>
      </c>
      <c r="AL76" s="979"/>
      <c r="AM76" s="979"/>
      <c r="AN76" s="979"/>
      <c r="AO76" s="980"/>
      <c r="AP76" s="981" t="s">
        <v>618</v>
      </c>
      <c r="AQ76" s="979"/>
      <c r="AR76" s="979"/>
      <c r="AS76" s="979"/>
      <c r="AT76" s="980"/>
      <c r="AU76" s="981" t="s">
        <v>618</v>
      </c>
      <c r="AV76" s="979"/>
      <c r="AW76" s="979"/>
      <c r="AX76" s="979"/>
      <c r="AY76" s="980"/>
      <c r="AZ76" s="982" t="s">
        <v>613</v>
      </c>
      <c r="BA76" s="982"/>
      <c r="BB76" s="982"/>
      <c r="BC76" s="982"/>
      <c r="BD76" s="98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612</v>
      </c>
      <c r="C77" s="975"/>
      <c r="D77" s="975"/>
      <c r="E77" s="975"/>
      <c r="F77" s="975"/>
      <c r="G77" s="975"/>
      <c r="H77" s="975"/>
      <c r="I77" s="975"/>
      <c r="J77" s="975"/>
      <c r="K77" s="975"/>
      <c r="L77" s="975"/>
      <c r="M77" s="975"/>
      <c r="N77" s="975"/>
      <c r="O77" s="975"/>
      <c r="P77" s="976"/>
      <c r="Q77" s="978">
        <v>894</v>
      </c>
      <c r="R77" s="979"/>
      <c r="S77" s="979"/>
      <c r="T77" s="979"/>
      <c r="U77" s="980"/>
      <c r="V77" s="981">
        <v>894</v>
      </c>
      <c r="W77" s="979"/>
      <c r="X77" s="979"/>
      <c r="Y77" s="979"/>
      <c r="Z77" s="980"/>
      <c r="AA77" s="981" t="s">
        <v>618</v>
      </c>
      <c r="AB77" s="979"/>
      <c r="AC77" s="979"/>
      <c r="AD77" s="979"/>
      <c r="AE77" s="980"/>
      <c r="AF77" s="981" t="s">
        <v>618</v>
      </c>
      <c r="AG77" s="979"/>
      <c r="AH77" s="979"/>
      <c r="AI77" s="979"/>
      <c r="AJ77" s="980"/>
      <c r="AK77" s="981" t="s">
        <v>618</v>
      </c>
      <c r="AL77" s="979"/>
      <c r="AM77" s="979"/>
      <c r="AN77" s="979"/>
      <c r="AO77" s="980"/>
      <c r="AP77" s="981">
        <v>352</v>
      </c>
      <c r="AQ77" s="979"/>
      <c r="AR77" s="979"/>
      <c r="AS77" s="979"/>
      <c r="AT77" s="980"/>
      <c r="AU77" s="981">
        <v>260</v>
      </c>
      <c r="AV77" s="979"/>
      <c r="AW77" s="979"/>
      <c r="AX77" s="979"/>
      <c r="AY77" s="980"/>
      <c r="AZ77" s="982" t="s">
        <v>613</v>
      </c>
      <c r="BA77" s="982"/>
      <c r="BB77" s="982"/>
      <c r="BC77" s="982"/>
      <c r="BD77" s="98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3893</v>
      </c>
      <c r="AG88" s="959"/>
      <c r="AH88" s="959"/>
      <c r="AI88" s="959"/>
      <c r="AJ88" s="959"/>
      <c r="AK88" s="963"/>
      <c r="AL88" s="963"/>
      <c r="AM88" s="963"/>
      <c r="AN88" s="963"/>
      <c r="AO88" s="963"/>
      <c r="AP88" s="959">
        <v>412</v>
      </c>
      <c r="AQ88" s="959"/>
      <c r="AR88" s="959"/>
      <c r="AS88" s="959"/>
      <c r="AT88" s="959"/>
      <c r="AU88" s="959">
        <v>299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306</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306</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306</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2426550</v>
      </c>
      <c r="AB110" s="889"/>
      <c r="AC110" s="889"/>
      <c r="AD110" s="889"/>
      <c r="AE110" s="890"/>
      <c r="AF110" s="891">
        <v>2441206</v>
      </c>
      <c r="AG110" s="889"/>
      <c r="AH110" s="889"/>
      <c r="AI110" s="889"/>
      <c r="AJ110" s="890"/>
      <c r="AK110" s="891">
        <v>2444018</v>
      </c>
      <c r="AL110" s="889"/>
      <c r="AM110" s="889"/>
      <c r="AN110" s="889"/>
      <c r="AO110" s="890"/>
      <c r="AP110" s="892">
        <v>23.8</v>
      </c>
      <c r="AQ110" s="893"/>
      <c r="AR110" s="893"/>
      <c r="AS110" s="893"/>
      <c r="AT110" s="894"/>
      <c r="AU110" s="930" t="s">
        <v>74</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25470855</v>
      </c>
      <c r="BR110" s="842"/>
      <c r="BS110" s="842"/>
      <c r="BT110" s="842"/>
      <c r="BU110" s="842"/>
      <c r="BV110" s="842">
        <v>26192179</v>
      </c>
      <c r="BW110" s="842"/>
      <c r="BX110" s="842"/>
      <c r="BY110" s="842"/>
      <c r="BZ110" s="842"/>
      <c r="CA110" s="842">
        <v>26066429</v>
      </c>
      <c r="CB110" s="842"/>
      <c r="CC110" s="842"/>
      <c r="CD110" s="842"/>
      <c r="CE110" s="842"/>
      <c r="CF110" s="866">
        <v>253.9</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447</v>
      </c>
      <c r="DH110" s="842"/>
      <c r="DI110" s="842"/>
      <c r="DJ110" s="842"/>
      <c r="DK110" s="842"/>
      <c r="DL110" s="842" t="s">
        <v>448</v>
      </c>
      <c r="DM110" s="842"/>
      <c r="DN110" s="842"/>
      <c r="DO110" s="842"/>
      <c r="DP110" s="842"/>
      <c r="DQ110" s="842" t="s">
        <v>423</v>
      </c>
      <c r="DR110" s="842"/>
      <c r="DS110" s="842"/>
      <c r="DT110" s="842"/>
      <c r="DU110" s="842"/>
      <c r="DV110" s="843" t="s">
        <v>423</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423</v>
      </c>
      <c r="AB111" s="919"/>
      <c r="AC111" s="919"/>
      <c r="AD111" s="919"/>
      <c r="AE111" s="920"/>
      <c r="AF111" s="921" t="s">
        <v>450</v>
      </c>
      <c r="AG111" s="919"/>
      <c r="AH111" s="919"/>
      <c r="AI111" s="919"/>
      <c r="AJ111" s="920"/>
      <c r="AK111" s="921" t="s">
        <v>451</v>
      </c>
      <c r="AL111" s="919"/>
      <c r="AM111" s="919"/>
      <c r="AN111" s="919"/>
      <c r="AO111" s="920"/>
      <c r="AP111" s="922" t="s">
        <v>423</v>
      </c>
      <c r="AQ111" s="923"/>
      <c r="AR111" s="923"/>
      <c r="AS111" s="923"/>
      <c r="AT111" s="924"/>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t="s">
        <v>448</v>
      </c>
      <c r="BR111" s="817"/>
      <c r="BS111" s="817"/>
      <c r="BT111" s="817"/>
      <c r="BU111" s="817"/>
      <c r="BV111" s="817" t="s">
        <v>447</v>
      </c>
      <c r="BW111" s="817"/>
      <c r="BX111" s="817"/>
      <c r="BY111" s="817"/>
      <c r="BZ111" s="817"/>
      <c r="CA111" s="817" t="s">
        <v>423</v>
      </c>
      <c r="CB111" s="817"/>
      <c r="CC111" s="817"/>
      <c r="CD111" s="817"/>
      <c r="CE111" s="817"/>
      <c r="CF111" s="875" t="s">
        <v>451</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423</v>
      </c>
      <c r="DM111" s="817"/>
      <c r="DN111" s="817"/>
      <c r="DO111" s="817"/>
      <c r="DP111" s="817"/>
      <c r="DQ111" s="817" t="s">
        <v>450</v>
      </c>
      <c r="DR111" s="817"/>
      <c r="DS111" s="817"/>
      <c r="DT111" s="817"/>
      <c r="DU111" s="817"/>
      <c r="DV111" s="794" t="s">
        <v>448</v>
      </c>
      <c r="DW111" s="794"/>
      <c r="DX111" s="794"/>
      <c r="DY111" s="794"/>
      <c r="DZ111" s="795"/>
    </row>
    <row r="112" spans="1:131" s="230" customFormat="1" ht="26.25" customHeight="1" x14ac:dyDescent="0.15">
      <c r="A112" s="912" t="s">
        <v>454</v>
      </c>
      <c r="B112" s="913"/>
      <c r="C112" s="752" t="s">
        <v>455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423</v>
      </c>
      <c r="AB112" s="780"/>
      <c r="AC112" s="780"/>
      <c r="AD112" s="780"/>
      <c r="AE112" s="781"/>
      <c r="AF112" s="782" t="s">
        <v>447</v>
      </c>
      <c r="AG112" s="780"/>
      <c r="AH112" s="780"/>
      <c r="AI112" s="780"/>
      <c r="AJ112" s="781"/>
      <c r="AK112" s="782" t="s">
        <v>456</v>
      </c>
      <c r="AL112" s="780"/>
      <c r="AM112" s="780"/>
      <c r="AN112" s="780"/>
      <c r="AO112" s="781"/>
      <c r="AP112" s="824" t="s">
        <v>451</v>
      </c>
      <c r="AQ112" s="825"/>
      <c r="AR112" s="825"/>
      <c r="AS112" s="825"/>
      <c r="AT112" s="826"/>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6696604</v>
      </c>
      <c r="BR112" s="817"/>
      <c r="BS112" s="817"/>
      <c r="BT112" s="817"/>
      <c r="BU112" s="817"/>
      <c r="BV112" s="817">
        <v>6739573</v>
      </c>
      <c r="BW112" s="817"/>
      <c r="BX112" s="817"/>
      <c r="BY112" s="817"/>
      <c r="BZ112" s="817"/>
      <c r="CA112" s="817">
        <v>6573830</v>
      </c>
      <c r="CB112" s="817"/>
      <c r="CC112" s="817"/>
      <c r="CD112" s="817"/>
      <c r="CE112" s="817"/>
      <c r="CF112" s="875">
        <v>64</v>
      </c>
      <c r="CG112" s="876"/>
      <c r="CH112" s="876"/>
      <c r="CI112" s="876"/>
      <c r="CJ112" s="876"/>
      <c r="CK112" s="927"/>
      <c r="CL112" s="821"/>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451</v>
      </c>
      <c r="DH112" s="817"/>
      <c r="DI112" s="817"/>
      <c r="DJ112" s="817"/>
      <c r="DK112" s="817"/>
      <c r="DL112" s="817" t="s">
        <v>450</v>
      </c>
      <c r="DM112" s="817"/>
      <c r="DN112" s="817"/>
      <c r="DO112" s="817"/>
      <c r="DP112" s="817"/>
      <c r="DQ112" s="817" t="s">
        <v>459</v>
      </c>
      <c r="DR112" s="817"/>
      <c r="DS112" s="817"/>
      <c r="DT112" s="817"/>
      <c r="DU112" s="817"/>
      <c r="DV112" s="794" t="s">
        <v>456</v>
      </c>
      <c r="DW112" s="794"/>
      <c r="DX112" s="794"/>
      <c r="DY112" s="794"/>
      <c r="DZ112" s="795"/>
    </row>
    <row r="113" spans="1:130" s="230" customFormat="1" ht="26.25" customHeight="1" x14ac:dyDescent="0.1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550983</v>
      </c>
      <c r="AB113" s="919"/>
      <c r="AC113" s="919"/>
      <c r="AD113" s="919"/>
      <c r="AE113" s="920"/>
      <c r="AF113" s="921">
        <v>572733</v>
      </c>
      <c r="AG113" s="919"/>
      <c r="AH113" s="919"/>
      <c r="AI113" s="919"/>
      <c r="AJ113" s="920"/>
      <c r="AK113" s="921">
        <v>542828</v>
      </c>
      <c r="AL113" s="919"/>
      <c r="AM113" s="919"/>
      <c r="AN113" s="919"/>
      <c r="AO113" s="920"/>
      <c r="AP113" s="922">
        <v>5.3</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510470</v>
      </c>
      <c r="BR113" s="817"/>
      <c r="BS113" s="817"/>
      <c r="BT113" s="817"/>
      <c r="BU113" s="817"/>
      <c r="BV113" s="817">
        <v>387141</v>
      </c>
      <c r="BW113" s="817"/>
      <c r="BX113" s="817"/>
      <c r="BY113" s="817"/>
      <c r="BZ113" s="817"/>
      <c r="CA113" s="817">
        <v>299433</v>
      </c>
      <c r="CB113" s="817"/>
      <c r="CC113" s="817"/>
      <c r="CD113" s="817"/>
      <c r="CE113" s="817"/>
      <c r="CF113" s="875">
        <v>2.9</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456</v>
      </c>
      <c r="DH113" s="780"/>
      <c r="DI113" s="780"/>
      <c r="DJ113" s="780"/>
      <c r="DK113" s="781"/>
      <c r="DL113" s="782" t="s">
        <v>450</v>
      </c>
      <c r="DM113" s="780"/>
      <c r="DN113" s="780"/>
      <c r="DO113" s="780"/>
      <c r="DP113" s="781"/>
      <c r="DQ113" s="782" t="s">
        <v>448</v>
      </c>
      <c r="DR113" s="780"/>
      <c r="DS113" s="780"/>
      <c r="DT113" s="780"/>
      <c r="DU113" s="781"/>
      <c r="DV113" s="824" t="s">
        <v>423</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124288</v>
      </c>
      <c r="AB114" s="780"/>
      <c r="AC114" s="780"/>
      <c r="AD114" s="780"/>
      <c r="AE114" s="781"/>
      <c r="AF114" s="782">
        <v>119028</v>
      </c>
      <c r="AG114" s="780"/>
      <c r="AH114" s="780"/>
      <c r="AI114" s="780"/>
      <c r="AJ114" s="781"/>
      <c r="AK114" s="782">
        <v>101701</v>
      </c>
      <c r="AL114" s="780"/>
      <c r="AM114" s="780"/>
      <c r="AN114" s="780"/>
      <c r="AO114" s="781"/>
      <c r="AP114" s="824">
        <v>1</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2922089</v>
      </c>
      <c r="BR114" s="817"/>
      <c r="BS114" s="817"/>
      <c r="BT114" s="817"/>
      <c r="BU114" s="817"/>
      <c r="BV114" s="817">
        <v>2572358</v>
      </c>
      <c r="BW114" s="817"/>
      <c r="BX114" s="817"/>
      <c r="BY114" s="817"/>
      <c r="BZ114" s="817"/>
      <c r="CA114" s="817">
        <v>2406540</v>
      </c>
      <c r="CB114" s="817"/>
      <c r="CC114" s="817"/>
      <c r="CD114" s="817"/>
      <c r="CE114" s="817"/>
      <c r="CF114" s="875">
        <v>23.4</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451</v>
      </c>
      <c r="DH114" s="780"/>
      <c r="DI114" s="780"/>
      <c r="DJ114" s="780"/>
      <c r="DK114" s="781"/>
      <c r="DL114" s="782" t="s">
        <v>450</v>
      </c>
      <c r="DM114" s="780"/>
      <c r="DN114" s="780"/>
      <c r="DO114" s="780"/>
      <c r="DP114" s="781"/>
      <c r="DQ114" s="782" t="s">
        <v>448</v>
      </c>
      <c r="DR114" s="780"/>
      <c r="DS114" s="780"/>
      <c r="DT114" s="780"/>
      <c r="DU114" s="781"/>
      <c r="DV114" s="824" t="s">
        <v>456</v>
      </c>
      <c r="DW114" s="825"/>
      <c r="DX114" s="825"/>
      <c r="DY114" s="825"/>
      <c r="DZ114" s="826"/>
    </row>
    <row r="115" spans="1:130" s="230" customFormat="1" ht="26.25" customHeight="1" x14ac:dyDescent="0.15">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909</v>
      </c>
      <c r="AB115" s="919"/>
      <c r="AC115" s="919"/>
      <c r="AD115" s="919"/>
      <c r="AE115" s="920"/>
      <c r="AF115" s="921">
        <v>6899</v>
      </c>
      <c r="AG115" s="919"/>
      <c r="AH115" s="919"/>
      <c r="AI115" s="919"/>
      <c r="AJ115" s="920"/>
      <c r="AK115" s="921">
        <v>11726</v>
      </c>
      <c r="AL115" s="919"/>
      <c r="AM115" s="919"/>
      <c r="AN115" s="919"/>
      <c r="AO115" s="920"/>
      <c r="AP115" s="922">
        <v>0.1</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451</v>
      </c>
      <c r="BR115" s="817"/>
      <c r="BS115" s="817"/>
      <c r="BT115" s="817"/>
      <c r="BU115" s="817"/>
      <c r="BV115" s="817" t="s">
        <v>456</v>
      </c>
      <c r="BW115" s="817"/>
      <c r="BX115" s="817"/>
      <c r="BY115" s="817"/>
      <c r="BZ115" s="817"/>
      <c r="CA115" s="817" t="s">
        <v>451</v>
      </c>
      <c r="CB115" s="817"/>
      <c r="CC115" s="817"/>
      <c r="CD115" s="817"/>
      <c r="CE115" s="817"/>
      <c r="CF115" s="875" t="s">
        <v>456</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423</v>
      </c>
      <c r="DH115" s="780"/>
      <c r="DI115" s="780"/>
      <c r="DJ115" s="780"/>
      <c r="DK115" s="781"/>
      <c r="DL115" s="782" t="s">
        <v>423</v>
      </c>
      <c r="DM115" s="780"/>
      <c r="DN115" s="780"/>
      <c r="DO115" s="780"/>
      <c r="DP115" s="781"/>
      <c r="DQ115" s="782" t="s">
        <v>456</v>
      </c>
      <c r="DR115" s="780"/>
      <c r="DS115" s="780"/>
      <c r="DT115" s="780"/>
      <c r="DU115" s="781"/>
      <c r="DV115" s="824" t="s">
        <v>448</v>
      </c>
      <c r="DW115" s="825"/>
      <c r="DX115" s="825"/>
      <c r="DY115" s="825"/>
      <c r="DZ115" s="826"/>
    </row>
    <row r="116" spans="1:130" s="230" customFormat="1" ht="26.25" customHeight="1" x14ac:dyDescent="0.1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28</v>
      </c>
      <c r="AB116" s="780"/>
      <c r="AC116" s="780"/>
      <c r="AD116" s="780"/>
      <c r="AE116" s="781"/>
      <c r="AF116" s="782">
        <v>39</v>
      </c>
      <c r="AG116" s="780"/>
      <c r="AH116" s="780"/>
      <c r="AI116" s="780"/>
      <c r="AJ116" s="781"/>
      <c r="AK116" s="782">
        <v>70</v>
      </c>
      <c r="AL116" s="780"/>
      <c r="AM116" s="780"/>
      <c r="AN116" s="780"/>
      <c r="AO116" s="781"/>
      <c r="AP116" s="824">
        <v>0</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451</v>
      </c>
      <c r="BR116" s="817"/>
      <c r="BS116" s="817"/>
      <c r="BT116" s="817"/>
      <c r="BU116" s="817"/>
      <c r="BV116" s="817" t="s">
        <v>423</v>
      </c>
      <c r="BW116" s="817"/>
      <c r="BX116" s="817"/>
      <c r="BY116" s="817"/>
      <c r="BZ116" s="817"/>
      <c r="CA116" s="817" t="s">
        <v>450</v>
      </c>
      <c r="CB116" s="817"/>
      <c r="CC116" s="817"/>
      <c r="CD116" s="817"/>
      <c r="CE116" s="817"/>
      <c r="CF116" s="875" t="s">
        <v>459</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423</v>
      </c>
      <c r="DH116" s="780"/>
      <c r="DI116" s="780"/>
      <c r="DJ116" s="780"/>
      <c r="DK116" s="781"/>
      <c r="DL116" s="782" t="s">
        <v>456</v>
      </c>
      <c r="DM116" s="780"/>
      <c r="DN116" s="780"/>
      <c r="DO116" s="780"/>
      <c r="DP116" s="781"/>
      <c r="DQ116" s="782" t="s">
        <v>456</v>
      </c>
      <c r="DR116" s="780"/>
      <c r="DS116" s="780"/>
      <c r="DT116" s="780"/>
      <c r="DU116" s="781"/>
      <c r="DV116" s="824" t="s">
        <v>450</v>
      </c>
      <c r="DW116" s="825"/>
      <c r="DX116" s="825"/>
      <c r="DY116" s="825"/>
      <c r="DZ116" s="826"/>
    </row>
    <row r="117" spans="1:130" s="230"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3102758</v>
      </c>
      <c r="AB117" s="903"/>
      <c r="AC117" s="903"/>
      <c r="AD117" s="903"/>
      <c r="AE117" s="904"/>
      <c r="AF117" s="905">
        <v>3139905</v>
      </c>
      <c r="AG117" s="903"/>
      <c r="AH117" s="903"/>
      <c r="AI117" s="903"/>
      <c r="AJ117" s="904"/>
      <c r="AK117" s="905">
        <v>3100343</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451</v>
      </c>
      <c r="BR117" s="817"/>
      <c r="BS117" s="817"/>
      <c r="BT117" s="817"/>
      <c r="BU117" s="817"/>
      <c r="BV117" s="817" t="s">
        <v>474</v>
      </c>
      <c r="BW117" s="817"/>
      <c r="BX117" s="817"/>
      <c r="BY117" s="817"/>
      <c r="BZ117" s="817"/>
      <c r="CA117" s="817" t="s">
        <v>447</v>
      </c>
      <c r="CB117" s="817"/>
      <c r="CC117" s="817"/>
      <c r="CD117" s="817"/>
      <c r="CE117" s="817"/>
      <c r="CF117" s="875" t="s">
        <v>474</v>
      </c>
      <c r="CG117" s="876"/>
      <c r="CH117" s="876"/>
      <c r="CI117" s="876"/>
      <c r="CJ117" s="876"/>
      <c r="CK117" s="927"/>
      <c r="CL117" s="821"/>
      <c r="CM117" s="815" t="s">
        <v>475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451</v>
      </c>
      <c r="DM117" s="780"/>
      <c r="DN117" s="780"/>
      <c r="DO117" s="780"/>
      <c r="DP117" s="781"/>
      <c r="DQ117" s="782" t="s">
        <v>451</v>
      </c>
      <c r="DR117" s="780"/>
      <c r="DS117" s="780"/>
      <c r="DT117" s="780"/>
      <c r="DU117" s="781"/>
      <c r="DV117" s="824" t="s">
        <v>474</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306</v>
      </c>
      <c r="AL118" s="896"/>
      <c r="AM118" s="896"/>
      <c r="AN118" s="896"/>
      <c r="AO118" s="897"/>
      <c r="AP118" s="899" t="s">
        <v>441</v>
      </c>
      <c r="AQ118" s="900"/>
      <c r="AR118" s="900"/>
      <c r="AS118" s="900"/>
      <c r="AT118" s="901"/>
      <c r="AU118" s="932"/>
      <c r="AV118" s="933"/>
      <c r="AW118" s="933"/>
      <c r="AX118" s="933"/>
      <c r="AY118" s="933"/>
      <c r="AZ118" s="838" t="s">
        <v>476</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474</v>
      </c>
      <c r="BW118" s="845"/>
      <c r="BX118" s="845"/>
      <c r="BY118" s="845"/>
      <c r="BZ118" s="845"/>
      <c r="CA118" s="845" t="s">
        <v>474</v>
      </c>
      <c r="CB118" s="845"/>
      <c r="CC118" s="845"/>
      <c r="CD118" s="845"/>
      <c r="CE118" s="845"/>
      <c r="CF118" s="875" t="s">
        <v>474</v>
      </c>
      <c r="CG118" s="876"/>
      <c r="CH118" s="876"/>
      <c r="CI118" s="876"/>
      <c r="CJ118" s="876"/>
      <c r="CK118" s="927"/>
      <c r="CL118" s="821"/>
      <c r="CM118" s="815" t="s">
        <v>477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459</v>
      </c>
      <c r="DH118" s="780"/>
      <c r="DI118" s="780"/>
      <c r="DJ118" s="780"/>
      <c r="DK118" s="781"/>
      <c r="DL118" s="782" t="s">
        <v>459</v>
      </c>
      <c r="DM118" s="780"/>
      <c r="DN118" s="780"/>
      <c r="DO118" s="780"/>
      <c r="DP118" s="781"/>
      <c r="DQ118" s="782" t="s">
        <v>459</v>
      </c>
      <c r="DR118" s="780"/>
      <c r="DS118" s="780"/>
      <c r="DT118" s="780"/>
      <c r="DU118" s="781"/>
      <c r="DV118" s="824" t="s">
        <v>459</v>
      </c>
      <c r="DW118" s="825"/>
      <c r="DX118" s="825"/>
      <c r="DY118" s="825"/>
      <c r="DZ118" s="826"/>
    </row>
    <row r="119" spans="1:130" s="230" customFormat="1" ht="26.25" customHeight="1" x14ac:dyDescent="0.15">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474</v>
      </c>
      <c r="AG119" s="889"/>
      <c r="AH119" s="889"/>
      <c r="AI119" s="889"/>
      <c r="AJ119" s="890"/>
      <c r="AK119" s="891" t="s">
        <v>447</v>
      </c>
      <c r="AL119" s="889"/>
      <c r="AM119" s="889"/>
      <c r="AN119" s="889"/>
      <c r="AO119" s="890"/>
      <c r="AP119" s="892" t="s">
        <v>447</v>
      </c>
      <c r="AQ119" s="893"/>
      <c r="AR119" s="893"/>
      <c r="AS119" s="893"/>
      <c r="AT119" s="894"/>
      <c r="AU119" s="934"/>
      <c r="AV119" s="935"/>
      <c r="AW119" s="935"/>
      <c r="AX119" s="935"/>
      <c r="AY119" s="935"/>
      <c r="AZ119" s="251" t="s">
        <v>187</v>
      </c>
      <c r="BA119" s="251"/>
      <c r="BB119" s="251"/>
      <c r="BC119" s="251"/>
      <c r="BD119" s="251"/>
      <c r="BE119" s="251"/>
      <c r="BF119" s="251"/>
      <c r="BG119" s="251"/>
      <c r="BH119" s="251"/>
      <c r="BI119" s="251"/>
      <c r="BJ119" s="251"/>
      <c r="BK119" s="251"/>
      <c r="BL119" s="251"/>
      <c r="BM119" s="251"/>
      <c r="BN119" s="251"/>
      <c r="BO119" s="877" t="s">
        <v>478</v>
      </c>
      <c r="BP119" s="878"/>
      <c r="BQ119" s="879">
        <v>35600018</v>
      </c>
      <c r="BR119" s="845"/>
      <c r="BS119" s="845"/>
      <c r="BT119" s="845"/>
      <c r="BU119" s="845"/>
      <c r="BV119" s="845">
        <v>35891251</v>
      </c>
      <c r="BW119" s="845"/>
      <c r="BX119" s="845"/>
      <c r="BY119" s="845"/>
      <c r="BZ119" s="845"/>
      <c r="CA119" s="845">
        <v>35346232</v>
      </c>
      <c r="CB119" s="845"/>
      <c r="CC119" s="845"/>
      <c r="CD119" s="845"/>
      <c r="CE119" s="845"/>
      <c r="CF119" s="748"/>
      <c r="CG119" s="749"/>
      <c r="CH119" s="749"/>
      <c r="CI119" s="749"/>
      <c r="CJ119" s="834"/>
      <c r="CK119" s="928"/>
      <c r="CL119" s="823"/>
      <c r="CM119" s="838" t="s">
        <v>479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459</v>
      </c>
      <c r="DH119" s="764"/>
      <c r="DI119" s="764"/>
      <c r="DJ119" s="764"/>
      <c r="DK119" s="765"/>
      <c r="DL119" s="766" t="s">
        <v>447</v>
      </c>
      <c r="DM119" s="764"/>
      <c r="DN119" s="764"/>
      <c r="DO119" s="764"/>
      <c r="DP119" s="765"/>
      <c r="DQ119" s="766" t="s">
        <v>459</v>
      </c>
      <c r="DR119" s="764"/>
      <c r="DS119" s="764"/>
      <c r="DT119" s="764"/>
      <c r="DU119" s="765"/>
      <c r="DV119" s="848" t="s">
        <v>459</v>
      </c>
      <c r="DW119" s="849"/>
      <c r="DX119" s="849"/>
      <c r="DY119" s="849"/>
      <c r="DZ119" s="850"/>
    </row>
    <row r="120" spans="1:130" s="230" customFormat="1" ht="26.25" customHeight="1" x14ac:dyDescent="0.15">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459</v>
      </c>
      <c r="AB120" s="780"/>
      <c r="AC120" s="780"/>
      <c r="AD120" s="780"/>
      <c r="AE120" s="781"/>
      <c r="AF120" s="782" t="s">
        <v>459</v>
      </c>
      <c r="AG120" s="780"/>
      <c r="AH120" s="780"/>
      <c r="AI120" s="780"/>
      <c r="AJ120" s="781"/>
      <c r="AK120" s="782" t="s">
        <v>459</v>
      </c>
      <c r="AL120" s="780"/>
      <c r="AM120" s="780"/>
      <c r="AN120" s="780"/>
      <c r="AO120" s="781"/>
      <c r="AP120" s="824" t="s">
        <v>459</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5171704</v>
      </c>
      <c r="BR120" s="842"/>
      <c r="BS120" s="842"/>
      <c r="BT120" s="842"/>
      <c r="BU120" s="842"/>
      <c r="BV120" s="842">
        <v>6166881</v>
      </c>
      <c r="BW120" s="842"/>
      <c r="BX120" s="842"/>
      <c r="BY120" s="842"/>
      <c r="BZ120" s="842"/>
      <c r="CA120" s="842">
        <v>6566121</v>
      </c>
      <c r="CB120" s="842"/>
      <c r="CC120" s="842"/>
      <c r="CD120" s="842"/>
      <c r="CE120" s="842"/>
      <c r="CF120" s="866">
        <v>64</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t="s">
        <v>459</v>
      </c>
      <c r="DH120" s="842"/>
      <c r="DI120" s="842"/>
      <c r="DJ120" s="842"/>
      <c r="DK120" s="842"/>
      <c r="DL120" s="842" t="s">
        <v>459</v>
      </c>
      <c r="DM120" s="842"/>
      <c r="DN120" s="842"/>
      <c r="DO120" s="842"/>
      <c r="DP120" s="842"/>
      <c r="DQ120" s="842">
        <v>4159198</v>
      </c>
      <c r="DR120" s="842"/>
      <c r="DS120" s="842"/>
      <c r="DT120" s="842"/>
      <c r="DU120" s="842"/>
      <c r="DV120" s="843">
        <v>40.5</v>
      </c>
      <c r="DW120" s="843"/>
      <c r="DX120" s="843"/>
      <c r="DY120" s="843"/>
      <c r="DZ120" s="844"/>
    </row>
    <row r="121" spans="1:130" s="230" customFormat="1" ht="26.25" customHeight="1" x14ac:dyDescent="0.15">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459</v>
      </c>
      <c r="AB121" s="780"/>
      <c r="AC121" s="780"/>
      <c r="AD121" s="780"/>
      <c r="AE121" s="781"/>
      <c r="AF121" s="782" t="s">
        <v>459</v>
      </c>
      <c r="AG121" s="780"/>
      <c r="AH121" s="780"/>
      <c r="AI121" s="780"/>
      <c r="AJ121" s="781"/>
      <c r="AK121" s="782" t="s">
        <v>459</v>
      </c>
      <c r="AL121" s="780"/>
      <c r="AM121" s="780"/>
      <c r="AN121" s="780"/>
      <c r="AO121" s="781"/>
      <c r="AP121" s="824" t="s">
        <v>459</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v>33385</v>
      </c>
      <c r="BR121" s="817"/>
      <c r="BS121" s="817"/>
      <c r="BT121" s="817"/>
      <c r="BU121" s="817"/>
      <c r="BV121" s="817">
        <v>15424</v>
      </c>
      <c r="BW121" s="817"/>
      <c r="BX121" s="817"/>
      <c r="BY121" s="817"/>
      <c r="BZ121" s="817"/>
      <c r="CA121" s="817">
        <v>8169</v>
      </c>
      <c r="CB121" s="817"/>
      <c r="CC121" s="817"/>
      <c r="CD121" s="817"/>
      <c r="CE121" s="817"/>
      <c r="CF121" s="875">
        <v>0.1</v>
      </c>
      <c r="CG121" s="876"/>
      <c r="CH121" s="876"/>
      <c r="CI121" s="876"/>
      <c r="CJ121" s="876"/>
      <c r="CK121" s="869"/>
      <c r="CL121" s="855"/>
      <c r="CM121" s="855"/>
      <c r="CN121" s="855"/>
      <c r="CO121" s="856"/>
      <c r="CP121" s="835" t="s">
        <v>486</v>
      </c>
      <c r="CQ121" s="836"/>
      <c r="CR121" s="836"/>
      <c r="CS121" s="836"/>
      <c r="CT121" s="836"/>
      <c r="CU121" s="836"/>
      <c r="CV121" s="836"/>
      <c r="CW121" s="836"/>
      <c r="CX121" s="836"/>
      <c r="CY121" s="836"/>
      <c r="CZ121" s="836"/>
      <c r="DA121" s="836"/>
      <c r="DB121" s="836"/>
      <c r="DC121" s="836"/>
      <c r="DD121" s="836"/>
      <c r="DE121" s="836"/>
      <c r="DF121" s="837"/>
      <c r="DG121" s="816">
        <v>1120011</v>
      </c>
      <c r="DH121" s="817"/>
      <c r="DI121" s="817"/>
      <c r="DJ121" s="817"/>
      <c r="DK121" s="817"/>
      <c r="DL121" s="817">
        <v>1693161</v>
      </c>
      <c r="DM121" s="817"/>
      <c r="DN121" s="817"/>
      <c r="DO121" s="817"/>
      <c r="DP121" s="817"/>
      <c r="DQ121" s="817">
        <v>2033350</v>
      </c>
      <c r="DR121" s="817"/>
      <c r="DS121" s="817"/>
      <c r="DT121" s="817"/>
      <c r="DU121" s="817"/>
      <c r="DV121" s="794">
        <v>19.8</v>
      </c>
      <c r="DW121" s="794"/>
      <c r="DX121" s="794"/>
      <c r="DY121" s="794"/>
      <c r="DZ121" s="795"/>
    </row>
    <row r="122" spans="1:130" s="230" customFormat="1" ht="26.25" customHeight="1" x14ac:dyDescent="0.15">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459</v>
      </c>
      <c r="AB122" s="780"/>
      <c r="AC122" s="780"/>
      <c r="AD122" s="780"/>
      <c r="AE122" s="781"/>
      <c r="AF122" s="782" t="s">
        <v>459</v>
      </c>
      <c r="AG122" s="780"/>
      <c r="AH122" s="780"/>
      <c r="AI122" s="780"/>
      <c r="AJ122" s="781"/>
      <c r="AK122" s="782" t="s">
        <v>459</v>
      </c>
      <c r="AL122" s="780"/>
      <c r="AM122" s="780"/>
      <c r="AN122" s="780"/>
      <c r="AO122" s="781"/>
      <c r="AP122" s="824" t="s">
        <v>447</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21926017</v>
      </c>
      <c r="BR122" s="845"/>
      <c r="BS122" s="845"/>
      <c r="BT122" s="845"/>
      <c r="BU122" s="845"/>
      <c r="BV122" s="845">
        <v>21448397</v>
      </c>
      <c r="BW122" s="845"/>
      <c r="BX122" s="845"/>
      <c r="BY122" s="845"/>
      <c r="BZ122" s="845"/>
      <c r="CA122" s="845">
        <v>21857516</v>
      </c>
      <c r="CB122" s="845"/>
      <c r="CC122" s="845"/>
      <c r="CD122" s="845"/>
      <c r="CE122" s="845"/>
      <c r="CF122" s="846">
        <v>212.9</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v>601400</v>
      </c>
      <c r="DH122" s="817"/>
      <c r="DI122" s="817"/>
      <c r="DJ122" s="817"/>
      <c r="DK122" s="817"/>
      <c r="DL122" s="817">
        <v>418781</v>
      </c>
      <c r="DM122" s="817"/>
      <c r="DN122" s="817"/>
      <c r="DO122" s="817"/>
      <c r="DP122" s="817"/>
      <c r="DQ122" s="817">
        <v>318303</v>
      </c>
      <c r="DR122" s="817"/>
      <c r="DS122" s="817"/>
      <c r="DT122" s="817"/>
      <c r="DU122" s="817"/>
      <c r="DV122" s="794">
        <v>3.1</v>
      </c>
      <c r="DW122" s="794"/>
      <c r="DX122" s="794"/>
      <c r="DY122" s="794"/>
      <c r="DZ122" s="795"/>
    </row>
    <row r="123" spans="1:130" s="230" customFormat="1" ht="26.25" customHeight="1" x14ac:dyDescent="0.15">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423</v>
      </c>
      <c r="AB123" s="780"/>
      <c r="AC123" s="780"/>
      <c r="AD123" s="780"/>
      <c r="AE123" s="781"/>
      <c r="AF123" s="782" t="s">
        <v>423</v>
      </c>
      <c r="AG123" s="780"/>
      <c r="AH123" s="780"/>
      <c r="AI123" s="780"/>
      <c r="AJ123" s="781"/>
      <c r="AK123" s="782" t="s">
        <v>423</v>
      </c>
      <c r="AL123" s="780"/>
      <c r="AM123" s="780"/>
      <c r="AN123" s="780"/>
      <c r="AO123" s="781"/>
      <c r="AP123" s="824" t="s">
        <v>459</v>
      </c>
      <c r="AQ123" s="825"/>
      <c r="AR123" s="825"/>
      <c r="AS123" s="825"/>
      <c r="AT123" s="826"/>
      <c r="AU123" s="886"/>
      <c r="AV123" s="887"/>
      <c r="AW123" s="887"/>
      <c r="AX123" s="887"/>
      <c r="AY123" s="887"/>
      <c r="AZ123" s="251" t="s">
        <v>187</v>
      </c>
      <c r="BA123" s="251"/>
      <c r="BB123" s="251"/>
      <c r="BC123" s="251"/>
      <c r="BD123" s="251"/>
      <c r="BE123" s="251"/>
      <c r="BF123" s="251"/>
      <c r="BG123" s="251"/>
      <c r="BH123" s="251"/>
      <c r="BI123" s="251"/>
      <c r="BJ123" s="251"/>
      <c r="BK123" s="251"/>
      <c r="BL123" s="251"/>
      <c r="BM123" s="251"/>
      <c r="BN123" s="251"/>
      <c r="BO123" s="877" t="s">
        <v>489</v>
      </c>
      <c r="BP123" s="878"/>
      <c r="BQ123" s="832">
        <v>27131106</v>
      </c>
      <c r="BR123" s="833"/>
      <c r="BS123" s="833"/>
      <c r="BT123" s="833"/>
      <c r="BU123" s="833"/>
      <c r="BV123" s="833">
        <v>27630702</v>
      </c>
      <c r="BW123" s="833"/>
      <c r="BX123" s="833"/>
      <c r="BY123" s="833"/>
      <c r="BZ123" s="833"/>
      <c r="CA123" s="833">
        <v>28431806</v>
      </c>
      <c r="CB123" s="833"/>
      <c r="CC123" s="833"/>
      <c r="CD123" s="833"/>
      <c r="CE123" s="833"/>
      <c r="CF123" s="748"/>
      <c r="CG123" s="749"/>
      <c r="CH123" s="749"/>
      <c r="CI123" s="749"/>
      <c r="CJ123" s="834"/>
      <c r="CK123" s="869"/>
      <c r="CL123" s="855"/>
      <c r="CM123" s="855"/>
      <c r="CN123" s="855"/>
      <c r="CO123" s="856"/>
      <c r="CP123" s="835" t="s">
        <v>417</v>
      </c>
      <c r="CQ123" s="836"/>
      <c r="CR123" s="836"/>
      <c r="CS123" s="836"/>
      <c r="CT123" s="836"/>
      <c r="CU123" s="836"/>
      <c r="CV123" s="836"/>
      <c r="CW123" s="836"/>
      <c r="CX123" s="836"/>
      <c r="CY123" s="836"/>
      <c r="CZ123" s="836"/>
      <c r="DA123" s="836"/>
      <c r="DB123" s="836"/>
      <c r="DC123" s="836"/>
      <c r="DD123" s="836"/>
      <c r="DE123" s="836"/>
      <c r="DF123" s="837"/>
      <c r="DG123" s="779">
        <v>61100</v>
      </c>
      <c r="DH123" s="780"/>
      <c r="DI123" s="780"/>
      <c r="DJ123" s="780"/>
      <c r="DK123" s="781"/>
      <c r="DL123" s="782">
        <v>69800</v>
      </c>
      <c r="DM123" s="780"/>
      <c r="DN123" s="780"/>
      <c r="DO123" s="780"/>
      <c r="DP123" s="781"/>
      <c r="DQ123" s="782">
        <v>59959</v>
      </c>
      <c r="DR123" s="780"/>
      <c r="DS123" s="780"/>
      <c r="DT123" s="780"/>
      <c r="DU123" s="781"/>
      <c r="DV123" s="824">
        <v>0.6</v>
      </c>
      <c r="DW123" s="825"/>
      <c r="DX123" s="825"/>
      <c r="DY123" s="825"/>
      <c r="DZ123" s="826"/>
    </row>
    <row r="124" spans="1:130" s="230" customFormat="1" ht="26.25" customHeight="1" thickBot="1" x14ac:dyDescent="0.2">
      <c r="A124" s="820"/>
      <c r="B124" s="821"/>
      <c r="C124" s="815" t="s">
        <v>475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447</v>
      </c>
      <c r="AB124" s="780"/>
      <c r="AC124" s="780"/>
      <c r="AD124" s="780"/>
      <c r="AE124" s="781"/>
      <c r="AF124" s="782" t="s">
        <v>394</v>
      </c>
      <c r="AG124" s="780"/>
      <c r="AH124" s="780"/>
      <c r="AI124" s="780"/>
      <c r="AJ124" s="781"/>
      <c r="AK124" s="782" t="s">
        <v>394</v>
      </c>
      <c r="AL124" s="780"/>
      <c r="AM124" s="780"/>
      <c r="AN124" s="780"/>
      <c r="AO124" s="781"/>
      <c r="AP124" s="824" t="s">
        <v>490</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84.1</v>
      </c>
      <c r="BR124" s="831"/>
      <c r="BS124" s="831"/>
      <c r="BT124" s="831"/>
      <c r="BU124" s="831"/>
      <c r="BV124" s="831">
        <v>77.7</v>
      </c>
      <c r="BW124" s="831"/>
      <c r="BX124" s="831"/>
      <c r="BY124" s="831"/>
      <c r="BZ124" s="831"/>
      <c r="CA124" s="831">
        <v>67.3</v>
      </c>
      <c r="CB124" s="831"/>
      <c r="CC124" s="831"/>
      <c r="CD124" s="831"/>
      <c r="CE124" s="831"/>
      <c r="CF124" s="726"/>
      <c r="CG124" s="727"/>
      <c r="CH124" s="727"/>
      <c r="CI124" s="727"/>
      <c r="CJ124" s="862"/>
      <c r="CK124" s="870"/>
      <c r="CL124" s="870"/>
      <c r="CM124" s="870"/>
      <c r="CN124" s="870"/>
      <c r="CO124" s="871"/>
      <c r="CP124" s="835" t="s">
        <v>492</v>
      </c>
      <c r="CQ124" s="836"/>
      <c r="CR124" s="836"/>
      <c r="CS124" s="836"/>
      <c r="CT124" s="836"/>
      <c r="CU124" s="836"/>
      <c r="CV124" s="836"/>
      <c r="CW124" s="836"/>
      <c r="CX124" s="836"/>
      <c r="CY124" s="836"/>
      <c r="CZ124" s="836"/>
      <c r="DA124" s="836"/>
      <c r="DB124" s="836"/>
      <c r="DC124" s="836"/>
      <c r="DD124" s="836"/>
      <c r="DE124" s="836"/>
      <c r="DF124" s="837"/>
      <c r="DG124" s="763">
        <v>4914093</v>
      </c>
      <c r="DH124" s="764"/>
      <c r="DI124" s="764"/>
      <c r="DJ124" s="764"/>
      <c r="DK124" s="765"/>
      <c r="DL124" s="766">
        <v>4557831</v>
      </c>
      <c r="DM124" s="764"/>
      <c r="DN124" s="764"/>
      <c r="DO124" s="764"/>
      <c r="DP124" s="765"/>
      <c r="DQ124" s="766">
        <v>3020</v>
      </c>
      <c r="DR124" s="764"/>
      <c r="DS124" s="764"/>
      <c r="DT124" s="764"/>
      <c r="DU124" s="765"/>
      <c r="DV124" s="848">
        <v>0</v>
      </c>
      <c r="DW124" s="849"/>
      <c r="DX124" s="849"/>
      <c r="DY124" s="849"/>
      <c r="DZ124" s="850"/>
    </row>
    <row r="125" spans="1:130" s="230" customFormat="1" ht="26.25" customHeight="1" x14ac:dyDescent="0.15">
      <c r="A125" s="820"/>
      <c r="B125" s="821"/>
      <c r="C125" s="815" t="s">
        <v>477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490</v>
      </c>
      <c r="AB125" s="780"/>
      <c r="AC125" s="780"/>
      <c r="AD125" s="780"/>
      <c r="AE125" s="781"/>
      <c r="AF125" s="782" t="s">
        <v>493</v>
      </c>
      <c r="AG125" s="780"/>
      <c r="AH125" s="780"/>
      <c r="AI125" s="780"/>
      <c r="AJ125" s="781"/>
      <c r="AK125" s="782" t="s">
        <v>493</v>
      </c>
      <c r="AL125" s="780"/>
      <c r="AM125" s="780"/>
      <c r="AN125" s="780"/>
      <c r="AO125" s="781"/>
      <c r="AP125" s="824" t="s">
        <v>459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490</v>
      </c>
      <c r="DH125" s="842"/>
      <c r="DI125" s="842"/>
      <c r="DJ125" s="842"/>
      <c r="DK125" s="842"/>
      <c r="DL125" s="842" t="s">
        <v>490</v>
      </c>
      <c r="DM125" s="842"/>
      <c r="DN125" s="842"/>
      <c r="DO125" s="842"/>
      <c r="DP125" s="842"/>
      <c r="DQ125" s="842" t="s">
        <v>496</v>
      </c>
      <c r="DR125" s="842"/>
      <c r="DS125" s="842"/>
      <c r="DT125" s="842"/>
      <c r="DU125" s="842"/>
      <c r="DV125" s="843" t="s">
        <v>497</v>
      </c>
      <c r="DW125" s="843"/>
      <c r="DX125" s="843"/>
      <c r="DY125" s="843"/>
      <c r="DZ125" s="844"/>
    </row>
    <row r="126" spans="1:130" s="230" customFormat="1" ht="26.25" customHeight="1" thickBot="1" x14ac:dyDescent="0.2">
      <c r="A126" s="820"/>
      <c r="B126" s="821"/>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493</v>
      </c>
      <c r="AB126" s="780"/>
      <c r="AC126" s="780"/>
      <c r="AD126" s="780"/>
      <c r="AE126" s="781"/>
      <c r="AF126" s="782" t="s">
        <v>423</v>
      </c>
      <c r="AG126" s="780"/>
      <c r="AH126" s="780"/>
      <c r="AI126" s="780"/>
      <c r="AJ126" s="781"/>
      <c r="AK126" s="782" t="s">
        <v>498</v>
      </c>
      <c r="AL126" s="780"/>
      <c r="AM126" s="780"/>
      <c r="AN126" s="780"/>
      <c r="AO126" s="781"/>
      <c r="AP126" s="824" t="s">
        <v>423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499</v>
      </c>
      <c r="CQ126" s="752"/>
      <c r="CR126" s="752"/>
      <c r="CS126" s="752"/>
      <c r="CT126" s="752"/>
      <c r="CU126" s="752"/>
      <c r="CV126" s="752"/>
      <c r="CW126" s="752"/>
      <c r="CX126" s="752"/>
      <c r="CY126" s="752"/>
      <c r="CZ126" s="752"/>
      <c r="DA126" s="752"/>
      <c r="DB126" s="752"/>
      <c r="DC126" s="752"/>
      <c r="DD126" s="752"/>
      <c r="DE126" s="752"/>
      <c r="DF126" s="753"/>
      <c r="DG126" s="816" t="s">
        <v>423</v>
      </c>
      <c r="DH126" s="817"/>
      <c r="DI126" s="817"/>
      <c r="DJ126" s="817"/>
      <c r="DK126" s="817"/>
      <c r="DL126" s="817" t="s">
        <v>490</v>
      </c>
      <c r="DM126" s="817"/>
      <c r="DN126" s="817"/>
      <c r="DO126" s="817"/>
      <c r="DP126" s="817"/>
      <c r="DQ126" s="817" t="s">
        <v>496</v>
      </c>
      <c r="DR126" s="817"/>
      <c r="DS126" s="817"/>
      <c r="DT126" s="817"/>
      <c r="DU126" s="817"/>
      <c r="DV126" s="794" t="s">
        <v>459</v>
      </c>
      <c r="DW126" s="794"/>
      <c r="DX126" s="794"/>
      <c r="DY126" s="794"/>
      <c r="DZ126" s="795"/>
    </row>
    <row r="127" spans="1:130" s="230" customFormat="1" ht="26.25" customHeight="1" x14ac:dyDescent="0.15">
      <c r="A127" s="822"/>
      <c r="B127" s="823"/>
      <c r="C127" s="838" t="s">
        <v>500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909</v>
      </c>
      <c r="AB127" s="780"/>
      <c r="AC127" s="780"/>
      <c r="AD127" s="780"/>
      <c r="AE127" s="781"/>
      <c r="AF127" s="782">
        <v>6899</v>
      </c>
      <c r="AG127" s="780"/>
      <c r="AH127" s="780"/>
      <c r="AI127" s="780"/>
      <c r="AJ127" s="781"/>
      <c r="AK127" s="782">
        <v>11726</v>
      </c>
      <c r="AL127" s="780"/>
      <c r="AM127" s="780"/>
      <c r="AN127" s="780"/>
      <c r="AO127" s="781"/>
      <c r="AP127" s="824">
        <v>0.1</v>
      </c>
      <c r="AQ127" s="825"/>
      <c r="AR127" s="825"/>
      <c r="AS127" s="825"/>
      <c r="AT127" s="826"/>
      <c r="AU127" s="232"/>
      <c r="AV127" s="232"/>
      <c r="AW127" s="232"/>
      <c r="AX127" s="841"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505</v>
      </c>
      <c r="CQ127" s="752"/>
      <c r="CR127" s="752"/>
      <c r="CS127" s="752"/>
      <c r="CT127" s="752"/>
      <c r="CU127" s="752"/>
      <c r="CV127" s="752"/>
      <c r="CW127" s="752"/>
      <c r="CX127" s="752"/>
      <c r="CY127" s="752"/>
      <c r="CZ127" s="752"/>
      <c r="DA127" s="752"/>
      <c r="DB127" s="752"/>
      <c r="DC127" s="752"/>
      <c r="DD127" s="752"/>
      <c r="DE127" s="752"/>
      <c r="DF127" s="753"/>
      <c r="DG127" s="816" t="s">
        <v>490</v>
      </c>
      <c r="DH127" s="817"/>
      <c r="DI127" s="817"/>
      <c r="DJ127" s="817"/>
      <c r="DK127" s="817"/>
      <c r="DL127" s="817" t="s">
        <v>490</v>
      </c>
      <c r="DM127" s="817"/>
      <c r="DN127" s="817"/>
      <c r="DO127" s="817"/>
      <c r="DP127" s="817"/>
      <c r="DQ127" s="817" t="s">
        <v>493</v>
      </c>
      <c r="DR127" s="817"/>
      <c r="DS127" s="817"/>
      <c r="DT127" s="817"/>
      <c r="DU127" s="817"/>
      <c r="DV127" s="794" t="s">
        <v>459</v>
      </c>
      <c r="DW127" s="794"/>
      <c r="DX127" s="794"/>
      <c r="DY127" s="794"/>
      <c r="DZ127" s="795"/>
    </row>
    <row r="128" spans="1:130" s="230" customFormat="1" ht="26.25" customHeight="1" thickBot="1" x14ac:dyDescent="0.2">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36966</v>
      </c>
      <c r="AB128" s="801"/>
      <c r="AC128" s="801"/>
      <c r="AD128" s="801"/>
      <c r="AE128" s="802"/>
      <c r="AF128" s="803">
        <v>16116</v>
      </c>
      <c r="AG128" s="801"/>
      <c r="AH128" s="801"/>
      <c r="AI128" s="801"/>
      <c r="AJ128" s="802"/>
      <c r="AK128" s="803">
        <v>19328</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394</v>
      </c>
      <c r="BG128" s="787"/>
      <c r="BH128" s="787"/>
      <c r="BI128" s="787"/>
      <c r="BJ128" s="787"/>
      <c r="BK128" s="787"/>
      <c r="BL128" s="810"/>
      <c r="BM128" s="786">
        <v>13.03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509</v>
      </c>
      <c r="CQ128" s="730"/>
      <c r="CR128" s="730"/>
      <c r="CS128" s="730"/>
      <c r="CT128" s="730"/>
      <c r="CU128" s="730"/>
      <c r="CV128" s="730"/>
      <c r="CW128" s="730"/>
      <c r="CX128" s="730"/>
      <c r="CY128" s="730"/>
      <c r="CZ128" s="730"/>
      <c r="DA128" s="730"/>
      <c r="DB128" s="730"/>
      <c r="DC128" s="730"/>
      <c r="DD128" s="730"/>
      <c r="DE128" s="730"/>
      <c r="DF128" s="731"/>
      <c r="DG128" s="790" t="s">
        <v>510</v>
      </c>
      <c r="DH128" s="791"/>
      <c r="DI128" s="791"/>
      <c r="DJ128" s="791"/>
      <c r="DK128" s="791"/>
      <c r="DL128" s="791" t="s">
        <v>498</v>
      </c>
      <c r="DM128" s="791"/>
      <c r="DN128" s="791"/>
      <c r="DO128" s="791"/>
      <c r="DP128" s="791"/>
      <c r="DQ128" s="791" t="s">
        <v>448</v>
      </c>
      <c r="DR128" s="791"/>
      <c r="DS128" s="791"/>
      <c r="DT128" s="791"/>
      <c r="DU128" s="791"/>
      <c r="DV128" s="792" t="s">
        <v>394</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12222218</v>
      </c>
      <c r="AB129" s="780"/>
      <c r="AC129" s="780"/>
      <c r="AD129" s="780"/>
      <c r="AE129" s="781"/>
      <c r="AF129" s="782">
        <v>12726166</v>
      </c>
      <c r="AG129" s="780"/>
      <c r="AH129" s="780"/>
      <c r="AI129" s="780"/>
      <c r="AJ129" s="781"/>
      <c r="AK129" s="782">
        <v>12254244</v>
      </c>
      <c r="AL129" s="780"/>
      <c r="AM129" s="780"/>
      <c r="AN129" s="780"/>
      <c r="AO129" s="781"/>
      <c r="AP129" s="783"/>
      <c r="AQ129" s="784"/>
      <c r="AR129" s="784"/>
      <c r="AS129" s="784"/>
      <c r="AT129" s="785"/>
      <c r="AU129" s="233"/>
      <c r="AV129" s="233"/>
      <c r="AW129" s="233"/>
      <c r="AX129" s="751" t="s">
        <v>512</v>
      </c>
      <c r="AY129" s="752"/>
      <c r="AZ129" s="752"/>
      <c r="BA129" s="752"/>
      <c r="BB129" s="752"/>
      <c r="BC129" s="752"/>
      <c r="BD129" s="752"/>
      <c r="BE129" s="753"/>
      <c r="BF129" s="770" t="s">
        <v>423</v>
      </c>
      <c r="BG129" s="771"/>
      <c r="BH129" s="771"/>
      <c r="BI129" s="771"/>
      <c r="BJ129" s="771"/>
      <c r="BK129" s="771"/>
      <c r="BL129" s="772"/>
      <c r="BM129" s="770">
        <v>18.03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2160812</v>
      </c>
      <c r="AB130" s="780"/>
      <c r="AC130" s="780"/>
      <c r="AD130" s="780"/>
      <c r="AE130" s="781"/>
      <c r="AF130" s="782">
        <v>2107177</v>
      </c>
      <c r="AG130" s="780"/>
      <c r="AH130" s="780"/>
      <c r="AI130" s="780"/>
      <c r="AJ130" s="781"/>
      <c r="AK130" s="782">
        <v>1986812</v>
      </c>
      <c r="AL130" s="780"/>
      <c r="AM130" s="780"/>
      <c r="AN130" s="780"/>
      <c r="AO130" s="781"/>
      <c r="AP130" s="783"/>
      <c r="AQ130" s="784"/>
      <c r="AR130" s="784"/>
      <c r="AS130" s="784"/>
      <c r="AT130" s="785"/>
      <c r="AU130" s="233"/>
      <c r="AV130" s="233"/>
      <c r="AW130" s="233"/>
      <c r="AX130" s="751" t="s">
        <v>515</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10061406</v>
      </c>
      <c r="AB131" s="764"/>
      <c r="AC131" s="764"/>
      <c r="AD131" s="764"/>
      <c r="AE131" s="765"/>
      <c r="AF131" s="766">
        <v>10618989</v>
      </c>
      <c r="AG131" s="764"/>
      <c r="AH131" s="764"/>
      <c r="AI131" s="764"/>
      <c r="AJ131" s="765"/>
      <c r="AK131" s="766">
        <v>10267432</v>
      </c>
      <c r="AL131" s="764"/>
      <c r="AM131" s="764"/>
      <c r="AN131" s="764"/>
      <c r="AO131" s="765"/>
      <c r="AP131" s="767"/>
      <c r="AQ131" s="768"/>
      <c r="AR131" s="768"/>
      <c r="AS131" s="768"/>
      <c r="AT131" s="769"/>
      <c r="AU131" s="233"/>
      <c r="AV131" s="233"/>
      <c r="AW131" s="233"/>
      <c r="AX131" s="729" t="s">
        <v>517</v>
      </c>
      <c r="AY131" s="730"/>
      <c r="AZ131" s="730"/>
      <c r="BA131" s="730"/>
      <c r="BB131" s="730"/>
      <c r="BC131" s="730"/>
      <c r="BD131" s="730"/>
      <c r="BE131" s="731"/>
      <c r="BF131" s="732">
        <v>67.3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8.9945679559999991</v>
      </c>
      <c r="AB132" s="745"/>
      <c r="AC132" s="745"/>
      <c r="AD132" s="745"/>
      <c r="AE132" s="746"/>
      <c r="AF132" s="747">
        <v>9.5735290810000002</v>
      </c>
      <c r="AG132" s="745"/>
      <c r="AH132" s="745"/>
      <c r="AI132" s="745"/>
      <c r="AJ132" s="746"/>
      <c r="AK132" s="747">
        <v>10.657026999999999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10.1</v>
      </c>
      <c r="AB133" s="724"/>
      <c r="AC133" s="724"/>
      <c r="AD133" s="724"/>
      <c r="AE133" s="725"/>
      <c r="AF133" s="723">
        <v>9.6999999999999993</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a47lv0OMhg4ILLrWMBCuPdDsDv/OGzsG7IZR48t/erW2HIk40OL/42F1kaEAMX7M51ayc37Ue57K3wi2I6O9g==" saltValue="NDh/BheM+UEGvNsNx5DkA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3" zoomScaleNormal="85" zoomScaleSheetLayoutView="100" workbookViewId="0">
      <selection activeCell="CO73" sqref="CO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evHgvXTmBNmxOg2dFJc+NF8McH2YTqYu/GjVrp3Q2n5x0kvhcLieTUswrCR2O5mF9zE70geVoa400yI9tG1qqA==" saltValue="xQB+TQtt/xYadE9JPxJZ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8f4GX/wqjFtl+S1qyQWuvosp8kh5FORwgjPBkSE26yhNY/O2DDf3jJ3pSYarkoLrpYWJ6nrm5ltpGrawKhrhg==" saltValue="99OwrAygaA/C/WfjHqRj6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524</v>
      </c>
      <c r="AP7" s="272"/>
      <c r="AQ7" s="273" t="s">
        <v>525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526</v>
      </c>
      <c r="AQ8" s="279" t="s">
        <v>527</v>
      </c>
      <c r="AR8" s="280" t="s">
        <v>528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529</v>
      </c>
      <c r="AL9" s="1133"/>
      <c r="AM9" s="1133"/>
      <c r="AN9" s="1134"/>
      <c r="AO9" s="281">
        <v>3652351</v>
      </c>
      <c r="AP9" s="281">
        <v>112519</v>
      </c>
      <c r="AQ9" s="282">
        <v>105319</v>
      </c>
      <c r="AR9" s="283">
        <v>6.8</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530</v>
      </c>
      <c r="AL10" s="1133"/>
      <c r="AM10" s="1133"/>
      <c r="AN10" s="1134"/>
      <c r="AO10" s="284">
        <v>484354</v>
      </c>
      <c r="AP10" s="284">
        <v>14922</v>
      </c>
      <c r="AQ10" s="285">
        <v>9860</v>
      </c>
      <c r="AR10" s="286">
        <v>51.3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531</v>
      </c>
      <c r="AL11" s="1133"/>
      <c r="AM11" s="1133"/>
      <c r="AN11" s="1134"/>
      <c r="AO11" s="284">
        <v>33721</v>
      </c>
      <c r="AP11" s="284">
        <v>1039</v>
      </c>
      <c r="AQ11" s="285">
        <v>1656</v>
      </c>
      <c r="AR11" s="286">
        <v>-37.299999999999997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532</v>
      </c>
      <c r="AL12" s="1133"/>
      <c r="AM12" s="1133"/>
      <c r="AN12" s="1134"/>
      <c r="AO12" s="284" t="s">
        <v>533</v>
      </c>
      <c r="AP12" s="284" t="s">
        <v>533</v>
      </c>
      <c r="AQ12" s="285">
        <v>3</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534</v>
      </c>
      <c r="AL13" s="1133"/>
      <c r="AM13" s="1133"/>
      <c r="AN13" s="1134"/>
      <c r="AO13" s="284">
        <v>138296</v>
      </c>
      <c r="AP13" s="284">
        <v>4261</v>
      </c>
      <c r="AQ13" s="285">
        <v>4056</v>
      </c>
      <c r="AR13" s="286">
        <v>5.0999999999999996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535</v>
      </c>
      <c r="AL14" s="1133"/>
      <c r="AM14" s="1133"/>
      <c r="AN14" s="1134"/>
      <c r="AO14" s="284">
        <v>73040</v>
      </c>
      <c r="AP14" s="284">
        <v>2250</v>
      </c>
      <c r="AQ14" s="285">
        <v>2339</v>
      </c>
      <c r="AR14" s="286">
        <v>-3.8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536</v>
      </c>
      <c r="AL15" s="1136"/>
      <c r="AM15" s="1136"/>
      <c r="AN15" s="1137"/>
      <c r="AO15" s="284">
        <v>-350931</v>
      </c>
      <c r="AP15" s="284">
        <v>-10811</v>
      </c>
      <c r="AQ15" s="285">
        <v>-7717</v>
      </c>
      <c r="AR15" s="286">
        <v>40.1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187</v>
      </c>
      <c r="AL16" s="1136"/>
      <c r="AM16" s="1136"/>
      <c r="AN16" s="1137"/>
      <c r="AO16" s="284">
        <v>4030831</v>
      </c>
      <c r="AP16" s="284">
        <v>124178</v>
      </c>
      <c r="AQ16" s="285">
        <v>115515</v>
      </c>
      <c r="AR16" s="286">
        <v>7.5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538</v>
      </c>
      <c r="AP20" s="293" t="s">
        <v>539</v>
      </c>
      <c r="AQ20" s="294" t="s">
        <v>540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541</v>
      </c>
      <c r="AL21" s="1139"/>
      <c r="AM21" s="1139"/>
      <c r="AN21" s="1140"/>
      <c r="AO21" s="297">
        <v>12.32</v>
      </c>
      <c r="AP21" s="298">
        <v>10.69</v>
      </c>
      <c r="AQ21" s="299">
        <v>1.63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542</v>
      </c>
      <c r="AL22" s="1139"/>
      <c r="AM22" s="1139"/>
      <c r="AN22" s="1140"/>
      <c r="AO22" s="302">
        <v>94.8</v>
      </c>
      <c r="AP22" s="303">
        <v>97.4</v>
      </c>
      <c r="AQ22" s="304">
        <v>-2.6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543</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544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524</v>
      </c>
      <c r="AP30" s="272"/>
      <c r="AQ30" s="273" t="s">
        <v>525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526</v>
      </c>
      <c r="AQ31" s="279" t="s">
        <v>527</v>
      </c>
      <c r="AR31" s="280" t="s">
        <v>528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546</v>
      </c>
      <c r="AL32" s="1123"/>
      <c r="AM32" s="1123"/>
      <c r="AN32" s="1124"/>
      <c r="AO32" s="312">
        <v>2444018</v>
      </c>
      <c r="AP32" s="312">
        <v>75293</v>
      </c>
      <c r="AQ32" s="313">
        <v>74824</v>
      </c>
      <c r="AR32" s="314">
        <v>0.6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547</v>
      </c>
      <c r="AL33" s="1123"/>
      <c r="AM33" s="1123"/>
      <c r="AN33" s="1124"/>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548</v>
      </c>
      <c r="AL34" s="1123"/>
      <c r="AM34" s="1123"/>
      <c r="AN34" s="1124"/>
      <c r="AO34" s="312" t="s">
        <v>533</v>
      </c>
      <c r="AP34" s="312" t="s">
        <v>533</v>
      </c>
      <c r="AQ34" s="313">
        <v>1</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549</v>
      </c>
      <c r="AL35" s="1123"/>
      <c r="AM35" s="1123"/>
      <c r="AN35" s="1124"/>
      <c r="AO35" s="312">
        <v>542828</v>
      </c>
      <c r="AP35" s="312">
        <v>16723</v>
      </c>
      <c r="AQ35" s="313">
        <v>17427</v>
      </c>
      <c r="AR35" s="314">
        <v>-4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550</v>
      </c>
      <c r="AL36" s="1123"/>
      <c r="AM36" s="1123"/>
      <c r="AN36" s="1124"/>
      <c r="AO36" s="312">
        <v>101701</v>
      </c>
      <c r="AP36" s="312">
        <v>3133</v>
      </c>
      <c r="AQ36" s="313">
        <v>2447</v>
      </c>
      <c r="AR36" s="314">
        <v>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551</v>
      </c>
      <c r="AL37" s="1123"/>
      <c r="AM37" s="1123"/>
      <c r="AN37" s="1124"/>
      <c r="AO37" s="312">
        <v>11726</v>
      </c>
      <c r="AP37" s="312">
        <v>361</v>
      </c>
      <c r="AQ37" s="313">
        <v>591</v>
      </c>
      <c r="AR37" s="314">
        <v>-38.9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552</v>
      </c>
      <c r="AL38" s="1126"/>
      <c r="AM38" s="1126"/>
      <c r="AN38" s="1127"/>
      <c r="AO38" s="315">
        <v>70</v>
      </c>
      <c r="AP38" s="315">
        <v>2</v>
      </c>
      <c r="AQ38" s="316">
        <v>2</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553</v>
      </c>
      <c r="AL39" s="1126"/>
      <c r="AM39" s="1126"/>
      <c r="AN39" s="1127"/>
      <c r="AO39" s="312">
        <v>-19328</v>
      </c>
      <c r="AP39" s="312">
        <v>-595</v>
      </c>
      <c r="AQ39" s="313">
        <v>-3618</v>
      </c>
      <c r="AR39" s="314">
        <v>-83.6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554</v>
      </c>
      <c r="AL40" s="1123"/>
      <c r="AM40" s="1123"/>
      <c r="AN40" s="1124"/>
      <c r="AO40" s="312">
        <v>-1986812</v>
      </c>
      <c r="AP40" s="312">
        <v>-61208</v>
      </c>
      <c r="AQ40" s="313">
        <v>-63812</v>
      </c>
      <c r="AR40" s="314">
        <v>-4.0999999999999996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299</v>
      </c>
      <c r="AL41" s="1129"/>
      <c r="AM41" s="1129"/>
      <c r="AN41" s="1130"/>
      <c r="AO41" s="312">
        <v>1094203</v>
      </c>
      <c r="AP41" s="312">
        <v>33709</v>
      </c>
      <c r="AQ41" s="313">
        <v>27863</v>
      </c>
      <c r="AR41" s="314">
        <v>21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524</v>
      </c>
      <c r="AN49" s="1117" t="s">
        <v>558</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559</v>
      </c>
      <c r="AO50" s="329" t="s">
        <v>560</v>
      </c>
      <c r="AP50" s="330" t="s">
        <v>561</v>
      </c>
      <c r="AQ50" s="331" t="s">
        <v>562</v>
      </c>
      <c r="AR50" s="332" t="s">
        <v>563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564</v>
      </c>
      <c r="AL51" s="325"/>
      <c r="AM51" s="333">
        <v>2165858</v>
      </c>
      <c r="AN51" s="334">
        <v>63700</v>
      </c>
      <c r="AO51" s="335">
        <v>-34.5</v>
      </c>
      <c r="AP51" s="336">
        <v>85173</v>
      </c>
      <c r="AQ51" s="337">
        <v>-4.3</v>
      </c>
      <c r="AR51" s="338">
        <v>-30.2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565</v>
      </c>
      <c r="AM52" s="341">
        <v>919130</v>
      </c>
      <c r="AN52" s="342">
        <v>27032</v>
      </c>
      <c r="AO52" s="343">
        <v>-26.6</v>
      </c>
      <c r="AP52" s="344">
        <v>43913</v>
      </c>
      <c r="AQ52" s="345">
        <v>-3.4</v>
      </c>
      <c r="AR52" s="346">
        <v>-23.2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566</v>
      </c>
      <c r="AL53" s="325"/>
      <c r="AM53" s="333">
        <v>2404377</v>
      </c>
      <c r="AN53" s="334">
        <v>71389</v>
      </c>
      <c r="AO53" s="335">
        <v>12.1</v>
      </c>
      <c r="AP53" s="336">
        <v>94081</v>
      </c>
      <c r="AQ53" s="337">
        <v>10.5</v>
      </c>
      <c r="AR53" s="338">
        <v>1.6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565</v>
      </c>
      <c r="AM54" s="341">
        <v>776408</v>
      </c>
      <c r="AN54" s="342">
        <v>23052</v>
      </c>
      <c r="AO54" s="343">
        <v>-14.7</v>
      </c>
      <c r="AP54" s="344">
        <v>48949</v>
      </c>
      <c r="AQ54" s="345">
        <v>11.5</v>
      </c>
      <c r="AR54" s="346">
        <v>-26.2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567</v>
      </c>
      <c r="AL55" s="325"/>
      <c r="AM55" s="333">
        <v>3913228</v>
      </c>
      <c r="AN55" s="334">
        <v>117398</v>
      </c>
      <c r="AO55" s="335">
        <v>64.400000000000006</v>
      </c>
      <c r="AP55" s="336">
        <v>92632</v>
      </c>
      <c r="AQ55" s="337">
        <v>-1.5</v>
      </c>
      <c r="AR55" s="338">
        <v>65.900000000000006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565</v>
      </c>
      <c r="AM56" s="341">
        <v>1885603</v>
      </c>
      <c r="AN56" s="342">
        <v>56569</v>
      </c>
      <c r="AO56" s="343">
        <v>145.4</v>
      </c>
      <c r="AP56" s="344">
        <v>47978</v>
      </c>
      <c r="AQ56" s="345">
        <v>-2</v>
      </c>
      <c r="AR56" s="346">
        <v>147.4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568</v>
      </c>
      <c r="AL57" s="325"/>
      <c r="AM57" s="333">
        <v>4693559</v>
      </c>
      <c r="AN57" s="334">
        <v>142644</v>
      </c>
      <c r="AO57" s="335">
        <v>21.5</v>
      </c>
      <c r="AP57" s="336">
        <v>96469</v>
      </c>
      <c r="AQ57" s="337">
        <v>4.0999999999999996</v>
      </c>
      <c r="AR57" s="338">
        <v>17.399999999999999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565</v>
      </c>
      <c r="AM58" s="341">
        <v>1996646</v>
      </c>
      <c r="AN58" s="342">
        <v>60681</v>
      </c>
      <c r="AO58" s="343">
        <v>7.3</v>
      </c>
      <c r="AP58" s="344">
        <v>49775</v>
      </c>
      <c r="AQ58" s="345">
        <v>3.7</v>
      </c>
      <c r="AR58" s="346">
        <v>3.6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569</v>
      </c>
      <c r="AL59" s="325"/>
      <c r="AM59" s="333">
        <v>4251029</v>
      </c>
      <c r="AN59" s="334">
        <v>130962</v>
      </c>
      <c r="AO59" s="335">
        <v>-8.1999999999999993</v>
      </c>
      <c r="AP59" s="336">
        <v>85743</v>
      </c>
      <c r="AQ59" s="337">
        <v>-11.1</v>
      </c>
      <c r="AR59" s="338">
        <v>2.9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565</v>
      </c>
      <c r="AM60" s="341">
        <v>2314964</v>
      </c>
      <c r="AN60" s="342">
        <v>71317</v>
      </c>
      <c r="AO60" s="343">
        <v>17.5</v>
      </c>
      <c r="AP60" s="344">
        <v>45231</v>
      </c>
      <c r="AQ60" s="345">
        <v>-9.1</v>
      </c>
      <c r="AR60" s="346">
        <v>26.6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570</v>
      </c>
      <c r="AL61" s="347"/>
      <c r="AM61" s="348">
        <v>3485610</v>
      </c>
      <c r="AN61" s="349">
        <v>105219</v>
      </c>
      <c r="AO61" s="350">
        <v>11.1</v>
      </c>
      <c r="AP61" s="351">
        <v>90820</v>
      </c>
      <c r="AQ61" s="352">
        <v>-0.5</v>
      </c>
      <c r="AR61" s="338">
        <v>11.6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565</v>
      </c>
      <c r="AM62" s="341">
        <v>1578550</v>
      </c>
      <c r="AN62" s="342">
        <v>47730</v>
      </c>
      <c r="AO62" s="343">
        <v>25.8</v>
      </c>
      <c r="AP62" s="344">
        <v>47169</v>
      </c>
      <c r="AQ62" s="345">
        <v>0.1</v>
      </c>
      <c r="AR62" s="346">
        <v>25.7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Hot/FLd5yxNbmoHOUruGLitLB+lYmE/7r5eVGjzQwzX4+xOMCp1m8Xb+5BuHbR5loHH9AcXAO0khDqXuwYOEw==" saltValue="UMbSJZhTZAvQwZpZj6wsz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572</v>
      </c>
    </row>
    <row r="120" spans="125:125" ht="13.5" hidden="1" customHeight="1" x14ac:dyDescent="0.15"/>
    <row r="121" spans="125:125" ht="13.5" hidden="1" customHeight="1" x14ac:dyDescent="0.15">
      <c r="DU121" s="259"/>
    </row>
  </sheetData>
  <sheetProtection algorithmName="SHA-512" hashValue="fM5ivO/15rkOVJOaUIptFUmxlC70u9GyeaIW+r6qxpCBLaF+p5inoUTJty97gume+YWU6B24IRBiGB1ZDQkfhQ==" saltValue="YkWsdyMxngoqOKVXxHXZ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573</v>
      </c>
    </row>
  </sheetData>
  <sheetProtection algorithmName="SHA-512" hashValue="r34ucuGoJkGPbX2s4j35lYuUrIXwZG2kMbQrwD5cXPyuiuWZG5G1e29dHpRCHbbXhHPq66d/SMYVlL8r5uAW3g==" saltValue="IkLnmcBWXTjU/Msfwbs7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topLeftCell="A31" zoomScaleSheetLayoutView="100" workbookViewId="0">
      <selection activeCell="N50" sqref="N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41" t="s">
        <v>3</v>
      </c>
      <c r="D47" s="1141"/>
      <c r="E47" s="1142"/>
      <c r="F47" s="11">
        <v>5.07</v>
      </c>
      <c r="G47" s="12">
        <v>5.0199999999999996</v>
      </c>
      <c r="H47" s="12">
        <v>6.39</v>
      </c>
      <c r="I47" s="12">
        <v>9.23</v>
      </c>
      <c r="J47" s="13">
        <v>12.71</v>
      </c>
    </row>
    <row r="48" spans="2:10" ht="57.75" customHeight="1" x14ac:dyDescent="0.15">
      <c r="B48" s="14"/>
      <c r="C48" s="1143" t="s">
        <v>4</v>
      </c>
      <c r="D48" s="1143"/>
      <c r="E48" s="1144"/>
      <c r="F48" s="15">
        <v>0.05</v>
      </c>
      <c r="G48" s="16">
        <v>1.62</v>
      </c>
      <c r="H48" s="16">
        <v>3.21</v>
      </c>
      <c r="I48" s="16">
        <v>3</v>
      </c>
      <c r="J48" s="17">
        <v>0.87</v>
      </c>
    </row>
    <row r="49" spans="2:10" ht="57.75" customHeight="1" thickBot="1" x14ac:dyDescent="0.2">
      <c r="B49" s="18"/>
      <c r="C49" s="1145" t="s">
        <v>5</v>
      </c>
      <c r="D49" s="1145"/>
      <c r="E49" s="1146"/>
      <c r="F49" s="19" t="s">
        <v>579</v>
      </c>
      <c r="G49" s="20">
        <v>1.58</v>
      </c>
      <c r="H49" s="20">
        <v>1.67</v>
      </c>
      <c r="I49" s="20" t="s">
        <v>580</v>
      </c>
      <c r="J49" s="21" t="s">
        <v>581</v>
      </c>
    </row>
    <row r="50" spans="2:10" x14ac:dyDescent="0.15"/>
  </sheetData>
  <sheetProtection algorithmName="SHA-512" hashValue="LnGcHonOz85UtE7WtF9GSnE120owVQXsbSLcV5eeUqlvzGhs+xrwWnnfC3hhxNu30rcPNQiJsuZrAxuY5ejQEQ==" saltValue="dN2N7PQExPeOjipob4BG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dcterms:created xsi:type="dcterms:W3CDTF">2024-02-05T03:12:01Z</dcterms:created>
  <dcterms:modified xsi:type="dcterms:W3CDTF">2024-03-19T05:45:33Z</dcterms:modified>
  <cp:category/>
</cp:coreProperties>
</file>