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10.11.20.113\nourin\林業課\例規 様式\3要綱\四万十市ヒノキの家づくり等促進事業（旧四万十市産材利用促進事業）\R080401ヒノキの家づくり等促進事業\新様式（HP掲載用）\"/>
    </mc:Choice>
  </mc:AlternateContent>
  <xr:revisionPtr revIDLastSave="0" documentId="13_ncr:1_{97CCCA43-0E97-47D3-BEA2-7B05AE22AAB8}" xr6:coauthVersionLast="47" xr6:coauthVersionMax="47" xr10:uidLastSave="{00000000-0000-0000-0000-000000000000}"/>
  <bookViews>
    <workbookView xWindow="28680" yWindow="-120" windowWidth="29040" windowHeight="15720" tabRatio="911" xr2:uid="{00000000-000D-0000-FFFF-FFFF00000000}"/>
  </bookViews>
  <sheets>
    <sheet name="必ず読んでください" sheetId="19" r:id="rId1"/>
    <sheet name="入力ｼｰﾄ1" sheetId="10" r:id="rId2"/>
    <sheet name="様式第１号" sheetId="11" r:id="rId3"/>
    <sheet name="入力ｼｰﾄ2" sheetId="9" r:id="rId4"/>
    <sheet name="部材リスト" sheetId="26" state="hidden" r:id="rId5"/>
    <sheet name="様式第１号の２" sheetId="30" r:id="rId6"/>
    <sheet name="様式第１号の３" sheetId="33" r:id="rId7"/>
    <sheet name="様式第２号（市提出用）" sheetId="6" r:id="rId8"/>
    <sheet name="様式第２号（県提出用）" sheetId="25" state="hidden" r:id="rId9"/>
    <sheet name="様式第４号" sheetId="14" r:id="rId10"/>
    <sheet name="様式第６号" sheetId="15" r:id="rId11"/>
    <sheet name="様式第７号" sheetId="16" r:id="rId12"/>
    <sheet name="様式第９号" sheetId="17" r:id="rId13"/>
    <sheet name="様式第12号" sheetId="28" r:id="rId14"/>
    <sheet name="様式第13号" sheetId="18" r:id="rId15"/>
    <sheet name="支払証明書（参考）１" sheetId="34" r:id="rId16"/>
    <sheet name="支払証明書（参考）２" sheetId="32" r:id="rId17"/>
  </sheets>
  <definedNames>
    <definedName name="_xlnm._FilterDatabase" localSheetId="3" hidden="1">入力ｼｰﾄ2!$A$1:$BG$46</definedName>
    <definedName name="_xlnm._FilterDatabase" localSheetId="13" hidden="1">様式第12号!$B$1:$F$147</definedName>
    <definedName name="_xlnm._FilterDatabase" localSheetId="8" hidden="1">'様式第２号（県提出用）'!$A$1:$AX$46</definedName>
    <definedName name="_xlnm._FilterDatabase" localSheetId="7" hidden="1">'様式第２号（市提出用）'!$A$1:$AX$37</definedName>
    <definedName name="_xlnm.Print_Area" localSheetId="15">'支払証明書（参考）１'!$A$1:$AH$30</definedName>
    <definedName name="_xlnm.Print_Area" localSheetId="16">'支払証明書（参考）２'!$A$1:$AH$30</definedName>
    <definedName name="_xlnm.Print_Area" localSheetId="1">入力ｼｰﾄ1!$A$1:$AI$76</definedName>
    <definedName name="_xlnm.Print_Area" localSheetId="3">入力ｼｰﾄ2!$A$1:$BV$350</definedName>
    <definedName name="_xlnm.Print_Area" localSheetId="13">様式第12号!$A$1:$AH$441</definedName>
    <definedName name="_xlnm.Print_Area" localSheetId="14">様式第13号!$A$1:$AI$37</definedName>
    <definedName name="_xlnm.Print_Area" localSheetId="2">様式第１号!$A$1:$AI$35</definedName>
    <definedName name="_xlnm.Print_Area" localSheetId="5">様式第１号の２!$A$1:$AH$36</definedName>
    <definedName name="_xlnm.Print_Area" localSheetId="6">様式第１号の３!$A$1:$AH$36</definedName>
    <definedName name="_xlnm.Print_Area" localSheetId="8">'様式第２号（県提出用）'!$A$1:$BI$156</definedName>
    <definedName name="_xlnm.Print_Area" localSheetId="7">'様式第２号（市提出用）'!$A$1:$AY$37</definedName>
    <definedName name="_xlnm.Print_Area" localSheetId="9">様式第４号!$A$1:$AK$44</definedName>
    <definedName name="_xlnm.Print_Area" localSheetId="10">様式第６号!$A$1:$AG$35</definedName>
    <definedName name="_xlnm.Print_Area" localSheetId="11">様式第７号!$A$1:$AG$32</definedName>
    <definedName name="部材名">部材リスト!$A$1:$A$309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345" i="6" l="1"/>
  <c r="AJ344" i="6"/>
  <c r="AJ343" i="6"/>
  <c r="AJ342" i="6"/>
  <c r="AJ341" i="6"/>
  <c r="AJ340" i="6"/>
  <c r="AJ339" i="6"/>
  <c r="AJ338" i="6"/>
  <c r="AJ337" i="6"/>
  <c r="AJ336" i="6"/>
  <c r="AJ335" i="6"/>
  <c r="AJ334" i="6"/>
  <c r="AJ333" i="6"/>
  <c r="AN333" i="6" s="1"/>
  <c r="AJ332" i="6"/>
  <c r="AN332" i="6" s="1"/>
  <c r="AJ331" i="6"/>
  <c r="AJ330" i="6"/>
  <c r="AJ329" i="6"/>
  <c r="AJ328" i="6"/>
  <c r="AJ327" i="6"/>
  <c r="AJ326" i="6"/>
  <c r="AJ325" i="6"/>
  <c r="AJ324" i="6"/>
  <c r="AJ323" i="6"/>
  <c r="AJ322" i="6"/>
  <c r="AJ321" i="6"/>
  <c r="AJ320" i="6"/>
  <c r="AJ319" i="6"/>
  <c r="AN319" i="6" s="1"/>
  <c r="AJ318" i="6"/>
  <c r="AN318" i="6" s="1"/>
  <c r="AJ317" i="6"/>
  <c r="AJ316" i="6"/>
  <c r="AJ306" i="6"/>
  <c r="AJ305" i="6"/>
  <c r="AJ304" i="6"/>
  <c r="AJ303" i="6"/>
  <c r="AN303" i="6" s="1"/>
  <c r="AJ302" i="6"/>
  <c r="AN302" i="6" s="1"/>
  <c r="AJ301" i="6"/>
  <c r="AJ300" i="6"/>
  <c r="AJ299" i="6"/>
  <c r="AJ298" i="6"/>
  <c r="AJ297" i="6"/>
  <c r="AJ296" i="6"/>
  <c r="AJ295" i="6"/>
  <c r="AJ294" i="6"/>
  <c r="AN294" i="6" s="1"/>
  <c r="AJ293" i="6"/>
  <c r="AN293" i="6" s="1"/>
  <c r="AJ292" i="6"/>
  <c r="AJ291" i="6"/>
  <c r="AJ290" i="6"/>
  <c r="AJ289" i="6"/>
  <c r="AN289" i="6" s="1"/>
  <c r="AJ288" i="6"/>
  <c r="AN288" i="6" s="1"/>
  <c r="AJ287" i="6"/>
  <c r="AJ286" i="6"/>
  <c r="AJ285" i="6"/>
  <c r="AJ284" i="6"/>
  <c r="AJ283" i="6"/>
  <c r="AJ282" i="6"/>
  <c r="AJ281" i="6"/>
  <c r="AJ280" i="6"/>
  <c r="AN280" i="6" s="1"/>
  <c r="AJ279" i="6"/>
  <c r="AN279" i="6" s="1"/>
  <c r="AJ278" i="6"/>
  <c r="AJ277" i="6"/>
  <c r="AJ267" i="6"/>
  <c r="AJ266" i="6"/>
  <c r="AJ265" i="6"/>
  <c r="AJ264" i="6"/>
  <c r="AJ263" i="6"/>
  <c r="AJ262" i="6"/>
  <c r="AJ261" i="6"/>
  <c r="AN261" i="6" s="1"/>
  <c r="AJ260" i="6"/>
  <c r="AN260" i="6" s="1"/>
  <c r="AJ259" i="6"/>
  <c r="AJ258" i="6"/>
  <c r="AJ257" i="6"/>
  <c r="AJ256" i="6"/>
  <c r="AJ255" i="6"/>
  <c r="AN255" i="6" s="1"/>
  <c r="AJ254" i="6"/>
  <c r="AN254" i="6" s="1"/>
  <c r="AJ253" i="6"/>
  <c r="AJ252" i="6"/>
  <c r="AJ251" i="6"/>
  <c r="AJ250" i="6"/>
  <c r="AJ249" i="6"/>
  <c r="AJ248" i="6"/>
  <c r="AJ247" i="6"/>
  <c r="AN247" i="6" s="1"/>
  <c r="AJ246" i="6"/>
  <c r="AN246" i="6" s="1"/>
  <c r="AJ245" i="6"/>
  <c r="AJ244" i="6"/>
  <c r="AJ243" i="6"/>
  <c r="AJ242" i="6"/>
  <c r="AJ241" i="6"/>
  <c r="AN241" i="6" s="1"/>
  <c r="AJ240" i="6"/>
  <c r="AN240" i="6" s="1"/>
  <c r="AJ239" i="6"/>
  <c r="AJ238" i="6"/>
  <c r="AJ228" i="6"/>
  <c r="AJ227" i="6"/>
  <c r="AN227" i="6" s="1"/>
  <c r="AJ226" i="6"/>
  <c r="AJ225" i="6"/>
  <c r="AJ224" i="6"/>
  <c r="AN224" i="6" s="1"/>
  <c r="AJ223" i="6"/>
  <c r="AJ222" i="6"/>
  <c r="AJ221" i="6"/>
  <c r="AJ220" i="6"/>
  <c r="AJ219" i="6"/>
  <c r="AJ218" i="6"/>
  <c r="AJ217" i="6"/>
  <c r="AJ216" i="6"/>
  <c r="AN216" i="6" s="1"/>
  <c r="AJ215" i="6"/>
  <c r="AN215" i="6" s="1"/>
  <c r="AJ214" i="6"/>
  <c r="AJ213" i="6"/>
  <c r="AN213" i="6" s="1"/>
  <c r="AJ212" i="6"/>
  <c r="AJ211" i="6"/>
  <c r="AJ210" i="6"/>
  <c r="AN210" i="6" s="1"/>
  <c r="AJ209" i="6"/>
  <c r="AJ208" i="6"/>
  <c r="AJ207" i="6"/>
  <c r="AJ206" i="6"/>
  <c r="AJ205" i="6"/>
  <c r="AJ204" i="6"/>
  <c r="AJ203" i="6"/>
  <c r="AJ202" i="6"/>
  <c r="AN202" i="6" s="1"/>
  <c r="AJ201" i="6"/>
  <c r="AN201" i="6" s="1"/>
  <c r="AJ200" i="6"/>
  <c r="AJ199" i="6"/>
  <c r="AN199" i="6" s="1"/>
  <c r="AJ189" i="6"/>
  <c r="AJ188" i="6"/>
  <c r="AJ187" i="6"/>
  <c r="AJ186" i="6"/>
  <c r="AN186" i="6" s="1"/>
  <c r="AJ185" i="6"/>
  <c r="AJ184" i="6"/>
  <c r="AJ183" i="6"/>
  <c r="AJ182" i="6"/>
  <c r="AJ181" i="6"/>
  <c r="AJ180" i="6"/>
  <c r="AJ179" i="6"/>
  <c r="AJ178" i="6"/>
  <c r="AJ177" i="6"/>
  <c r="AN177" i="6" s="1"/>
  <c r="AJ176" i="6"/>
  <c r="AN176" i="6" s="1"/>
  <c r="AJ175" i="6"/>
  <c r="AJ174" i="6"/>
  <c r="AJ173" i="6"/>
  <c r="AJ172" i="6"/>
  <c r="AN172" i="6" s="1"/>
  <c r="AJ171" i="6"/>
  <c r="AJ170" i="6"/>
  <c r="AJ169" i="6"/>
  <c r="AJ168" i="6"/>
  <c r="AJ167" i="6"/>
  <c r="AJ166" i="6"/>
  <c r="AJ165" i="6"/>
  <c r="AJ164" i="6"/>
  <c r="AJ163" i="6"/>
  <c r="AN163" i="6" s="1"/>
  <c r="AJ162" i="6"/>
  <c r="AN162" i="6" s="1"/>
  <c r="AJ161" i="6"/>
  <c r="AJ160" i="6"/>
  <c r="AJ150" i="6"/>
  <c r="AJ149" i="6"/>
  <c r="AJ148" i="6"/>
  <c r="AN148" i="6" s="1"/>
  <c r="AJ147" i="6"/>
  <c r="AN147" i="6" s="1"/>
  <c r="AJ146" i="6"/>
  <c r="AJ145" i="6"/>
  <c r="AJ144" i="6"/>
  <c r="AJ143" i="6"/>
  <c r="AJ142" i="6"/>
  <c r="AJ141" i="6"/>
  <c r="AJ140" i="6"/>
  <c r="AJ139" i="6"/>
  <c r="AJ138" i="6"/>
  <c r="AN138" i="6" s="1"/>
  <c r="AJ137" i="6"/>
  <c r="AN137" i="6" s="1"/>
  <c r="AJ136" i="6"/>
  <c r="AJ135" i="6"/>
  <c r="AJ134" i="6"/>
  <c r="AN134" i="6" s="1"/>
  <c r="AJ133" i="6"/>
  <c r="AN133" i="6" s="1"/>
  <c r="AJ132" i="6"/>
  <c r="AJ131" i="6"/>
  <c r="AJ130" i="6"/>
  <c r="AJ129" i="6"/>
  <c r="AJ128" i="6"/>
  <c r="AJ127" i="6"/>
  <c r="AJ126" i="6"/>
  <c r="AJ125" i="6"/>
  <c r="AJ124" i="6"/>
  <c r="AN124" i="6" s="1"/>
  <c r="AJ123" i="6"/>
  <c r="AN123" i="6" s="1"/>
  <c r="AJ122" i="6"/>
  <c r="AJ121" i="6"/>
  <c r="AJ111" i="6"/>
  <c r="AJ110" i="6"/>
  <c r="AJ109" i="6"/>
  <c r="AJ108" i="6"/>
  <c r="AJ107" i="6"/>
  <c r="AJ106" i="6"/>
  <c r="AJ105" i="6"/>
  <c r="AJ104" i="6"/>
  <c r="AJ103" i="6"/>
  <c r="AJ102" i="6"/>
  <c r="AJ101" i="6"/>
  <c r="AJ100" i="6"/>
  <c r="AJ99" i="6"/>
  <c r="AN99" i="6" s="1"/>
  <c r="AJ98" i="6"/>
  <c r="AN98" i="6" s="1"/>
  <c r="AJ97" i="6"/>
  <c r="AJ96" i="6"/>
  <c r="AJ95" i="6"/>
  <c r="AJ94" i="6"/>
  <c r="AJ93" i="6"/>
  <c r="AJ92" i="6"/>
  <c r="AJ91" i="6"/>
  <c r="AJ90" i="6"/>
  <c r="AJ89" i="6"/>
  <c r="AJ88" i="6"/>
  <c r="AJ87" i="6"/>
  <c r="AJ86" i="6"/>
  <c r="AJ85" i="6"/>
  <c r="AN85" i="6" s="1"/>
  <c r="AJ84" i="6"/>
  <c r="AN84" i="6" s="1"/>
  <c r="AJ83" i="6"/>
  <c r="AJ82" i="6"/>
  <c r="AJ72" i="6"/>
  <c r="AJ71" i="6"/>
  <c r="AJ70" i="6"/>
  <c r="AJ69" i="6"/>
  <c r="AJ68" i="6"/>
  <c r="AJ67" i="6"/>
  <c r="AJ66" i="6"/>
  <c r="AJ65" i="6"/>
  <c r="AJ64" i="6"/>
  <c r="AN64" i="6" s="1"/>
  <c r="AJ63" i="6"/>
  <c r="AN63" i="6" s="1"/>
  <c r="AJ62" i="6"/>
  <c r="AN62" i="6" s="1"/>
  <c r="AJ61" i="6"/>
  <c r="AN61" i="6" s="1"/>
  <c r="AJ60" i="6"/>
  <c r="AN60" i="6" s="1"/>
  <c r="AJ59" i="6"/>
  <c r="AN59" i="6" s="1"/>
  <c r="AJ58" i="6"/>
  <c r="AJ57" i="6"/>
  <c r="AJ56" i="6"/>
  <c r="AJ55" i="6"/>
  <c r="AJ54" i="6"/>
  <c r="AJ53" i="6"/>
  <c r="AJ52" i="6"/>
  <c r="AJ51" i="6"/>
  <c r="AJ50" i="6"/>
  <c r="AN50" i="6" s="1"/>
  <c r="AJ49" i="6"/>
  <c r="AN49" i="6" s="1"/>
  <c r="AJ48" i="6"/>
  <c r="AN48" i="6" s="1"/>
  <c r="AJ47" i="6"/>
  <c r="AN47" i="6" s="1"/>
  <c r="AJ46" i="6"/>
  <c r="AN46" i="6" s="1"/>
  <c r="AJ45" i="6"/>
  <c r="AN45" i="6" s="1"/>
  <c r="AN73" i="6" s="1"/>
  <c r="AJ44" i="6"/>
  <c r="AJ43" i="6"/>
  <c r="AN345" i="6"/>
  <c r="AN344" i="6"/>
  <c r="AN343" i="6"/>
  <c r="AN342" i="6"/>
  <c r="AN341" i="6"/>
  <c r="AN340" i="6"/>
  <c r="AN339" i="6"/>
  <c r="AN338" i="6"/>
  <c r="AN337" i="6"/>
  <c r="AN336" i="6"/>
  <c r="AN335" i="6"/>
  <c r="AN334" i="6"/>
  <c r="AN331" i="6"/>
  <c r="AN330" i="6"/>
  <c r="AN329" i="6"/>
  <c r="AN328" i="6"/>
  <c r="AN327" i="6"/>
  <c r="AN326" i="6"/>
  <c r="AN325" i="6"/>
  <c r="AN324" i="6"/>
  <c r="AN323" i="6"/>
  <c r="AN322" i="6"/>
  <c r="AN321" i="6"/>
  <c r="AN320" i="6"/>
  <c r="AN317" i="6"/>
  <c r="AN316" i="6"/>
  <c r="AN306" i="6"/>
  <c r="AN305" i="6"/>
  <c r="AN304" i="6"/>
  <c r="AN301" i="6"/>
  <c r="AN300" i="6"/>
  <c r="AN299" i="6"/>
  <c r="AN298" i="6"/>
  <c r="AN297" i="6"/>
  <c r="AN296" i="6"/>
  <c r="AN295" i="6"/>
  <c r="AN292" i="6"/>
  <c r="AN291" i="6"/>
  <c r="AN290" i="6"/>
  <c r="AN287" i="6"/>
  <c r="AN286" i="6"/>
  <c r="AN285" i="6"/>
  <c r="AN284" i="6"/>
  <c r="AN283" i="6"/>
  <c r="AN282" i="6"/>
  <c r="AN281" i="6"/>
  <c r="AN278" i="6"/>
  <c r="AN277" i="6"/>
  <c r="AN267" i="6"/>
  <c r="AN266" i="6"/>
  <c r="AN265" i="6"/>
  <c r="AN264" i="6"/>
  <c r="AN263" i="6"/>
  <c r="AN262" i="6"/>
  <c r="AN259" i="6"/>
  <c r="AN258" i="6"/>
  <c r="AN257" i="6"/>
  <c r="AN256" i="6"/>
  <c r="AN253" i="6"/>
  <c r="AN252" i="6"/>
  <c r="AN251" i="6"/>
  <c r="AN250" i="6"/>
  <c r="AN249" i="6"/>
  <c r="AN248" i="6"/>
  <c r="AN245" i="6"/>
  <c r="AN244" i="6"/>
  <c r="AN243" i="6"/>
  <c r="AN242" i="6"/>
  <c r="AN239" i="6"/>
  <c r="AN238" i="6"/>
  <c r="AN228" i="6"/>
  <c r="AN226" i="6"/>
  <c r="AN225" i="6"/>
  <c r="AN223" i="6"/>
  <c r="AN222" i="6"/>
  <c r="AN221" i="6"/>
  <c r="AN220" i="6"/>
  <c r="AN219" i="6"/>
  <c r="AN218" i="6"/>
  <c r="AN217" i="6"/>
  <c r="AN214" i="6"/>
  <c r="AN212" i="6"/>
  <c r="AN211" i="6"/>
  <c r="AN209" i="6"/>
  <c r="AN208" i="6"/>
  <c r="AN207" i="6"/>
  <c r="AN206" i="6"/>
  <c r="AN205" i="6"/>
  <c r="AN204" i="6"/>
  <c r="AN203" i="6"/>
  <c r="AN200" i="6"/>
  <c r="AN189" i="6"/>
  <c r="AN188" i="6"/>
  <c r="AN187" i="6"/>
  <c r="AN185" i="6"/>
  <c r="AN184" i="6"/>
  <c r="AN183" i="6"/>
  <c r="AN182" i="6"/>
  <c r="AN181" i="6"/>
  <c r="AN180" i="6"/>
  <c r="AN179" i="6"/>
  <c r="AN178" i="6"/>
  <c r="AN175" i="6"/>
  <c r="AN174" i="6"/>
  <c r="AN173" i="6"/>
  <c r="AN171" i="6"/>
  <c r="AN170" i="6"/>
  <c r="AN169" i="6"/>
  <c r="AN168" i="6"/>
  <c r="AN167" i="6"/>
  <c r="AN166" i="6"/>
  <c r="AN165" i="6"/>
  <c r="AN164" i="6"/>
  <c r="AN161" i="6"/>
  <c r="AN160" i="6"/>
  <c r="AN150" i="6"/>
  <c r="AN149" i="6"/>
  <c r="AN146" i="6"/>
  <c r="AN145" i="6"/>
  <c r="AN144" i="6"/>
  <c r="AN143" i="6"/>
  <c r="AN142" i="6"/>
  <c r="AN141" i="6"/>
  <c r="AN140" i="6"/>
  <c r="AN139" i="6"/>
  <c r="AN136" i="6"/>
  <c r="AN135" i="6"/>
  <c r="AN132" i="6"/>
  <c r="AN131" i="6"/>
  <c r="AN130" i="6"/>
  <c r="AN129" i="6"/>
  <c r="AN128" i="6"/>
  <c r="AN127" i="6"/>
  <c r="AN126" i="6"/>
  <c r="AN125" i="6"/>
  <c r="AN122" i="6"/>
  <c r="AN121" i="6"/>
  <c r="AN111" i="6"/>
  <c r="AN110" i="6"/>
  <c r="AN109" i="6"/>
  <c r="AN108" i="6"/>
  <c r="AN107" i="6"/>
  <c r="AN106" i="6"/>
  <c r="AN105" i="6"/>
  <c r="AN104" i="6"/>
  <c r="AN103" i="6"/>
  <c r="AN102" i="6"/>
  <c r="AN101" i="6"/>
  <c r="AN100" i="6"/>
  <c r="AN97" i="6"/>
  <c r="AN96" i="6"/>
  <c r="AN95" i="6"/>
  <c r="AN94" i="6"/>
  <c r="AN93" i="6"/>
  <c r="AN92" i="6"/>
  <c r="AN91" i="6"/>
  <c r="AN90" i="6"/>
  <c r="AN89" i="6"/>
  <c r="AN88" i="6"/>
  <c r="AN87" i="6"/>
  <c r="AN86" i="6"/>
  <c r="AN83" i="6"/>
  <c r="AN82" i="6"/>
  <c r="AN72" i="6"/>
  <c r="AN71" i="6"/>
  <c r="AN70" i="6"/>
  <c r="AN69" i="6"/>
  <c r="AN68" i="6"/>
  <c r="AN67" i="6"/>
  <c r="AN66" i="6"/>
  <c r="AN65" i="6"/>
  <c r="AN58" i="6"/>
  <c r="AN57" i="6"/>
  <c r="AN56" i="6"/>
  <c r="AN55" i="6"/>
  <c r="AN54" i="6"/>
  <c r="AN53" i="6"/>
  <c r="AN52" i="6"/>
  <c r="AN51" i="6"/>
  <c r="AN44" i="6"/>
  <c r="AN43" i="6"/>
  <c r="AN19" i="6"/>
  <c r="AN22" i="6"/>
  <c r="AN33" i="6"/>
  <c r="AN34" i="6"/>
  <c r="AN35" i="6"/>
  <c r="AJ7" i="6"/>
  <c r="AN7" i="6" s="1"/>
  <c r="AJ8" i="6"/>
  <c r="AN8" i="6" s="1"/>
  <c r="AJ9" i="6"/>
  <c r="AN9" i="6" s="1"/>
  <c r="AJ10" i="6"/>
  <c r="AN10" i="6" s="1"/>
  <c r="AJ11" i="6"/>
  <c r="AN11" i="6" s="1"/>
  <c r="AJ12" i="6"/>
  <c r="AN12" i="6" s="1"/>
  <c r="AJ13" i="6"/>
  <c r="AN13" i="6" s="1"/>
  <c r="AJ14" i="6"/>
  <c r="AN14" i="6" s="1"/>
  <c r="AJ15" i="6"/>
  <c r="AN15" i="6" s="1"/>
  <c r="AJ16" i="6"/>
  <c r="AN16" i="6" s="1"/>
  <c r="AJ17" i="6"/>
  <c r="AN17" i="6" s="1"/>
  <c r="AJ18" i="6"/>
  <c r="AN18" i="6" s="1"/>
  <c r="AJ19" i="6"/>
  <c r="AJ20" i="6"/>
  <c r="AN20" i="6" s="1"/>
  <c r="AJ21" i="6"/>
  <c r="AN21" i="6" s="1"/>
  <c r="AJ22" i="6"/>
  <c r="AJ23" i="6"/>
  <c r="AN23" i="6" s="1"/>
  <c r="AJ24" i="6"/>
  <c r="AN24" i="6" s="1"/>
  <c r="AJ25" i="6"/>
  <c r="AN25" i="6" s="1"/>
  <c r="AJ26" i="6"/>
  <c r="AN26" i="6" s="1"/>
  <c r="AJ27" i="6"/>
  <c r="AN27" i="6" s="1"/>
  <c r="AJ28" i="6"/>
  <c r="AN28" i="6" s="1"/>
  <c r="AJ29" i="6"/>
  <c r="AN29" i="6" s="1"/>
  <c r="AJ30" i="6"/>
  <c r="AN30" i="6" s="1"/>
  <c r="AJ31" i="6"/>
  <c r="AN31" i="6" s="1"/>
  <c r="AJ32" i="6"/>
  <c r="AN32" i="6" s="1"/>
  <c r="AJ33" i="6"/>
  <c r="AJ34" i="6"/>
  <c r="AJ35" i="6"/>
  <c r="AJ6" i="6"/>
  <c r="AN6" i="6" s="1"/>
  <c r="AF317" i="6"/>
  <c r="AF318" i="6"/>
  <c r="AF319" i="6"/>
  <c r="AF320" i="6"/>
  <c r="AF321" i="6"/>
  <c r="AF322" i="6"/>
  <c r="AF323" i="6"/>
  <c r="AF324" i="6"/>
  <c r="AF325" i="6"/>
  <c r="AF326" i="6"/>
  <c r="AF327" i="6"/>
  <c r="AF328" i="6"/>
  <c r="AF329" i="6"/>
  <c r="AF330" i="6"/>
  <c r="AF331" i="6"/>
  <c r="AF332" i="6"/>
  <c r="AF333" i="6"/>
  <c r="AF334" i="6"/>
  <c r="AF335" i="6"/>
  <c r="AF336" i="6"/>
  <c r="AF337" i="6"/>
  <c r="AF338" i="6"/>
  <c r="AF339" i="6"/>
  <c r="AF340" i="6"/>
  <c r="AF341" i="6"/>
  <c r="AF342" i="6"/>
  <c r="AF343" i="6"/>
  <c r="AF344" i="6"/>
  <c r="AF345" i="6"/>
  <c r="AF316" i="6"/>
  <c r="AF278" i="6"/>
  <c r="AF279" i="6"/>
  <c r="AF280" i="6"/>
  <c r="AF281" i="6"/>
  <c r="AF282" i="6"/>
  <c r="AF283" i="6"/>
  <c r="AF284" i="6"/>
  <c r="AF285" i="6"/>
  <c r="AF286" i="6"/>
  <c r="AF287" i="6"/>
  <c r="AF288" i="6"/>
  <c r="AF289" i="6"/>
  <c r="AF290" i="6"/>
  <c r="AF291" i="6"/>
  <c r="AF292" i="6"/>
  <c r="AF293" i="6"/>
  <c r="AF294" i="6"/>
  <c r="AF295" i="6"/>
  <c r="AF296" i="6"/>
  <c r="AF297" i="6"/>
  <c r="AF298" i="6"/>
  <c r="AF299" i="6"/>
  <c r="AF300" i="6"/>
  <c r="AF301" i="6"/>
  <c r="AF302" i="6"/>
  <c r="AF303" i="6"/>
  <c r="AF304" i="6"/>
  <c r="AF305" i="6"/>
  <c r="AF306" i="6"/>
  <c r="AF277" i="6"/>
  <c r="AF239" i="6"/>
  <c r="AF240" i="6"/>
  <c r="AF241" i="6"/>
  <c r="AF242" i="6"/>
  <c r="AF243" i="6"/>
  <c r="AF244" i="6"/>
  <c r="AF245" i="6"/>
  <c r="AF246" i="6"/>
  <c r="AF247" i="6"/>
  <c r="AF248" i="6"/>
  <c r="AF249" i="6"/>
  <c r="AF250" i="6"/>
  <c r="AF251" i="6"/>
  <c r="AF252" i="6"/>
  <c r="AF253" i="6"/>
  <c r="AF254" i="6"/>
  <c r="AF255" i="6"/>
  <c r="AF256" i="6"/>
  <c r="AF257" i="6"/>
  <c r="AF258" i="6"/>
  <c r="AF259" i="6"/>
  <c r="AF260" i="6"/>
  <c r="AF261" i="6"/>
  <c r="AF262" i="6"/>
  <c r="AF263" i="6"/>
  <c r="AF264" i="6"/>
  <c r="AF265" i="6"/>
  <c r="AF266" i="6"/>
  <c r="AF267" i="6"/>
  <c r="AF238" i="6"/>
  <c r="AF200" i="6"/>
  <c r="AF201" i="6"/>
  <c r="AF202" i="6"/>
  <c r="AF203" i="6"/>
  <c r="AF204" i="6"/>
  <c r="AF205" i="6"/>
  <c r="AF206" i="6"/>
  <c r="AF207" i="6"/>
  <c r="AF208" i="6"/>
  <c r="AF209" i="6"/>
  <c r="AF210" i="6"/>
  <c r="AF211" i="6"/>
  <c r="AF212" i="6"/>
  <c r="AF213" i="6"/>
  <c r="AF214" i="6"/>
  <c r="AF215" i="6"/>
  <c r="AF216" i="6"/>
  <c r="AF217" i="6"/>
  <c r="AF218" i="6"/>
  <c r="AF219" i="6"/>
  <c r="AF220" i="6"/>
  <c r="AF221" i="6"/>
  <c r="AF222" i="6"/>
  <c r="AF223" i="6"/>
  <c r="AF224" i="6"/>
  <c r="AF225" i="6"/>
  <c r="AF226" i="6"/>
  <c r="AF227" i="6"/>
  <c r="AF228" i="6"/>
  <c r="AF199" i="6"/>
  <c r="AF161" i="6"/>
  <c r="AF162" i="6"/>
  <c r="AF163" i="6"/>
  <c r="AF164" i="6"/>
  <c r="AF165" i="6"/>
  <c r="AF166" i="6"/>
  <c r="AF167" i="6"/>
  <c r="AF168" i="6"/>
  <c r="AF169" i="6"/>
  <c r="AF170" i="6"/>
  <c r="AF171" i="6"/>
  <c r="AF172" i="6"/>
  <c r="AF173" i="6"/>
  <c r="AF174" i="6"/>
  <c r="AF175" i="6"/>
  <c r="AF176" i="6"/>
  <c r="AF177" i="6"/>
  <c r="AF178" i="6"/>
  <c r="AF179" i="6"/>
  <c r="AF180" i="6"/>
  <c r="AF181" i="6"/>
  <c r="AF182" i="6"/>
  <c r="AF183" i="6"/>
  <c r="AF184" i="6"/>
  <c r="AF185" i="6"/>
  <c r="AF186" i="6"/>
  <c r="AF187" i="6"/>
  <c r="AF188" i="6"/>
  <c r="AF189" i="6"/>
  <c r="AF160" i="6"/>
  <c r="AF122" i="6"/>
  <c r="AF123" i="6"/>
  <c r="AF124" i="6"/>
  <c r="AF125" i="6"/>
  <c r="AF126" i="6"/>
  <c r="AF127" i="6"/>
  <c r="AF128" i="6"/>
  <c r="AF129" i="6"/>
  <c r="AF130" i="6"/>
  <c r="AF131" i="6"/>
  <c r="AF132" i="6"/>
  <c r="AF133" i="6"/>
  <c r="AF134" i="6"/>
  <c r="AF135" i="6"/>
  <c r="AF136" i="6"/>
  <c r="AF137" i="6"/>
  <c r="AF138" i="6"/>
  <c r="AF139" i="6"/>
  <c r="AF140" i="6"/>
  <c r="AF141" i="6"/>
  <c r="AF142" i="6"/>
  <c r="AF143" i="6"/>
  <c r="AF144" i="6"/>
  <c r="AF145" i="6"/>
  <c r="AF146" i="6"/>
  <c r="AF147" i="6"/>
  <c r="AF148" i="6"/>
  <c r="AF149" i="6"/>
  <c r="AF150" i="6"/>
  <c r="AF121" i="6"/>
  <c r="AF83" i="6"/>
  <c r="AF84" i="6"/>
  <c r="AF85" i="6"/>
  <c r="AF86" i="6"/>
  <c r="AF87" i="6"/>
  <c r="AF88" i="6"/>
  <c r="AF89" i="6"/>
  <c r="AF90" i="6"/>
  <c r="AF91" i="6"/>
  <c r="AF92" i="6"/>
  <c r="AF93" i="6"/>
  <c r="AF94" i="6"/>
  <c r="AF95" i="6"/>
  <c r="AF96" i="6"/>
  <c r="AF97" i="6"/>
  <c r="AF98" i="6"/>
  <c r="AF99" i="6"/>
  <c r="AF100" i="6"/>
  <c r="AF101" i="6"/>
  <c r="AF102" i="6"/>
  <c r="AF103" i="6"/>
  <c r="AF104" i="6"/>
  <c r="AF105" i="6"/>
  <c r="AF106" i="6"/>
  <c r="AF107" i="6"/>
  <c r="AF108" i="6"/>
  <c r="AF109" i="6"/>
  <c r="AF110" i="6"/>
  <c r="AF111" i="6"/>
  <c r="AF82" i="6"/>
  <c r="AF44" i="6"/>
  <c r="AF45" i="6"/>
  <c r="AF46" i="6"/>
  <c r="AF47" i="6"/>
  <c r="AF48" i="6"/>
  <c r="AF49" i="6"/>
  <c r="AF50" i="6"/>
  <c r="AF51" i="6"/>
  <c r="AF52" i="6"/>
  <c r="AF53" i="6"/>
  <c r="AF54" i="6"/>
  <c r="AF55" i="6"/>
  <c r="AF56" i="6"/>
  <c r="AF57" i="6"/>
  <c r="AF58" i="6"/>
  <c r="AF59" i="6"/>
  <c r="AF60" i="6"/>
  <c r="AF61" i="6"/>
  <c r="AF62" i="6"/>
  <c r="AF63" i="6"/>
  <c r="AF64" i="6"/>
  <c r="AF65" i="6"/>
  <c r="AF66" i="6"/>
  <c r="AF67" i="6"/>
  <c r="AF68" i="6"/>
  <c r="AF69" i="6"/>
  <c r="AF70" i="6"/>
  <c r="AF71" i="6"/>
  <c r="AF72" i="6"/>
  <c r="AF43" i="6"/>
  <c r="AF7" i="6"/>
  <c r="AF8" i="6"/>
  <c r="AF9" i="6"/>
  <c r="AF10" i="6"/>
  <c r="AF11" i="6"/>
  <c r="AF12" i="6"/>
  <c r="AF13" i="6"/>
  <c r="AF14" i="6"/>
  <c r="AF15" i="6"/>
  <c r="AF16" i="6"/>
  <c r="AF17" i="6"/>
  <c r="AF18" i="6"/>
  <c r="AF19" i="6"/>
  <c r="AF20" i="6"/>
  <c r="AF21" i="6"/>
  <c r="AF22" i="6"/>
  <c r="AF23" i="6"/>
  <c r="AF24" i="6"/>
  <c r="AF25" i="6"/>
  <c r="AF26" i="6"/>
  <c r="AF27" i="6"/>
  <c r="AF28" i="6"/>
  <c r="AF29" i="6"/>
  <c r="AF30" i="6"/>
  <c r="AF31" i="6"/>
  <c r="AF32" i="6"/>
  <c r="AF33" i="6"/>
  <c r="AF34" i="6"/>
  <c r="AF35" i="6"/>
  <c r="AF6" i="6"/>
  <c r="AN36" i="6" l="1"/>
  <c r="AN75" i="6" s="1"/>
  <c r="AN114" i="6" s="1"/>
  <c r="AN153" i="6" s="1"/>
  <c r="AN192" i="6" s="1"/>
  <c r="AN231" i="6" s="1"/>
  <c r="AN270" i="6" s="1"/>
  <c r="AN309" i="6" s="1"/>
  <c r="AN348" i="6" s="1"/>
  <c r="AN307" i="6"/>
  <c r="AN229" i="6"/>
  <c r="AN346" i="6"/>
  <c r="AN268" i="6"/>
  <c r="AN190" i="6"/>
  <c r="AN151" i="6"/>
  <c r="AN112" i="6"/>
  <c r="AV348" i="6"/>
  <c r="AV309" i="6"/>
  <c r="AV270" i="6"/>
  <c r="AV231" i="6"/>
  <c r="AV192" i="6"/>
  <c r="AV153" i="6"/>
  <c r="AV114" i="6"/>
  <c r="AV75" i="6"/>
  <c r="AV36" i="6"/>
  <c r="C348" i="6"/>
  <c r="C309" i="6"/>
  <c r="C270" i="6"/>
  <c r="C231" i="6"/>
  <c r="C192" i="6"/>
  <c r="C153" i="6"/>
  <c r="C36" i="6"/>
  <c r="C75" i="6"/>
  <c r="C114" i="6"/>
  <c r="X151" i="6"/>
  <c r="AF151" i="6"/>
  <c r="X73" i="6"/>
  <c r="V7" i="34"/>
  <c r="AA6" i="34"/>
  <c r="V6" i="34"/>
  <c r="V5" i="34"/>
  <c r="V4" i="34"/>
  <c r="M23" i="34"/>
  <c r="W22" i="34"/>
  <c r="S22" i="34"/>
  <c r="O22" i="34"/>
  <c r="M22" i="34"/>
  <c r="L21" i="34"/>
  <c r="L20" i="34"/>
  <c r="W19" i="34"/>
  <c r="S19" i="34"/>
  <c r="O19" i="34"/>
  <c r="M19" i="34"/>
  <c r="L17" i="34"/>
  <c r="AE2" i="34"/>
  <c r="AB2" i="34"/>
  <c r="Y2" i="34"/>
  <c r="W2" i="34"/>
  <c r="V7" i="32"/>
  <c r="AA6" i="32"/>
  <c r="V6" i="32"/>
  <c r="V5" i="32"/>
  <c r="V4" i="32"/>
  <c r="O18" i="18"/>
  <c r="S25" i="16"/>
  <c r="O24" i="15"/>
  <c r="L17" i="32" l="1"/>
  <c r="W409" i="28" l="1"/>
  <c r="W438" i="28" s="1"/>
  <c r="W410" i="28"/>
  <c r="W411" i="28"/>
  <c r="W412" i="28"/>
  <c r="W413" i="28"/>
  <c r="W414" i="28"/>
  <c r="W415" i="28"/>
  <c r="W416" i="28"/>
  <c r="W417" i="28"/>
  <c r="W418" i="28"/>
  <c r="W419" i="28"/>
  <c r="W420" i="28"/>
  <c r="W421" i="28"/>
  <c r="W422" i="28"/>
  <c r="W423" i="28"/>
  <c r="W424" i="28"/>
  <c r="W425" i="28"/>
  <c r="W426" i="28"/>
  <c r="W427" i="28"/>
  <c r="W428" i="28"/>
  <c r="W429" i="28"/>
  <c r="W430" i="28"/>
  <c r="W431" i="28"/>
  <c r="W432" i="28"/>
  <c r="W433" i="28"/>
  <c r="W434" i="28"/>
  <c r="W435" i="28"/>
  <c r="W436" i="28"/>
  <c r="W437" i="28"/>
  <c r="S409" i="28"/>
  <c r="S410" i="28"/>
  <c r="S411" i="28"/>
  <c r="S412" i="28"/>
  <c r="S413" i="28"/>
  <c r="S414" i="28"/>
  <c r="S415" i="28"/>
  <c r="S416" i="28"/>
  <c r="S417" i="28"/>
  <c r="S418" i="28"/>
  <c r="S419" i="28"/>
  <c r="S420" i="28"/>
  <c r="S421" i="28"/>
  <c r="S422" i="28"/>
  <c r="S423" i="28"/>
  <c r="S424" i="28"/>
  <c r="S425" i="28"/>
  <c r="S426" i="28"/>
  <c r="S427" i="28"/>
  <c r="S428" i="28"/>
  <c r="S429" i="28"/>
  <c r="S430" i="28"/>
  <c r="S431" i="28"/>
  <c r="S432" i="28"/>
  <c r="S433" i="28"/>
  <c r="S434" i="28"/>
  <c r="S435" i="28"/>
  <c r="S436" i="28"/>
  <c r="S437" i="28"/>
  <c r="N409" i="28"/>
  <c r="N410" i="28"/>
  <c r="N411" i="28"/>
  <c r="N412" i="28"/>
  <c r="N413" i="28"/>
  <c r="N414" i="28"/>
  <c r="N415" i="28"/>
  <c r="N416" i="28"/>
  <c r="N417" i="28"/>
  <c r="N418" i="28"/>
  <c r="N419" i="28"/>
  <c r="N420" i="28"/>
  <c r="N421" i="28"/>
  <c r="N422" i="28"/>
  <c r="N423" i="28"/>
  <c r="N424" i="28"/>
  <c r="N425" i="28"/>
  <c r="N426" i="28"/>
  <c r="N427" i="28"/>
  <c r="N428" i="28"/>
  <c r="N429" i="28"/>
  <c r="N430" i="28"/>
  <c r="N431" i="28"/>
  <c r="N432" i="28"/>
  <c r="N433" i="28"/>
  <c r="N434" i="28"/>
  <c r="N435" i="28"/>
  <c r="N436" i="28"/>
  <c r="N437" i="28"/>
  <c r="K409" i="28"/>
  <c r="K410" i="28"/>
  <c r="K411" i="28"/>
  <c r="K412" i="28"/>
  <c r="K413" i="28"/>
  <c r="K414" i="28"/>
  <c r="K415" i="28"/>
  <c r="K416" i="28"/>
  <c r="K417" i="28"/>
  <c r="K418" i="28"/>
  <c r="K419" i="28"/>
  <c r="K420" i="28"/>
  <c r="K421" i="28"/>
  <c r="K422" i="28"/>
  <c r="K423" i="28"/>
  <c r="K424" i="28"/>
  <c r="K425" i="28"/>
  <c r="K426" i="28"/>
  <c r="K427" i="28"/>
  <c r="K428" i="28"/>
  <c r="K429" i="28"/>
  <c r="K430" i="28"/>
  <c r="K431" i="28"/>
  <c r="K432" i="28"/>
  <c r="K433" i="28"/>
  <c r="K434" i="28"/>
  <c r="K435" i="28"/>
  <c r="K436" i="28"/>
  <c r="K437" i="28"/>
  <c r="H409" i="28"/>
  <c r="H410" i="28"/>
  <c r="H411" i="28"/>
  <c r="H412" i="28"/>
  <c r="H413" i="28"/>
  <c r="H414" i="28"/>
  <c r="H415" i="28"/>
  <c r="H416" i="28"/>
  <c r="H417" i="28"/>
  <c r="H418" i="28"/>
  <c r="H419" i="28"/>
  <c r="H420" i="28"/>
  <c r="H421" i="28"/>
  <c r="H422" i="28"/>
  <c r="H423" i="28"/>
  <c r="H424" i="28"/>
  <c r="H425" i="28"/>
  <c r="H426" i="28"/>
  <c r="H427" i="28"/>
  <c r="H428" i="28"/>
  <c r="H429" i="28"/>
  <c r="H430" i="28"/>
  <c r="H431" i="28"/>
  <c r="H432" i="28"/>
  <c r="H433" i="28"/>
  <c r="H434" i="28"/>
  <c r="H435" i="28"/>
  <c r="H436" i="28"/>
  <c r="H437" i="28"/>
  <c r="E409" i="28"/>
  <c r="E410" i="28"/>
  <c r="E411" i="28"/>
  <c r="E412" i="28"/>
  <c r="E413" i="28"/>
  <c r="E414" i="28"/>
  <c r="E415" i="28"/>
  <c r="E416" i="28"/>
  <c r="E417" i="28"/>
  <c r="E418" i="28"/>
  <c r="E419" i="28"/>
  <c r="E420" i="28"/>
  <c r="E421" i="28"/>
  <c r="E422" i="28"/>
  <c r="E423" i="28"/>
  <c r="E424" i="28"/>
  <c r="E425" i="28"/>
  <c r="E426" i="28"/>
  <c r="E427" i="28"/>
  <c r="E428" i="28"/>
  <c r="E429" i="28"/>
  <c r="E430" i="28"/>
  <c r="E431" i="28"/>
  <c r="E432" i="28"/>
  <c r="E433" i="28"/>
  <c r="E434" i="28"/>
  <c r="E435" i="28"/>
  <c r="E436" i="28"/>
  <c r="E437" i="28"/>
  <c r="W408" i="28"/>
  <c r="S408" i="28"/>
  <c r="N408" i="28"/>
  <c r="K408" i="28"/>
  <c r="H408" i="28"/>
  <c r="E408" i="28"/>
  <c r="W360" i="28"/>
  <c r="W361" i="28"/>
  <c r="W362" i="28"/>
  <c r="W363" i="28"/>
  <c r="W389" i="28" s="1"/>
  <c r="W364" i="28"/>
  <c r="W365" i="28"/>
  <c r="W366" i="28"/>
  <c r="W367" i="28"/>
  <c r="W368" i="28"/>
  <c r="W369" i="28"/>
  <c r="W370" i="28"/>
  <c r="W371" i="28"/>
  <c r="W372" i="28"/>
  <c r="W373" i="28"/>
  <c r="W374" i="28"/>
  <c r="W375" i="28"/>
  <c r="W376" i="28"/>
  <c r="W377" i="28"/>
  <c r="W378" i="28"/>
  <c r="W379" i="28"/>
  <c r="W380" i="28"/>
  <c r="W381" i="28"/>
  <c r="W382" i="28"/>
  <c r="W383" i="28"/>
  <c r="W384" i="28"/>
  <c r="W385" i="28"/>
  <c r="W386" i="28"/>
  <c r="W387" i="28"/>
  <c r="W388" i="28"/>
  <c r="S360" i="28"/>
  <c r="S361" i="28"/>
  <c r="S362" i="28"/>
  <c r="S363" i="28"/>
  <c r="S364" i="28"/>
  <c r="S365" i="28"/>
  <c r="S366" i="28"/>
  <c r="S367" i="28"/>
  <c r="S368" i="28"/>
  <c r="S369" i="28"/>
  <c r="S370" i="28"/>
  <c r="S371" i="28"/>
  <c r="S372" i="28"/>
  <c r="S373" i="28"/>
  <c r="S374" i="28"/>
  <c r="S375" i="28"/>
  <c r="S376" i="28"/>
  <c r="S377" i="28"/>
  <c r="S378" i="28"/>
  <c r="S379" i="28"/>
  <c r="S380" i="28"/>
  <c r="S381" i="28"/>
  <c r="S382" i="28"/>
  <c r="S383" i="28"/>
  <c r="S384" i="28"/>
  <c r="S385" i="28"/>
  <c r="S386" i="28"/>
  <c r="S387" i="28"/>
  <c r="S388" i="28"/>
  <c r="N360" i="28"/>
  <c r="N361" i="28"/>
  <c r="N362" i="28"/>
  <c r="N363" i="28"/>
  <c r="N364" i="28"/>
  <c r="N365" i="28"/>
  <c r="N366" i="28"/>
  <c r="N367" i="28"/>
  <c r="N368" i="28"/>
  <c r="N369" i="28"/>
  <c r="N370" i="28"/>
  <c r="N371" i="28"/>
  <c r="N372" i="28"/>
  <c r="N373" i="28"/>
  <c r="N374" i="28"/>
  <c r="N375" i="28"/>
  <c r="N376" i="28"/>
  <c r="N377" i="28"/>
  <c r="N378" i="28"/>
  <c r="N379" i="28"/>
  <c r="N380" i="28"/>
  <c r="N381" i="28"/>
  <c r="N382" i="28"/>
  <c r="N383" i="28"/>
  <c r="N384" i="28"/>
  <c r="N385" i="28"/>
  <c r="N386" i="28"/>
  <c r="N387" i="28"/>
  <c r="N388" i="28"/>
  <c r="K360" i="28"/>
  <c r="K361" i="28"/>
  <c r="K362" i="28"/>
  <c r="K363" i="28"/>
  <c r="K364" i="28"/>
  <c r="K365" i="28"/>
  <c r="K366" i="28"/>
  <c r="K367" i="28"/>
  <c r="K368" i="28"/>
  <c r="K369" i="28"/>
  <c r="K370" i="28"/>
  <c r="K371" i="28"/>
  <c r="K372" i="28"/>
  <c r="K373" i="28"/>
  <c r="K374" i="28"/>
  <c r="K375" i="28"/>
  <c r="K376" i="28"/>
  <c r="K377" i="28"/>
  <c r="K378" i="28"/>
  <c r="K379" i="28"/>
  <c r="K380" i="28"/>
  <c r="K381" i="28"/>
  <c r="K382" i="28"/>
  <c r="K383" i="28"/>
  <c r="K384" i="28"/>
  <c r="K385" i="28"/>
  <c r="K386" i="28"/>
  <c r="K387" i="28"/>
  <c r="K388" i="28"/>
  <c r="H360" i="28"/>
  <c r="H361" i="28"/>
  <c r="H362" i="28"/>
  <c r="H363" i="28"/>
  <c r="H364" i="28"/>
  <c r="H365" i="28"/>
  <c r="H366" i="28"/>
  <c r="H367" i="28"/>
  <c r="H368" i="28"/>
  <c r="H369" i="28"/>
  <c r="H370" i="28"/>
  <c r="H371" i="28"/>
  <c r="H372" i="28"/>
  <c r="H373" i="28"/>
  <c r="H374" i="28"/>
  <c r="H375" i="28"/>
  <c r="H376" i="28"/>
  <c r="H377" i="28"/>
  <c r="H378" i="28"/>
  <c r="H379" i="28"/>
  <c r="H380" i="28"/>
  <c r="H381" i="28"/>
  <c r="H382" i="28"/>
  <c r="H383" i="28"/>
  <c r="H384" i="28"/>
  <c r="H385" i="28"/>
  <c r="H386" i="28"/>
  <c r="H387" i="28"/>
  <c r="H388" i="28"/>
  <c r="E360" i="28"/>
  <c r="E361" i="28"/>
  <c r="E362" i="28"/>
  <c r="E363" i="28"/>
  <c r="E364" i="28"/>
  <c r="E365" i="28"/>
  <c r="E366" i="28"/>
  <c r="E367" i="28"/>
  <c r="E368" i="28"/>
  <c r="E369" i="28"/>
  <c r="E370" i="28"/>
  <c r="E371" i="28"/>
  <c r="E372" i="28"/>
  <c r="E373" i="28"/>
  <c r="E374" i="28"/>
  <c r="E375" i="28"/>
  <c r="E376" i="28"/>
  <c r="E377" i="28"/>
  <c r="E378" i="28"/>
  <c r="E379" i="28"/>
  <c r="E380" i="28"/>
  <c r="E381" i="28"/>
  <c r="E382" i="28"/>
  <c r="E383" i="28"/>
  <c r="E384" i="28"/>
  <c r="E385" i="28"/>
  <c r="E386" i="28"/>
  <c r="E387" i="28"/>
  <c r="E388" i="28"/>
  <c r="W359" i="28"/>
  <c r="S359" i="28"/>
  <c r="N359" i="28"/>
  <c r="K359" i="28"/>
  <c r="H359" i="28"/>
  <c r="E359" i="28"/>
  <c r="W311" i="28"/>
  <c r="W340" i="28" s="1"/>
  <c r="W312" i="28"/>
  <c r="W313" i="28"/>
  <c r="W314" i="28"/>
  <c r="W315" i="28"/>
  <c r="W316" i="28"/>
  <c r="W317" i="28"/>
  <c r="W318" i="28"/>
  <c r="W319" i="28"/>
  <c r="W320" i="28"/>
  <c r="W321" i="28"/>
  <c r="W322" i="28"/>
  <c r="W323" i="28"/>
  <c r="W324" i="28"/>
  <c r="W325" i="28"/>
  <c r="W326" i="28"/>
  <c r="W327" i="28"/>
  <c r="W328" i="28"/>
  <c r="W329" i="28"/>
  <c r="W330" i="28"/>
  <c r="W331" i="28"/>
  <c r="W332" i="28"/>
  <c r="W333" i="28"/>
  <c r="W334" i="28"/>
  <c r="W335" i="28"/>
  <c r="W336" i="28"/>
  <c r="W337" i="28"/>
  <c r="W338" i="28"/>
  <c r="W339" i="28"/>
  <c r="S311" i="28"/>
  <c r="S312" i="28"/>
  <c r="S313" i="28"/>
  <c r="S314" i="28"/>
  <c r="S315" i="28"/>
  <c r="S316" i="28"/>
  <c r="S317" i="28"/>
  <c r="S318" i="28"/>
  <c r="S319" i="28"/>
  <c r="S320" i="28"/>
  <c r="S321" i="28"/>
  <c r="S322" i="28"/>
  <c r="S323" i="28"/>
  <c r="S324" i="28"/>
  <c r="S325" i="28"/>
  <c r="S326" i="28"/>
  <c r="S327" i="28"/>
  <c r="S328" i="28"/>
  <c r="S329" i="28"/>
  <c r="S330" i="28"/>
  <c r="S331" i="28"/>
  <c r="S332" i="28"/>
  <c r="S333" i="28"/>
  <c r="S334" i="28"/>
  <c r="S335" i="28"/>
  <c r="S336" i="28"/>
  <c r="S337" i="28"/>
  <c r="S338" i="28"/>
  <c r="S339" i="28"/>
  <c r="N311" i="28"/>
  <c r="N312" i="28"/>
  <c r="N313" i="28"/>
  <c r="N314" i="28"/>
  <c r="N315" i="28"/>
  <c r="N316" i="28"/>
  <c r="N317" i="28"/>
  <c r="N318" i="28"/>
  <c r="N319" i="28"/>
  <c r="N320" i="28"/>
  <c r="N321" i="28"/>
  <c r="N322" i="28"/>
  <c r="N323" i="28"/>
  <c r="N324" i="28"/>
  <c r="N325" i="28"/>
  <c r="N326" i="28"/>
  <c r="N327" i="28"/>
  <c r="N328" i="28"/>
  <c r="N329" i="28"/>
  <c r="N330" i="28"/>
  <c r="N331" i="28"/>
  <c r="N332" i="28"/>
  <c r="N333" i="28"/>
  <c r="N334" i="28"/>
  <c r="N335" i="28"/>
  <c r="N336" i="28"/>
  <c r="N337" i="28"/>
  <c r="N338" i="28"/>
  <c r="N339" i="28"/>
  <c r="K311" i="28"/>
  <c r="K312" i="28"/>
  <c r="K313" i="28"/>
  <c r="K314" i="28"/>
  <c r="K315" i="28"/>
  <c r="K316" i="28"/>
  <c r="K317" i="28"/>
  <c r="K318" i="28"/>
  <c r="K319" i="28"/>
  <c r="K320" i="28"/>
  <c r="K321" i="28"/>
  <c r="K322" i="28"/>
  <c r="K323" i="28"/>
  <c r="K324" i="28"/>
  <c r="K325" i="28"/>
  <c r="K326" i="28"/>
  <c r="K327" i="28"/>
  <c r="K328" i="28"/>
  <c r="K329" i="28"/>
  <c r="K330" i="28"/>
  <c r="K331" i="28"/>
  <c r="K332" i="28"/>
  <c r="K333" i="28"/>
  <c r="K334" i="28"/>
  <c r="K335" i="28"/>
  <c r="K336" i="28"/>
  <c r="K337" i="28"/>
  <c r="K338" i="28"/>
  <c r="K339" i="28"/>
  <c r="H311" i="28"/>
  <c r="H312" i="28"/>
  <c r="H313" i="28"/>
  <c r="H314" i="28"/>
  <c r="H315" i="28"/>
  <c r="H316" i="28"/>
  <c r="H317" i="28"/>
  <c r="H318" i="28"/>
  <c r="H319" i="28"/>
  <c r="H320" i="28"/>
  <c r="H321" i="28"/>
  <c r="H322" i="28"/>
  <c r="H323" i="28"/>
  <c r="H324" i="28"/>
  <c r="H325" i="28"/>
  <c r="H326" i="28"/>
  <c r="H327" i="28"/>
  <c r="H328" i="28"/>
  <c r="H329" i="28"/>
  <c r="H330" i="28"/>
  <c r="H331" i="28"/>
  <c r="H332" i="28"/>
  <c r="H333" i="28"/>
  <c r="H334" i="28"/>
  <c r="H335" i="28"/>
  <c r="H336" i="28"/>
  <c r="H337" i="28"/>
  <c r="H338" i="28"/>
  <c r="H339" i="28"/>
  <c r="E311" i="28"/>
  <c r="E312" i="28"/>
  <c r="E313" i="28"/>
  <c r="E314" i="28"/>
  <c r="E315" i="28"/>
  <c r="E316" i="28"/>
  <c r="E317" i="28"/>
  <c r="E318" i="28"/>
  <c r="E319" i="28"/>
  <c r="E320" i="28"/>
  <c r="E321" i="28"/>
  <c r="E322" i="28"/>
  <c r="E323" i="28"/>
  <c r="E324" i="28"/>
  <c r="E325" i="28"/>
  <c r="E326" i="28"/>
  <c r="E327" i="28"/>
  <c r="E328" i="28"/>
  <c r="E329" i="28"/>
  <c r="E330" i="28"/>
  <c r="E331" i="28"/>
  <c r="E332" i="28"/>
  <c r="E333" i="28"/>
  <c r="E334" i="28"/>
  <c r="E335" i="28"/>
  <c r="E336" i="28"/>
  <c r="E337" i="28"/>
  <c r="E338" i="28"/>
  <c r="W310" i="28"/>
  <c r="S310" i="28"/>
  <c r="N310" i="28"/>
  <c r="K310" i="28"/>
  <c r="H310" i="28"/>
  <c r="E310" i="28"/>
  <c r="W262" i="28"/>
  <c r="W263" i="28"/>
  <c r="W264" i="28"/>
  <c r="W265" i="28"/>
  <c r="W266" i="28"/>
  <c r="W267" i="28"/>
  <c r="W268" i="28"/>
  <c r="W269" i="28"/>
  <c r="W270" i="28"/>
  <c r="W291" i="28" s="1"/>
  <c r="W271" i="28"/>
  <c r="W272" i="28"/>
  <c r="W273" i="28"/>
  <c r="W274" i="28"/>
  <c r="W275" i="28"/>
  <c r="W276" i="28"/>
  <c r="W277" i="28"/>
  <c r="W278" i="28"/>
  <c r="W279" i="28"/>
  <c r="W280" i="28"/>
  <c r="W281" i="28"/>
  <c r="W282" i="28"/>
  <c r="W283" i="28"/>
  <c r="W284" i="28"/>
  <c r="W285" i="28"/>
  <c r="W286" i="28"/>
  <c r="W287" i="28"/>
  <c r="W288" i="28"/>
  <c r="W289" i="28"/>
  <c r="W290" i="28"/>
  <c r="W261" i="28"/>
  <c r="N262" i="28"/>
  <c r="N263" i="28"/>
  <c r="N264" i="28"/>
  <c r="N265" i="28"/>
  <c r="N266" i="28"/>
  <c r="N267" i="28"/>
  <c r="N268" i="28"/>
  <c r="N269" i="28"/>
  <c r="N270" i="28"/>
  <c r="N271" i="28"/>
  <c r="N272" i="28"/>
  <c r="N273" i="28"/>
  <c r="N274" i="28"/>
  <c r="N275" i="28"/>
  <c r="N276" i="28"/>
  <c r="N277" i="28"/>
  <c r="N278" i="28"/>
  <c r="N279" i="28"/>
  <c r="N280" i="28"/>
  <c r="N281" i="28"/>
  <c r="N282" i="28"/>
  <c r="N283" i="28"/>
  <c r="N284" i="28"/>
  <c r="N285" i="28"/>
  <c r="N286" i="28"/>
  <c r="N287" i="28"/>
  <c r="N288" i="28"/>
  <c r="N289" i="28"/>
  <c r="N290" i="28"/>
  <c r="N261" i="28"/>
  <c r="S262" i="28"/>
  <c r="S263" i="28"/>
  <c r="S264" i="28"/>
  <c r="S265" i="28"/>
  <c r="S266" i="28"/>
  <c r="S267" i="28"/>
  <c r="S268" i="28"/>
  <c r="S269" i="28"/>
  <c r="S270" i="28"/>
  <c r="S271" i="28"/>
  <c r="S272" i="28"/>
  <c r="S273" i="28"/>
  <c r="S274" i="28"/>
  <c r="S275" i="28"/>
  <c r="S276" i="28"/>
  <c r="S277" i="28"/>
  <c r="S278" i="28"/>
  <c r="S279" i="28"/>
  <c r="S280" i="28"/>
  <c r="S281" i="28"/>
  <c r="S282" i="28"/>
  <c r="S283" i="28"/>
  <c r="S284" i="28"/>
  <c r="S285" i="28"/>
  <c r="S286" i="28"/>
  <c r="S287" i="28"/>
  <c r="S288" i="28"/>
  <c r="S289" i="28"/>
  <c r="S290" i="28"/>
  <c r="K262" i="28"/>
  <c r="K263" i="28"/>
  <c r="K264" i="28"/>
  <c r="K265" i="28"/>
  <c r="K266" i="28"/>
  <c r="K267" i="28"/>
  <c r="K268" i="28"/>
  <c r="K269" i="28"/>
  <c r="K270" i="28"/>
  <c r="K271" i="28"/>
  <c r="K272" i="28"/>
  <c r="K273" i="28"/>
  <c r="K274" i="28"/>
  <c r="K275" i="28"/>
  <c r="K276" i="28"/>
  <c r="K277" i="28"/>
  <c r="K278" i="28"/>
  <c r="K279" i="28"/>
  <c r="K280" i="28"/>
  <c r="K281" i="28"/>
  <c r="K282" i="28"/>
  <c r="K283" i="28"/>
  <c r="K284" i="28"/>
  <c r="K285" i="28"/>
  <c r="K286" i="28"/>
  <c r="K287" i="28"/>
  <c r="K288" i="28"/>
  <c r="K289" i="28"/>
  <c r="K290" i="28"/>
  <c r="H262" i="28"/>
  <c r="H263" i="28"/>
  <c r="H264" i="28"/>
  <c r="H265" i="28"/>
  <c r="H266" i="28"/>
  <c r="H267" i="28"/>
  <c r="H268" i="28"/>
  <c r="H269" i="28"/>
  <c r="H270" i="28"/>
  <c r="H271" i="28"/>
  <c r="H272" i="28"/>
  <c r="H273" i="28"/>
  <c r="H274" i="28"/>
  <c r="H275" i="28"/>
  <c r="H276" i="28"/>
  <c r="H277" i="28"/>
  <c r="H278" i="28"/>
  <c r="H279" i="28"/>
  <c r="H280" i="28"/>
  <c r="H281" i="28"/>
  <c r="H282" i="28"/>
  <c r="H283" i="28"/>
  <c r="H284" i="28"/>
  <c r="H285" i="28"/>
  <c r="H286" i="28"/>
  <c r="H287" i="28"/>
  <c r="H288" i="28"/>
  <c r="H289" i="28"/>
  <c r="H290" i="28"/>
  <c r="E262" i="28"/>
  <c r="E263" i="28"/>
  <c r="E264" i="28"/>
  <c r="E265" i="28"/>
  <c r="E266" i="28"/>
  <c r="E267" i="28"/>
  <c r="E268" i="28"/>
  <c r="E269" i="28"/>
  <c r="E270" i="28"/>
  <c r="E271" i="28"/>
  <c r="E272" i="28"/>
  <c r="E273" i="28"/>
  <c r="E274" i="28"/>
  <c r="E275" i="28"/>
  <c r="E276" i="28"/>
  <c r="E277" i="28"/>
  <c r="E278" i="28"/>
  <c r="E279" i="28"/>
  <c r="E280" i="28"/>
  <c r="E281" i="28"/>
  <c r="E282" i="28"/>
  <c r="E283" i="28"/>
  <c r="E284" i="28"/>
  <c r="E285" i="28"/>
  <c r="E286" i="28"/>
  <c r="E287" i="28"/>
  <c r="E288" i="28"/>
  <c r="E289" i="28"/>
  <c r="E290" i="28"/>
  <c r="S213" i="28"/>
  <c r="S214" i="28"/>
  <c r="S215" i="28"/>
  <c r="S216" i="28"/>
  <c r="S217" i="28"/>
  <c r="S218" i="28"/>
  <c r="S219" i="28"/>
  <c r="S220" i="28"/>
  <c r="S221" i="28"/>
  <c r="S222" i="28"/>
  <c r="S223" i="28"/>
  <c r="S224" i="28"/>
  <c r="S225" i="28"/>
  <c r="S226" i="28"/>
  <c r="S227" i="28"/>
  <c r="S228" i="28"/>
  <c r="S229" i="28"/>
  <c r="S230" i="28"/>
  <c r="S231" i="28"/>
  <c r="S232" i="28"/>
  <c r="S233" i="28"/>
  <c r="S234" i="28"/>
  <c r="S235" i="28"/>
  <c r="S236" i="28"/>
  <c r="S237" i="28"/>
  <c r="S238" i="28"/>
  <c r="S239" i="28"/>
  <c r="S240" i="28"/>
  <c r="S241" i="28"/>
  <c r="K213" i="28"/>
  <c r="K214" i="28"/>
  <c r="K215" i="28"/>
  <c r="K216" i="28"/>
  <c r="K217" i="28"/>
  <c r="K218" i="28"/>
  <c r="K219" i="28"/>
  <c r="K220" i="28"/>
  <c r="K221" i="28"/>
  <c r="K222" i="28"/>
  <c r="K223" i="28"/>
  <c r="K224" i="28"/>
  <c r="K225" i="28"/>
  <c r="K226" i="28"/>
  <c r="K227" i="28"/>
  <c r="K228" i="28"/>
  <c r="K229" i="28"/>
  <c r="K230" i="28"/>
  <c r="K231" i="28"/>
  <c r="K232" i="28"/>
  <c r="K233" i="28"/>
  <c r="K234" i="28"/>
  <c r="K235" i="28"/>
  <c r="K236" i="28"/>
  <c r="K237" i="28"/>
  <c r="K238" i="28"/>
  <c r="K239" i="28"/>
  <c r="K240" i="28"/>
  <c r="K241" i="28"/>
  <c r="H213" i="28"/>
  <c r="H214" i="28"/>
  <c r="H215" i="28"/>
  <c r="H216" i="28"/>
  <c r="H217" i="28"/>
  <c r="H218" i="28"/>
  <c r="H219" i="28"/>
  <c r="H220" i="28"/>
  <c r="H221" i="28"/>
  <c r="H222" i="28"/>
  <c r="H223" i="28"/>
  <c r="H224" i="28"/>
  <c r="H225" i="28"/>
  <c r="H226" i="28"/>
  <c r="H227" i="28"/>
  <c r="H228" i="28"/>
  <c r="H229" i="28"/>
  <c r="H230" i="28"/>
  <c r="H231" i="28"/>
  <c r="H232" i="28"/>
  <c r="H233" i="28"/>
  <c r="H234" i="28"/>
  <c r="H235" i="28"/>
  <c r="H236" i="28"/>
  <c r="H237" i="28"/>
  <c r="H238" i="28"/>
  <c r="H239" i="28"/>
  <c r="H240" i="28"/>
  <c r="H241" i="28"/>
  <c r="E213" i="28"/>
  <c r="E214" i="28"/>
  <c r="E215" i="28"/>
  <c r="E216" i="28"/>
  <c r="E217" i="28"/>
  <c r="E218" i="28"/>
  <c r="E219" i="28"/>
  <c r="E220" i="28"/>
  <c r="E221" i="28"/>
  <c r="E222" i="28"/>
  <c r="E223" i="28"/>
  <c r="E224" i="28"/>
  <c r="E225" i="28"/>
  <c r="E226" i="28"/>
  <c r="E227" i="28"/>
  <c r="E228" i="28"/>
  <c r="E229" i="28"/>
  <c r="E230" i="28"/>
  <c r="E231" i="28"/>
  <c r="E232" i="28"/>
  <c r="E233" i="28"/>
  <c r="E234" i="28"/>
  <c r="E235" i="28"/>
  <c r="E236" i="28"/>
  <c r="E237" i="28"/>
  <c r="E238" i="28"/>
  <c r="E239" i="28"/>
  <c r="E240" i="28"/>
  <c r="E241" i="28"/>
  <c r="W168" i="28"/>
  <c r="W169" i="28"/>
  <c r="W170" i="28"/>
  <c r="W171" i="28"/>
  <c r="W172" i="28"/>
  <c r="W173" i="28"/>
  <c r="W174" i="28"/>
  <c r="W175" i="28"/>
  <c r="W176" i="28"/>
  <c r="W177" i="28"/>
  <c r="W178" i="28"/>
  <c r="W179" i="28"/>
  <c r="W180" i="28"/>
  <c r="W181" i="28"/>
  <c r="W182" i="28"/>
  <c r="W183" i="28"/>
  <c r="W184" i="28"/>
  <c r="W185" i="28"/>
  <c r="W186" i="28"/>
  <c r="W187" i="28"/>
  <c r="W188" i="28"/>
  <c r="W189" i="28"/>
  <c r="W190" i="28"/>
  <c r="W191" i="28"/>
  <c r="W192" i="28"/>
  <c r="S164" i="28"/>
  <c r="S165" i="28"/>
  <c r="S166" i="28"/>
  <c r="S167" i="28"/>
  <c r="S168" i="28"/>
  <c r="S169" i="28"/>
  <c r="S170" i="28"/>
  <c r="S171" i="28"/>
  <c r="S172" i="28"/>
  <c r="S173" i="28"/>
  <c r="S174" i="28"/>
  <c r="S175" i="28"/>
  <c r="S176" i="28"/>
  <c r="S177" i="28"/>
  <c r="S178" i="28"/>
  <c r="S179" i="28"/>
  <c r="S180" i="28"/>
  <c r="S181" i="28"/>
  <c r="S182" i="28"/>
  <c r="S183" i="28"/>
  <c r="S184" i="28"/>
  <c r="S185" i="28"/>
  <c r="S186" i="28"/>
  <c r="S187" i="28"/>
  <c r="S188" i="28"/>
  <c r="S189" i="28"/>
  <c r="S190" i="28"/>
  <c r="S191" i="28"/>
  <c r="S192" i="28"/>
  <c r="N168" i="28"/>
  <c r="N169" i="28"/>
  <c r="N170" i="28"/>
  <c r="N171" i="28"/>
  <c r="N172" i="28"/>
  <c r="N173" i="28"/>
  <c r="N174" i="28"/>
  <c r="N175" i="28"/>
  <c r="N176" i="28"/>
  <c r="N177" i="28"/>
  <c r="N178" i="28"/>
  <c r="N179" i="28"/>
  <c r="N180" i="28"/>
  <c r="N181" i="28"/>
  <c r="N182" i="28"/>
  <c r="N183" i="28"/>
  <c r="N184" i="28"/>
  <c r="N185" i="28"/>
  <c r="N186" i="28"/>
  <c r="N187" i="28"/>
  <c r="N188" i="28"/>
  <c r="N189" i="28"/>
  <c r="N190" i="28"/>
  <c r="N191" i="28"/>
  <c r="N192" i="28"/>
  <c r="K164" i="28"/>
  <c r="K165" i="28"/>
  <c r="K166" i="28"/>
  <c r="K167" i="28"/>
  <c r="K168" i="28"/>
  <c r="K169" i="28"/>
  <c r="K170" i="28"/>
  <c r="K171" i="28"/>
  <c r="K172" i="28"/>
  <c r="K173" i="28"/>
  <c r="K174" i="28"/>
  <c r="K175" i="28"/>
  <c r="K176" i="28"/>
  <c r="K177" i="28"/>
  <c r="K178" i="28"/>
  <c r="K179" i="28"/>
  <c r="K180" i="28"/>
  <c r="K181" i="28"/>
  <c r="K182" i="28"/>
  <c r="K183" i="28"/>
  <c r="K184" i="28"/>
  <c r="K185" i="28"/>
  <c r="K186" i="28"/>
  <c r="K187" i="28"/>
  <c r="K188" i="28"/>
  <c r="K189" i="28"/>
  <c r="K190" i="28"/>
  <c r="K191" i="28"/>
  <c r="K192" i="28"/>
  <c r="H164" i="28"/>
  <c r="H165" i="28"/>
  <c r="H166" i="28"/>
  <c r="H167" i="28"/>
  <c r="H168" i="28"/>
  <c r="H169" i="28"/>
  <c r="H170" i="28"/>
  <c r="H171" i="28"/>
  <c r="H172" i="28"/>
  <c r="H173" i="28"/>
  <c r="H174" i="28"/>
  <c r="H175" i="28"/>
  <c r="H176" i="28"/>
  <c r="H177" i="28"/>
  <c r="H178" i="28"/>
  <c r="H179" i="28"/>
  <c r="H180" i="28"/>
  <c r="H181" i="28"/>
  <c r="H182" i="28"/>
  <c r="H183" i="28"/>
  <c r="H184" i="28"/>
  <c r="H185" i="28"/>
  <c r="H186" i="28"/>
  <c r="H187" i="28"/>
  <c r="H188" i="28"/>
  <c r="H189" i="28"/>
  <c r="H190" i="28"/>
  <c r="H191" i="28"/>
  <c r="H192" i="28"/>
  <c r="E164" i="28"/>
  <c r="E165" i="28"/>
  <c r="E166" i="28"/>
  <c r="E167" i="28"/>
  <c r="E168" i="28"/>
  <c r="E169" i="28"/>
  <c r="E170" i="28"/>
  <c r="E171" i="28"/>
  <c r="E172" i="28"/>
  <c r="E173" i="28"/>
  <c r="E174" i="28"/>
  <c r="E175" i="28"/>
  <c r="E176" i="28"/>
  <c r="E177" i="28"/>
  <c r="E178" i="28"/>
  <c r="E179" i="28"/>
  <c r="E180" i="28"/>
  <c r="E181" i="28"/>
  <c r="E182" i="28"/>
  <c r="E183" i="28"/>
  <c r="E184" i="28"/>
  <c r="E185" i="28"/>
  <c r="E186" i="28"/>
  <c r="E187" i="28"/>
  <c r="E188" i="28"/>
  <c r="E189" i="28"/>
  <c r="E190" i="28"/>
  <c r="E191" i="28"/>
  <c r="E192" i="28"/>
  <c r="N94" i="28"/>
  <c r="N70" i="28"/>
  <c r="N71" i="28"/>
  <c r="N72" i="28"/>
  <c r="N73" i="28"/>
  <c r="N74" i="28"/>
  <c r="N75" i="28"/>
  <c r="N76" i="28"/>
  <c r="N77" i="28"/>
  <c r="N78" i="28"/>
  <c r="N79" i="28"/>
  <c r="N80" i="28"/>
  <c r="N81" i="28"/>
  <c r="N82" i="28"/>
  <c r="N83" i="28"/>
  <c r="N84" i="28"/>
  <c r="N85" i="28"/>
  <c r="N86" i="28"/>
  <c r="N87" i="28"/>
  <c r="N88" i="28"/>
  <c r="N89" i="28"/>
  <c r="N90" i="28"/>
  <c r="N91" i="28"/>
  <c r="N92" i="28"/>
  <c r="N93" i="28"/>
  <c r="S261" i="28"/>
  <c r="K261" i="28"/>
  <c r="H261" i="28"/>
  <c r="E261" i="28"/>
  <c r="S212" i="28"/>
  <c r="K212" i="28"/>
  <c r="H212" i="28"/>
  <c r="E212" i="28"/>
  <c r="S163" i="28"/>
  <c r="K163" i="28"/>
  <c r="H163" i="28"/>
  <c r="E163" i="28"/>
  <c r="E339" i="28"/>
  <c r="S115" i="28"/>
  <c r="S116" i="28"/>
  <c r="S117" i="28"/>
  <c r="S118" i="28"/>
  <c r="S119" i="28"/>
  <c r="S120" i="28"/>
  <c r="S121" i="28"/>
  <c r="S122" i="28"/>
  <c r="S123" i="28"/>
  <c r="S124" i="28"/>
  <c r="S125" i="28"/>
  <c r="S126" i="28"/>
  <c r="S127" i="28"/>
  <c r="S128" i="28"/>
  <c r="S129" i="28"/>
  <c r="S130" i="28"/>
  <c r="S131" i="28"/>
  <c r="S132" i="28"/>
  <c r="S133" i="28"/>
  <c r="S134" i="28"/>
  <c r="S135" i="28"/>
  <c r="S136" i="28"/>
  <c r="S137" i="28"/>
  <c r="S138" i="28"/>
  <c r="S139" i="28"/>
  <c r="S140" i="28"/>
  <c r="S141" i="28"/>
  <c r="S142" i="28"/>
  <c r="S143" i="28"/>
  <c r="K115" i="28"/>
  <c r="K116" i="28"/>
  <c r="K117" i="28"/>
  <c r="K118" i="28"/>
  <c r="K119" i="28"/>
  <c r="K120" i="28"/>
  <c r="K121" i="28"/>
  <c r="K122" i="28"/>
  <c r="K123" i="28"/>
  <c r="K124" i="28"/>
  <c r="K125" i="28"/>
  <c r="K126" i="28"/>
  <c r="K127" i="28"/>
  <c r="K128" i="28"/>
  <c r="K129" i="28"/>
  <c r="K130" i="28"/>
  <c r="K131" i="28"/>
  <c r="K132" i="28"/>
  <c r="K133" i="28"/>
  <c r="K134" i="28"/>
  <c r="K135" i="28"/>
  <c r="K136" i="28"/>
  <c r="K137" i="28"/>
  <c r="K138" i="28"/>
  <c r="K139" i="28"/>
  <c r="K140" i="28"/>
  <c r="K141" i="28"/>
  <c r="K142" i="28"/>
  <c r="K143" i="28"/>
  <c r="H115" i="28"/>
  <c r="H116" i="28"/>
  <c r="H117" i="28"/>
  <c r="H118" i="28"/>
  <c r="H119" i="28"/>
  <c r="H120" i="28"/>
  <c r="H121" i="28"/>
  <c r="H122" i="28"/>
  <c r="H123" i="28"/>
  <c r="H124" i="28"/>
  <c r="H125" i="28"/>
  <c r="H126" i="28"/>
  <c r="H127" i="28"/>
  <c r="H128" i="28"/>
  <c r="H129" i="28"/>
  <c r="H130" i="28"/>
  <c r="H131" i="28"/>
  <c r="H132" i="28"/>
  <c r="H133" i="28"/>
  <c r="H134" i="28"/>
  <c r="H135" i="28"/>
  <c r="H136" i="28"/>
  <c r="H137" i="28"/>
  <c r="H138" i="28"/>
  <c r="H139" i="28"/>
  <c r="H140" i="28"/>
  <c r="H141" i="28"/>
  <c r="H142" i="28"/>
  <c r="H143" i="28"/>
  <c r="E115" i="28"/>
  <c r="E116" i="28"/>
  <c r="E117" i="28"/>
  <c r="E118" i="28"/>
  <c r="E119" i="28"/>
  <c r="E120" i="28"/>
  <c r="E121" i="28"/>
  <c r="E122" i="28"/>
  <c r="E123" i="28"/>
  <c r="E124" i="28"/>
  <c r="E125" i="28"/>
  <c r="E126" i="28"/>
  <c r="E127" i="28"/>
  <c r="E128" i="28"/>
  <c r="E129" i="28"/>
  <c r="E130" i="28"/>
  <c r="E131" i="28"/>
  <c r="E132" i="28"/>
  <c r="E133" i="28"/>
  <c r="E134" i="28"/>
  <c r="E135" i="28"/>
  <c r="E136" i="28"/>
  <c r="E137" i="28"/>
  <c r="E138" i="28"/>
  <c r="E139" i="28"/>
  <c r="E140" i="28"/>
  <c r="E141" i="28"/>
  <c r="E142" i="28"/>
  <c r="E143" i="28"/>
  <c r="S114" i="28"/>
  <c r="K114" i="28"/>
  <c r="H114" i="28"/>
  <c r="E114" i="28"/>
  <c r="W70" i="28"/>
  <c r="W71" i="28"/>
  <c r="W72" i="28"/>
  <c r="W73" i="28"/>
  <c r="W74" i="28"/>
  <c r="W75" i="28"/>
  <c r="W76" i="28"/>
  <c r="W77" i="28"/>
  <c r="W78" i="28"/>
  <c r="W79" i="28"/>
  <c r="W80" i="28"/>
  <c r="W81" i="28"/>
  <c r="W82" i="28"/>
  <c r="W83" i="28"/>
  <c r="W84" i="28"/>
  <c r="W85" i="28"/>
  <c r="W86" i="28"/>
  <c r="W87" i="28"/>
  <c r="W88" i="28"/>
  <c r="W89" i="28"/>
  <c r="W90" i="28"/>
  <c r="W91" i="28"/>
  <c r="W92" i="28"/>
  <c r="W93" i="28"/>
  <c r="W94" i="28"/>
  <c r="S66" i="28"/>
  <c r="S67" i="28"/>
  <c r="S68" i="28"/>
  <c r="S69" i="28"/>
  <c r="S70" i="28"/>
  <c r="S71" i="28"/>
  <c r="S72" i="28"/>
  <c r="S73" i="28"/>
  <c r="S74" i="28"/>
  <c r="S75" i="28"/>
  <c r="S76" i="28"/>
  <c r="S77" i="28"/>
  <c r="S78" i="28"/>
  <c r="S79" i="28"/>
  <c r="S80" i="28"/>
  <c r="S81" i="28"/>
  <c r="S82" i="28"/>
  <c r="S83" i="28"/>
  <c r="S84" i="28"/>
  <c r="S85" i="28"/>
  <c r="S86" i="28"/>
  <c r="S87" i="28"/>
  <c r="S88" i="28"/>
  <c r="S89" i="28"/>
  <c r="S90" i="28"/>
  <c r="S91" i="28"/>
  <c r="S92" i="28"/>
  <c r="S93" i="28"/>
  <c r="S94" i="28"/>
  <c r="E93" i="28"/>
  <c r="H93" i="28"/>
  <c r="K93" i="28"/>
  <c r="E94" i="28"/>
  <c r="H94" i="28"/>
  <c r="K94" i="28"/>
  <c r="K66" i="28"/>
  <c r="K67" i="28"/>
  <c r="K68" i="28"/>
  <c r="K69" i="28"/>
  <c r="K70" i="28"/>
  <c r="K71" i="28"/>
  <c r="K72" i="28"/>
  <c r="K73" i="28"/>
  <c r="K74" i="28"/>
  <c r="K75" i="28"/>
  <c r="K76" i="28"/>
  <c r="K77" i="28"/>
  <c r="K78" i="28"/>
  <c r="K79" i="28"/>
  <c r="K80" i="28"/>
  <c r="K81" i="28"/>
  <c r="K82" i="28"/>
  <c r="K83" i="28"/>
  <c r="K84" i="28"/>
  <c r="K85" i="28"/>
  <c r="K86" i="28"/>
  <c r="K87" i="28"/>
  <c r="K88" i="28"/>
  <c r="K89" i="28"/>
  <c r="K90" i="28"/>
  <c r="K91" i="28"/>
  <c r="K92" i="28"/>
  <c r="H66" i="28"/>
  <c r="H67" i="28"/>
  <c r="H68" i="28"/>
  <c r="H69" i="28"/>
  <c r="H70" i="28"/>
  <c r="H71" i="28"/>
  <c r="H72" i="28"/>
  <c r="H73" i="28"/>
  <c r="H74" i="28"/>
  <c r="H75" i="28"/>
  <c r="H76" i="28"/>
  <c r="H77" i="28"/>
  <c r="H78" i="28"/>
  <c r="H79" i="28"/>
  <c r="H80" i="28"/>
  <c r="H81" i="28"/>
  <c r="H82" i="28"/>
  <c r="H83" i="28"/>
  <c r="H84" i="28"/>
  <c r="H85" i="28"/>
  <c r="H86" i="28"/>
  <c r="H87" i="28"/>
  <c r="H88" i="28"/>
  <c r="H89" i="28"/>
  <c r="H90" i="28"/>
  <c r="H91" i="28"/>
  <c r="H92" i="28"/>
  <c r="E66" i="28"/>
  <c r="E67" i="28"/>
  <c r="E68" i="28"/>
  <c r="E69" i="28"/>
  <c r="E70" i="28"/>
  <c r="E71" i="28"/>
  <c r="E72" i="28"/>
  <c r="E73" i="28"/>
  <c r="E74" i="28"/>
  <c r="E75" i="28"/>
  <c r="E76" i="28"/>
  <c r="E77" i="28"/>
  <c r="E78" i="28"/>
  <c r="E79" i="28"/>
  <c r="E80" i="28"/>
  <c r="E81" i="28"/>
  <c r="E82" i="28"/>
  <c r="E83" i="28"/>
  <c r="E84" i="28"/>
  <c r="E85" i="28"/>
  <c r="E86" i="28"/>
  <c r="E87" i="28"/>
  <c r="E88" i="28"/>
  <c r="E89" i="28"/>
  <c r="E90" i="28"/>
  <c r="E91" i="28"/>
  <c r="E92" i="28"/>
  <c r="S65" i="28"/>
  <c r="K65" i="28"/>
  <c r="H65" i="28"/>
  <c r="E65" i="28"/>
  <c r="H17" i="28"/>
  <c r="H18" i="28"/>
  <c r="H19" i="28"/>
  <c r="H20" i="28"/>
  <c r="H21" i="28"/>
  <c r="H22" i="28"/>
  <c r="H23" i="28"/>
  <c r="H24" i="28"/>
  <c r="H25" i="28"/>
  <c r="H26" i="28"/>
  <c r="H27" i="28"/>
  <c r="H28" i="28"/>
  <c r="H29" i="28"/>
  <c r="H30" i="28"/>
  <c r="H31" i="28"/>
  <c r="H32" i="28"/>
  <c r="H33" i="28"/>
  <c r="H34" i="28"/>
  <c r="H35" i="28"/>
  <c r="H36" i="28"/>
  <c r="H37" i="28"/>
  <c r="H38" i="28"/>
  <c r="H39" i="28"/>
  <c r="H40" i="28"/>
  <c r="H41" i="28"/>
  <c r="H42" i="28"/>
  <c r="H43" i="28"/>
  <c r="H44" i="28"/>
  <c r="H45" i="28"/>
  <c r="AV229" i="6"/>
  <c r="AF229" i="6"/>
  <c r="X229" i="6"/>
  <c r="AV268" i="6"/>
  <c r="AF268" i="6"/>
  <c r="X268" i="6"/>
  <c r="AV307" i="6"/>
  <c r="AF307" i="6"/>
  <c r="X307" i="6"/>
  <c r="AV346" i="6"/>
  <c r="AF346" i="6"/>
  <c r="X346" i="6"/>
  <c r="AR317" i="6"/>
  <c r="AR318" i="6"/>
  <c r="AR319" i="6"/>
  <c r="AR320" i="6"/>
  <c r="AR321" i="6"/>
  <c r="AR322" i="6"/>
  <c r="AR323" i="6"/>
  <c r="AR324" i="6"/>
  <c r="AR325" i="6"/>
  <c r="AR326" i="6"/>
  <c r="AR327" i="6"/>
  <c r="AR328" i="6"/>
  <c r="AR329" i="6"/>
  <c r="AR330" i="6"/>
  <c r="AR331" i="6"/>
  <c r="AR332" i="6"/>
  <c r="AR333" i="6"/>
  <c r="AR334" i="6"/>
  <c r="AR335" i="6"/>
  <c r="AR336" i="6"/>
  <c r="AR337" i="6"/>
  <c r="AR338" i="6"/>
  <c r="AR339" i="6"/>
  <c r="AR340" i="6"/>
  <c r="AR341" i="6"/>
  <c r="AR342" i="6"/>
  <c r="AR343" i="6"/>
  <c r="AR344" i="6"/>
  <c r="AR345" i="6"/>
  <c r="AR316" i="6"/>
  <c r="AR278" i="6"/>
  <c r="AR279" i="6"/>
  <c r="AR280" i="6"/>
  <c r="AR281" i="6"/>
  <c r="AR282" i="6"/>
  <c r="AR283" i="6"/>
  <c r="AR284" i="6"/>
  <c r="AR285" i="6"/>
  <c r="AR286" i="6"/>
  <c r="AR287" i="6"/>
  <c r="AR288" i="6"/>
  <c r="AR289" i="6"/>
  <c r="AR290" i="6"/>
  <c r="AR291" i="6"/>
  <c r="AR292" i="6"/>
  <c r="AR293" i="6"/>
  <c r="AR294" i="6"/>
  <c r="AR295" i="6"/>
  <c r="AR296" i="6"/>
  <c r="AR297" i="6"/>
  <c r="AR298" i="6"/>
  <c r="AR299" i="6"/>
  <c r="AR300" i="6"/>
  <c r="AR301" i="6"/>
  <c r="AR302" i="6"/>
  <c r="AR303" i="6"/>
  <c r="AR304" i="6"/>
  <c r="AR305" i="6"/>
  <c r="AR306" i="6"/>
  <c r="AR277" i="6"/>
  <c r="AR240" i="6"/>
  <c r="AR241" i="6"/>
  <c r="AR242" i="6"/>
  <c r="AR243" i="6"/>
  <c r="AR244" i="6"/>
  <c r="AR245" i="6"/>
  <c r="AR246" i="6"/>
  <c r="AR247" i="6"/>
  <c r="AR248" i="6"/>
  <c r="AR249" i="6"/>
  <c r="AR250" i="6"/>
  <c r="AR251" i="6"/>
  <c r="AR252" i="6"/>
  <c r="AR253" i="6"/>
  <c r="AR254" i="6"/>
  <c r="AR255" i="6"/>
  <c r="AR256" i="6"/>
  <c r="AR257" i="6"/>
  <c r="AR258" i="6"/>
  <c r="AR259" i="6"/>
  <c r="AR260" i="6"/>
  <c r="AR261" i="6"/>
  <c r="AR262" i="6"/>
  <c r="AR263" i="6"/>
  <c r="AR264" i="6"/>
  <c r="AR265" i="6"/>
  <c r="AR266" i="6"/>
  <c r="AR267" i="6"/>
  <c r="AR238" i="6"/>
  <c r="AR239" i="6"/>
  <c r="AR200" i="6"/>
  <c r="AR201" i="6"/>
  <c r="AR202" i="6"/>
  <c r="AR203" i="6"/>
  <c r="AR204" i="6"/>
  <c r="AR205" i="6"/>
  <c r="AR206" i="6"/>
  <c r="AR207" i="6"/>
  <c r="AR208" i="6"/>
  <c r="AR209" i="6"/>
  <c r="AR210" i="6"/>
  <c r="AR211" i="6"/>
  <c r="AR212" i="6"/>
  <c r="AR213" i="6"/>
  <c r="AR214" i="6"/>
  <c r="AR215" i="6"/>
  <c r="AR216" i="6"/>
  <c r="AR217" i="6"/>
  <c r="AR218" i="6"/>
  <c r="AR219" i="6"/>
  <c r="AR220" i="6"/>
  <c r="AR221" i="6"/>
  <c r="AR222" i="6"/>
  <c r="AR223" i="6"/>
  <c r="AR224" i="6"/>
  <c r="AR225" i="6"/>
  <c r="AR226" i="6"/>
  <c r="AR227" i="6"/>
  <c r="AR228" i="6"/>
  <c r="AR199" i="6"/>
  <c r="AR161" i="6"/>
  <c r="AR162" i="6"/>
  <c r="AR163" i="6"/>
  <c r="AR164" i="6"/>
  <c r="AR165" i="6"/>
  <c r="AR166" i="6"/>
  <c r="AR167" i="6"/>
  <c r="AR168" i="6"/>
  <c r="AR169" i="6"/>
  <c r="AR170" i="6"/>
  <c r="AR171" i="6"/>
  <c r="AR172" i="6"/>
  <c r="AR173" i="6"/>
  <c r="AR174" i="6"/>
  <c r="AR175" i="6"/>
  <c r="AR176" i="6"/>
  <c r="AR177" i="6"/>
  <c r="AR178" i="6"/>
  <c r="AR179" i="6"/>
  <c r="AR180" i="6"/>
  <c r="AR181" i="6"/>
  <c r="AR182" i="6"/>
  <c r="AR183" i="6"/>
  <c r="AR184" i="6"/>
  <c r="AR185" i="6"/>
  <c r="AR186" i="6"/>
  <c r="AR187" i="6"/>
  <c r="AR188" i="6"/>
  <c r="AR189" i="6"/>
  <c r="AR160" i="6"/>
  <c r="AR121" i="6"/>
  <c r="AR122" i="6"/>
  <c r="AR123" i="6"/>
  <c r="AR124" i="6"/>
  <c r="AR125" i="6"/>
  <c r="AR126" i="6"/>
  <c r="AR127" i="6"/>
  <c r="AR128" i="6"/>
  <c r="AR129" i="6"/>
  <c r="AR130" i="6"/>
  <c r="AR131" i="6"/>
  <c r="AR132" i="6"/>
  <c r="AR133" i="6"/>
  <c r="AR134" i="6"/>
  <c r="AR135" i="6"/>
  <c r="AR136" i="6"/>
  <c r="AR137" i="6"/>
  <c r="AR138" i="6"/>
  <c r="AR139" i="6"/>
  <c r="AR140" i="6"/>
  <c r="AR141" i="6"/>
  <c r="AR142" i="6"/>
  <c r="AR143" i="6"/>
  <c r="AR144" i="6"/>
  <c r="AR145" i="6"/>
  <c r="AR146" i="6"/>
  <c r="AR147" i="6"/>
  <c r="AR148" i="6"/>
  <c r="AR149" i="6"/>
  <c r="AR150" i="6"/>
  <c r="AR83" i="6"/>
  <c r="AR84" i="6"/>
  <c r="AR85" i="6"/>
  <c r="AR86" i="6"/>
  <c r="AR87" i="6"/>
  <c r="AR88" i="6"/>
  <c r="AR89" i="6"/>
  <c r="AR90" i="6"/>
  <c r="AR91" i="6"/>
  <c r="AR92" i="6"/>
  <c r="AR93" i="6"/>
  <c r="AR94" i="6"/>
  <c r="AR95" i="6"/>
  <c r="AR96" i="6"/>
  <c r="AR97" i="6"/>
  <c r="AR98" i="6"/>
  <c r="AR99" i="6"/>
  <c r="AR100" i="6"/>
  <c r="AR101" i="6"/>
  <c r="AR102" i="6"/>
  <c r="AR103" i="6"/>
  <c r="AR104" i="6"/>
  <c r="AR105" i="6"/>
  <c r="AR106" i="6"/>
  <c r="AR107" i="6"/>
  <c r="AR108" i="6"/>
  <c r="AR109" i="6"/>
  <c r="AR110" i="6"/>
  <c r="AR111" i="6"/>
  <c r="AR82" i="6"/>
  <c r="AB317" i="6" l="1"/>
  <c r="AB318" i="6"/>
  <c r="AB319" i="6"/>
  <c r="AB320" i="6"/>
  <c r="AB321" i="6"/>
  <c r="AB322" i="6"/>
  <c r="AB323" i="6"/>
  <c r="AB324" i="6"/>
  <c r="AB325" i="6"/>
  <c r="AB326" i="6"/>
  <c r="AB327" i="6"/>
  <c r="AB328" i="6"/>
  <c r="AB329" i="6"/>
  <c r="AB330" i="6"/>
  <c r="AB331" i="6"/>
  <c r="AB332" i="6"/>
  <c r="AB333" i="6"/>
  <c r="AB334" i="6"/>
  <c r="AB335" i="6"/>
  <c r="AB336" i="6"/>
  <c r="AB337" i="6"/>
  <c r="AB338" i="6"/>
  <c r="AB339" i="6"/>
  <c r="AB340" i="6"/>
  <c r="AB341" i="6"/>
  <c r="AB342" i="6"/>
  <c r="AB343" i="6"/>
  <c r="AB344" i="6"/>
  <c r="AB345" i="6"/>
  <c r="U317" i="6"/>
  <c r="U318" i="6"/>
  <c r="U319" i="6"/>
  <c r="U320" i="6"/>
  <c r="U321" i="6"/>
  <c r="U322" i="6"/>
  <c r="U323" i="6"/>
  <c r="U324" i="6"/>
  <c r="U325" i="6"/>
  <c r="U326" i="6"/>
  <c r="U327" i="6"/>
  <c r="U328" i="6"/>
  <c r="U329" i="6"/>
  <c r="U330" i="6"/>
  <c r="U331" i="6"/>
  <c r="U332" i="6"/>
  <c r="U333" i="6"/>
  <c r="U334" i="6"/>
  <c r="U335" i="6"/>
  <c r="U336" i="6"/>
  <c r="U337" i="6"/>
  <c r="U338" i="6"/>
  <c r="U339" i="6"/>
  <c r="U340" i="6"/>
  <c r="U341" i="6"/>
  <c r="U342" i="6"/>
  <c r="U343" i="6"/>
  <c r="U344" i="6"/>
  <c r="U345" i="6"/>
  <c r="O317" i="6"/>
  <c r="O318" i="6"/>
  <c r="O319" i="6"/>
  <c r="O320" i="6"/>
  <c r="O321" i="6"/>
  <c r="O322" i="6"/>
  <c r="O323" i="6"/>
  <c r="O324" i="6"/>
  <c r="O325" i="6"/>
  <c r="O326" i="6"/>
  <c r="O327" i="6"/>
  <c r="O328" i="6"/>
  <c r="O329" i="6"/>
  <c r="O330" i="6"/>
  <c r="O331" i="6"/>
  <c r="O332" i="6"/>
  <c r="O333" i="6"/>
  <c r="O334" i="6"/>
  <c r="O335" i="6"/>
  <c r="O336" i="6"/>
  <c r="O337" i="6"/>
  <c r="O338" i="6"/>
  <c r="O339" i="6"/>
  <c r="O340" i="6"/>
  <c r="O341" i="6"/>
  <c r="O342" i="6"/>
  <c r="O343" i="6"/>
  <c r="O344" i="6"/>
  <c r="O345" i="6"/>
  <c r="L317" i="6"/>
  <c r="L318" i="6"/>
  <c r="L319" i="6"/>
  <c r="L320" i="6"/>
  <c r="L321" i="6"/>
  <c r="L322" i="6"/>
  <c r="L323" i="6"/>
  <c r="L324" i="6"/>
  <c r="L325" i="6"/>
  <c r="L326" i="6"/>
  <c r="L327" i="6"/>
  <c r="L328" i="6"/>
  <c r="L329" i="6"/>
  <c r="L330" i="6"/>
  <c r="L331" i="6"/>
  <c r="L332" i="6"/>
  <c r="L333" i="6"/>
  <c r="L334" i="6"/>
  <c r="L335" i="6"/>
  <c r="L336" i="6"/>
  <c r="L337" i="6"/>
  <c r="L338" i="6"/>
  <c r="L339" i="6"/>
  <c r="L340" i="6"/>
  <c r="L341" i="6"/>
  <c r="L342" i="6"/>
  <c r="L343" i="6"/>
  <c r="L344" i="6"/>
  <c r="L345" i="6"/>
  <c r="I317" i="6"/>
  <c r="I318" i="6"/>
  <c r="I319" i="6"/>
  <c r="I320" i="6"/>
  <c r="I321" i="6"/>
  <c r="I322" i="6"/>
  <c r="R322" i="6" s="1"/>
  <c r="I323" i="6"/>
  <c r="I324" i="6"/>
  <c r="I325" i="6"/>
  <c r="I326" i="6"/>
  <c r="I327" i="6"/>
  <c r="I328" i="6"/>
  <c r="I329" i="6"/>
  <c r="I330" i="6"/>
  <c r="I331" i="6"/>
  <c r="I332" i="6"/>
  <c r="I333" i="6"/>
  <c r="I334" i="6"/>
  <c r="I335" i="6"/>
  <c r="I336" i="6"/>
  <c r="R336" i="6" s="1"/>
  <c r="I337" i="6"/>
  <c r="I338" i="6"/>
  <c r="I339" i="6"/>
  <c r="I340" i="6"/>
  <c r="I341" i="6"/>
  <c r="I342" i="6"/>
  <c r="I343" i="6"/>
  <c r="I344" i="6"/>
  <c r="I345"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AB316" i="6"/>
  <c r="U316" i="6"/>
  <c r="O316" i="6"/>
  <c r="L316" i="6"/>
  <c r="I316" i="6"/>
  <c r="C316" i="6"/>
  <c r="AB278" i="6"/>
  <c r="AB279" i="6"/>
  <c r="AB280" i="6"/>
  <c r="AB281" i="6"/>
  <c r="AB282" i="6"/>
  <c r="AB283" i="6"/>
  <c r="AB284" i="6"/>
  <c r="AB285" i="6"/>
  <c r="AB286" i="6"/>
  <c r="AB287" i="6"/>
  <c r="AB288" i="6"/>
  <c r="AB289" i="6"/>
  <c r="AB290" i="6"/>
  <c r="AB291" i="6"/>
  <c r="AB292" i="6"/>
  <c r="AB293" i="6"/>
  <c r="AB294" i="6"/>
  <c r="AB295" i="6"/>
  <c r="AB296" i="6"/>
  <c r="AB297" i="6"/>
  <c r="AB298" i="6"/>
  <c r="AB299" i="6"/>
  <c r="AB300" i="6"/>
  <c r="AB301" i="6"/>
  <c r="AB302" i="6"/>
  <c r="AB303" i="6"/>
  <c r="AB304" i="6"/>
  <c r="AB305" i="6"/>
  <c r="AB306" i="6"/>
  <c r="U278" i="6"/>
  <c r="U279" i="6"/>
  <c r="U280" i="6"/>
  <c r="U281" i="6"/>
  <c r="U282" i="6"/>
  <c r="U283" i="6"/>
  <c r="U284" i="6"/>
  <c r="U285" i="6"/>
  <c r="U286" i="6"/>
  <c r="U287" i="6"/>
  <c r="U288" i="6"/>
  <c r="U289" i="6"/>
  <c r="U290" i="6"/>
  <c r="U291" i="6"/>
  <c r="U292" i="6"/>
  <c r="U293" i="6"/>
  <c r="U294" i="6"/>
  <c r="U295" i="6"/>
  <c r="U296" i="6"/>
  <c r="U297" i="6"/>
  <c r="U298" i="6"/>
  <c r="U299" i="6"/>
  <c r="U300" i="6"/>
  <c r="U301" i="6"/>
  <c r="U302" i="6"/>
  <c r="U303" i="6"/>
  <c r="U304" i="6"/>
  <c r="U305" i="6"/>
  <c r="U306" i="6"/>
  <c r="O278" i="6"/>
  <c r="O279" i="6"/>
  <c r="O280" i="6"/>
  <c r="O281" i="6"/>
  <c r="O282" i="6"/>
  <c r="O283" i="6"/>
  <c r="O284" i="6"/>
  <c r="O285" i="6"/>
  <c r="O286" i="6"/>
  <c r="O287" i="6"/>
  <c r="O288" i="6"/>
  <c r="O289" i="6"/>
  <c r="O290" i="6"/>
  <c r="O291" i="6"/>
  <c r="O292" i="6"/>
  <c r="O293" i="6"/>
  <c r="O294" i="6"/>
  <c r="O295" i="6"/>
  <c r="O296" i="6"/>
  <c r="O297" i="6"/>
  <c r="O298" i="6"/>
  <c r="O299" i="6"/>
  <c r="O300" i="6"/>
  <c r="O301" i="6"/>
  <c r="O302" i="6"/>
  <c r="O303" i="6"/>
  <c r="O304" i="6"/>
  <c r="O305" i="6"/>
  <c r="O306" i="6"/>
  <c r="L278" i="6"/>
  <c r="L279" i="6"/>
  <c r="L280" i="6"/>
  <c r="L281" i="6"/>
  <c r="L282" i="6"/>
  <c r="L283" i="6"/>
  <c r="L284" i="6"/>
  <c r="L285" i="6"/>
  <c r="L286" i="6"/>
  <c r="L287" i="6"/>
  <c r="L288" i="6"/>
  <c r="L289" i="6"/>
  <c r="L290" i="6"/>
  <c r="L291" i="6"/>
  <c r="L292" i="6"/>
  <c r="L293" i="6"/>
  <c r="L294" i="6"/>
  <c r="L295" i="6"/>
  <c r="L296" i="6"/>
  <c r="L297" i="6"/>
  <c r="L298" i="6"/>
  <c r="L299" i="6"/>
  <c r="L300" i="6"/>
  <c r="L301" i="6"/>
  <c r="L302" i="6"/>
  <c r="L303" i="6"/>
  <c r="L304" i="6"/>
  <c r="L305" i="6"/>
  <c r="L306" i="6"/>
  <c r="I278" i="6"/>
  <c r="I279" i="6"/>
  <c r="I280" i="6"/>
  <c r="I281" i="6"/>
  <c r="I282" i="6"/>
  <c r="I283" i="6"/>
  <c r="I284" i="6"/>
  <c r="I285" i="6"/>
  <c r="I286" i="6"/>
  <c r="I287" i="6"/>
  <c r="I288" i="6"/>
  <c r="I289" i="6"/>
  <c r="I290" i="6"/>
  <c r="I291" i="6"/>
  <c r="I292" i="6"/>
  <c r="I293" i="6"/>
  <c r="I294" i="6"/>
  <c r="I295" i="6"/>
  <c r="I296" i="6"/>
  <c r="I297" i="6"/>
  <c r="I298" i="6"/>
  <c r="I299" i="6"/>
  <c r="I300" i="6"/>
  <c r="I301" i="6"/>
  <c r="I302" i="6"/>
  <c r="I303" i="6"/>
  <c r="I304" i="6"/>
  <c r="I305" i="6"/>
  <c r="I306" i="6"/>
  <c r="C278" i="6"/>
  <c r="C279" i="6"/>
  <c r="C280" i="6"/>
  <c r="C281" i="6"/>
  <c r="C282" i="6"/>
  <c r="C283" i="6"/>
  <c r="C284" i="6"/>
  <c r="C285" i="6"/>
  <c r="C286" i="6"/>
  <c r="C287" i="6"/>
  <c r="C288" i="6"/>
  <c r="C289" i="6"/>
  <c r="C290" i="6"/>
  <c r="C291" i="6"/>
  <c r="C292" i="6"/>
  <c r="C293" i="6"/>
  <c r="C294" i="6"/>
  <c r="C295" i="6"/>
  <c r="C296" i="6"/>
  <c r="C297" i="6"/>
  <c r="C298" i="6"/>
  <c r="C299" i="6"/>
  <c r="C300" i="6"/>
  <c r="C301" i="6"/>
  <c r="C302" i="6"/>
  <c r="C303" i="6"/>
  <c r="C304" i="6"/>
  <c r="C305" i="6"/>
  <c r="C306" i="6"/>
  <c r="AB277" i="6"/>
  <c r="U277" i="6"/>
  <c r="O277" i="6"/>
  <c r="L277" i="6"/>
  <c r="I277" i="6"/>
  <c r="C277" i="6"/>
  <c r="AB239" i="6"/>
  <c r="AB240" i="6"/>
  <c r="AB241" i="6"/>
  <c r="AB242" i="6"/>
  <c r="AB243" i="6"/>
  <c r="AB244" i="6"/>
  <c r="AB245" i="6"/>
  <c r="AB246" i="6"/>
  <c r="AB247" i="6"/>
  <c r="AB248" i="6"/>
  <c r="AB249" i="6"/>
  <c r="AB250" i="6"/>
  <c r="AB251" i="6"/>
  <c r="AB252" i="6"/>
  <c r="AB253" i="6"/>
  <c r="AB254" i="6"/>
  <c r="AB255" i="6"/>
  <c r="AB256" i="6"/>
  <c r="AB257" i="6"/>
  <c r="AB258" i="6"/>
  <c r="AB259" i="6"/>
  <c r="AB260" i="6"/>
  <c r="AB261" i="6"/>
  <c r="AB262" i="6"/>
  <c r="AB263" i="6"/>
  <c r="AB264" i="6"/>
  <c r="AB265" i="6"/>
  <c r="AB266" i="6"/>
  <c r="AB267" i="6"/>
  <c r="U239" i="6"/>
  <c r="U240" i="6"/>
  <c r="U241" i="6"/>
  <c r="U242" i="6"/>
  <c r="U243" i="6"/>
  <c r="U244" i="6"/>
  <c r="U245" i="6"/>
  <c r="U246" i="6"/>
  <c r="U247" i="6"/>
  <c r="U248" i="6"/>
  <c r="U249" i="6"/>
  <c r="U250" i="6"/>
  <c r="U251" i="6"/>
  <c r="U252" i="6"/>
  <c r="U253" i="6"/>
  <c r="U254" i="6"/>
  <c r="U255" i="6"/>
  <c r="U256" i="6"/>
  <c r="U257" i="6"/>
  <c r="U258" i="6"/>
  <c r="U259" i="6"/>
  <c r="U260" i="6"/>
  <c r="U261" i="6"/>
  <c r="U262" i="6"/>
  <c r="U263" i="6"/>
  <c r="U264" i="6"/>
  <c r="U265" i="6"/>
  <c r="U266" i="6"/>
  <c r="U267" i="6"/>
  <c r="O239" i="6"/>
  <c r="O240" i="6"/>
  <c r="O241" i="6"/>
  <c r="O242" i="6"/>
  <c r="O243" i="6"/>
  <c r="O244" i="6"/>
  <c r="O245" i="6"/>
  <c r="O246" i="6"/>
  <c r="O247" i="6"/>
  <c r="O248" i="6"/>
  <c r="O249" i="6"/>
  <c r="O250" i="6"/>
  <c r="O251" i="6"/>
  <c r="O252" i="6"/>
  <c r="O253" i="6"/>
  <c r="O254" i="6"/>
  <c r="O255" i="6"/>
  <c r="O256" i="6"/>
  <c r="O257" i="6"/>
  <c r="O258" i="6"/>
  <c r="O259" i="6"/>
  <c r="O260" i="6"/>
  <c r="O261" i="6"/>
  <c r="O262" i="6"/>
  <c r="O263" i="6"/>
  <c r="O264" i="6"/>
  <c r="O265" i="6"/>
  <c r="O266" i="6"/>
  <c r="O267" i="6"/>
  <c r="L239" i="6"/>
  <c r="L240" i="6"/>
  <c r="L241" i="6"/>
  <c r="L242" i="6"/>
  <c r="L243" i="6"/>
  <c r="L244" i="6"/>
  <c r="L245" i="6"/>
  <c r="L246" i="6"/>
  <c r="L247" i="6"/>
  <c r="L248" i="6"/>
  <c r="L249" i="6"/>
  <c r="L250" i="6"/>
  <c r="L251" i="6"/>
  <c r="L252" i="6"/>
  <c r="L253" i="6"/>
  <c r="L254" i="6"/>
  <c r="L255" i="6"/>
  <c r="L256" i="6"/>
  <c r="L257" i="6"/>
  <c r="L258" i="6"/>
  <c r="L259" i="6"/>
  <c r="L260" i="6"/>
  <c r="L261" i="6"/>
  <c r="L262" i="6"/>
  <c r="L263" i="6"/>
  <c r="L264" i="6"/>
  <c r="L265" i="6"/>
  <c r="L266" i="6"/>
  <c r="L267" i="6"/>
  <c r="I239" i="6"/>
  <c r="I240" i="6"/>
  <c r="I241" i="6"/>
  <c r="I242" i="6"/>
  <c r="I243" i="6"/>
  <c r="I244" i="6"/>
  <c r="I245" i="6"/>
  <c r="I246" i="6"/>
  <c r="I247" i="6"/>
  <c r="I248" i="6"/>
  <c r="I249" i="6"/>
  <c r="I250" i="6"/>
  <c r="I251" i="6"/>
  <c r="I252" i="6"/>
  <c r="I253" i="6"/>
  <c r="I254" i="6"/>
  <c r="I255" i="6"/>
  <c r="I256" i="6"/>
  <c r="I257" i="6"/>
  <c r="I258" i="6"/>
  <c r="I259" i="6"/>
  <c r="I260" i="6"/>
  <c r="I261" i="6"/>
  <c r="I262" i="6"/>
  <c r="I263" i="6"/>
  <c r="I264" i="6"/>
  <c r="I265" i="6"/>
  <c r="I266" i="6"/>
  <c r="I267" i="6"/>
  <c r="C239" i="6"/>
  <c r="C240" i="6"/>
  <c r="C241" i="6"/>
  <c r="C242" i="6"/>
  <c r="C243" i="6"/>
  <c r="C244" i="6"/>
  <c r="C245" i="6"/>
  <c r="C246" i="6"/>
  <c r="C247" i="6"/>
  <c r="C248" i="6"/>
  <c r="C249" i="6"/>
  <c r="C250" i="6"/>
  <c r="C251" i="6"/>
  <c r="C252" i="6"/>
  <c r="C253" i="6"/>
  <c r="C254" i="6"/>
  <c r="C255" i="6"/>
  <c r="C256" i="6"/>
  <c r="C257" i="6"/>
  <c r="C258" i="6"/>
  <c r="C259" i="6"/>
  <c r="C260" i="6"/>
  <c r="C261" i="6"/>
  <c r="C262" i="6"/>
  <c r="C263" i="6"/>
  <c r="C264" i="6"/>
  <c r="C265" i="6"/>
  <c r="C266" i="6"/>
  <c r="C267" i="6"/>
  <c r="AB238" i="6"/>
  <c r="U238" i="6"/>
  <c r="O238" i="6"/>
  <c r="L238" i="6"/>
  <c r="I238" i="6"/>
  <c r="C238" i="6"/>
  <c r="AB200" i="6"/>
  <c r="AB201" i="6"/>
  <c r="AB202" i="6"/>
  <c r="AB203" i="6"/>
  <c r="AB204" i="6"/>
  <c r="AB205" i="6"/>
  <c r="AB206" i="6"/>
  <c r="AB207" i="6"/>
  <c r="AB208" i="6"/>
  <c r="AB209" i="6"/>
  <c r="AB210" i="6"/>
  <c r="AB211" i="6"/>
  <c r="AB212" i="6"/>
  <c r="AB213" i="6"/>
  <c r="AB214" i="6"/>
  <c r="AB215" i="6"/>
  <c r="AB216" i="6"/>
  <c r="AB217" i="6"/>
  <c r="AB218" i="6"/>
  <c r="AB219" i="6"/>
  <c r="AB220" i="6"/>
  <c r="AB221" i="6"/>
  <c r="AB222" i="6"/>
  <c r="AB223" i="6"/>
  <c r="AB224" i="6"/>
  <c r="AB225" i="6"/>
  <c r="AB226" i="6"/>
  <c r="AB227" i="6"/>
  <c r="AB228" i="6"/>
  <c r="U200" i="6"/>
  <c r="U201" i="6"/>
  <c r="U202" i="6"/>
  <c r="U203" i="6"/>
  <c r="U204" i="6"/>
  <c r="U205" i="6"/>
  <c r="U206" i="6"/>
  <c r="U207" i="6"/>
  <c r="U208" i="6"/>
  <c r="U209" i="6"/>
  <c r="U210" i="6"/>
  <c r="U211" i="6"/>
  <c r="U212" i="6"/>
  <c r="U213" i="6"/>
  <c r="U214" i="6"/>
  <c r="U215" i="6"/>
  <c r="U216" i="6"/>
  <c r="U217" i="6"/>
  <c r="U218" i="6"/>
  <c r="U219" i="6"/>
  <c r="U220" i="6"/>
  <c r="U221" i="6"/>
  <c r="U222" i="6"/>
  <c r="U223" i="6"/>
  <c r="U224" i="6"/>
  <c r="U225" i="6"/>
  <c r="U226" i="6"/>
  <c r="U227" i="6"/>
  <c r="U228" i="6"/>
  <c r="O200" i="6"/>
  <c r="O201" i="6"/>
  <c r="O202" i="6"/>
  <c r="O203" i="6"/>
  <c r="O204" i="6"/>
  <c r="O205" i="6"/>
  <c r="O206" i="6"/>
  <c r="O207" i="6"/>
  <c r="O208" i="6"/>
  <c r="O209" i="6"/>
  <c r="O210" i="6"/>
  <c r="O211" i="6"/>
  <c r="O212" i="6"/>
  <c r="O213" i="6"/>
  <c r="O214" i="6"/>
  <c r="O215" i="6"/>
  <c r="O216" i="6"/>
  <c r="O217" i="6"/>
  <c r="O218" i="6"/>
  <c r="O219" i="6"/>
  <c r="O220" i="6"/>
  <c r="O221" i="6"/>
  <c r="O222" i="6"/>
  <c r="O223" i="6"/>
  <c r="O224" i="6"/>
  <c r="O225" i="6"/>
  <c r="O226" i="6"/>
  <c r="O227" i="6"/>
  <c r="O228"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I200" i="6"/>
  <c r="I201" i="6"/>
  <c r="I202" i="6"/>
  <c r="I203" i="6"/>
  <c r="I204" i="6"/>
  <c r="I205" i="6"/>
  <c r="I206" i="6"/>
  <c r="I207" i="6"/>
  <c r="I208" i="6"/>
  <c r="I209" i="6"/>
  <c r="I210" i="6"/>
  <c r="I211" i="6"/>
  <c r="I212" i="6"/>
  <c r="I213" i="6"/>
  <c r="I214" i="6"/>
  <c r="I215" i="6"/>
  <c r="I216" i="6"/>
  <c r="I217" i="6"/>
  <c r="I218" i="6"/>
  <c r="I219" i="6"/>
  <c r="I220" i="6"/>
  <c r="I221" i="6"/>
  <c r="I222" i="6"/>
  <c r="I223" i="6"/>
  <c r="I224" i="6"/>
  <c r="I225" i="6"/>
  <c r="I226" i="6"/>
  <c r="I227" i="6"/>
  <c r="I228"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AB199" i="6"/>
  <c r="U199" i="6"/>
  <c r="O199" i="6"/>
  <c r="L199" i="6"/>
  <c r="I199" i="6"/>
  <c r="C199" i="6"/>
  <c r="AB161" i="6"/>
  <c r="AB162" i="6"/>
  <c r="AB163" i="6"/>
  <c r="AB164" i="6"/>
  <c r="AB165" i="6"/>
  <c r="AB166" i="6"/>
  <c r="AB167" i="6"/>
  <c r="AB168" i="6"/>
  <c r="AB169" i="6"/>
  <c r="AB170" i="6"/>
  <c r="AB171" i="6"/>
  <c r="AB172" i="6"/>
  <c r="AB173" i="6"/>
  <c r="AB174" i="6"/>
  <c r="AB175" i="6"/>
  <c r="AB176" i="6"/>
  <c r="AB177" i="6"/>
  <c r="AB178" i="6"/>
  <c r="AB179" i="6"/>
  <c r="AB180" i="6"/>
  <c r="AB181" i="6"/>
  <c r="AB182" i="6"/>
  <c r="AB183" i="6"/>
  <c r="AB184" i="6"/>
  <c r="AB185" i="6"/>
  <c r="AB186" i="6"/>
  <c r="AB187" i="6"/>
  <c r="AB188" i="6"/>
  <c r="AB189" i="6"/>
  <c r="U161" i="6"/>
  <c r="U162" i="6"/>
  <c r="U163" i="6"/>
  <c r="U164" i="6"/>
  <c r="U165" i="6"/>
  <c r="U166" i="6"/>
  <c r="U167" i="6"/>
  <c r="U168" i="6"/>
  <c r="U169" i="6"/>
  <c r="U170" i="6"/>
  <c r="U171" i="6"/>
  <c r="U172" i="6"/>
  <c r="U173" i="6"/>
  <c r="U174" i="6"/>
  <c r="U175" i="6"/>
  <c r="U176" i="6"/>
  <c r="U177" i="6"/>
  <c r="U178" i="6"/>
  <c r="U179" i="6"/>
  <c r="U180" i="6"/>
  <c r="U181" i="6"/>
  <c r="U182" i="6"/>
  <c r="U183" i="6"/>
  <c r="U184" i="6"/>
  <c r="U185" i="6"/>
  <c r="U186" i="6"/>
  <c r="U187" i="6"/>
  <c r="U188" i="6"/>
  <c r="U189" i="6"/>
  <c r="O161" i="6"/>
  <c r="O162" i="6"/>
  <c r="O163" i="6"/>
  <c r="O164" i="6"/>
  <c r="O165" i="6"/>
  <c r="O166" i="6"/>
  <c r="O167" i="6"/>
  <c r="O168" i="6"/>
  <c r="O169" i="6"/>
  <c r="O170" i="6"/>
  <c r="O171" i="6"/>
  <c r="O172" i="6"/>
  <c r="O173" i="6"/>
  <c r="O174" i="6"/>
  <c r="O175" i="6"/>
  <c r="O176" i="6"/>
  <c r="O177" i="6"/>
  <c r="O178" i="6"/>
  <c r="O179" i="6"/>
  <c r="O180" i="6"/>
  <c r="O181" i="6"/>
  <c r="O182" i="6"/>
  <c r="O183" i="6"/>
  <c r="O184" i="6"/>
  <c r="O185" i="6"/>
  <c r="O186" i="6"/>
  <c r="O187" i="6"/>
  <c r="O188" i="6"/>
  <c r="O189"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I161" i="6"/>
  <c r="I162" i="6"/>
  <c r="I163" i="6"/>
  <c r="R163" i="6" s="1"/>
  <c r="N215" i="28" s="1"/>
  <c r="I164" i="6"/>
  <c r="I165" i="6"/>
  <c r="I166" i="6"/>
  <c r="I167" i="6"/>
  <c r="I168" i="6"/>
  <c r="I169" i="6"/>
  <c r="I170" i="6"/>
  <c r="I171" i="6"/>
  <c r="I172" i="6"/>
  <c r="I173" i="6"/>
  <c r="I174" i="6"/>
  <c r="I175" i="6"/>
  <c r="I176" i="6"/>
  <c r="I177" i="6"/>
  <c r="R177" i="6" s="1"/>
  <c r="N229" i="28" s="1"/>
  <c r="I178" i="6"/>
  <c r="I179" i="6"/>
  <c r="I180" i="6"/>
  <c r="I181" i="6"/>
  <c r="I182" i="6"/>
  <c r="I183" i="6"/>
  <c r="I184" i="6"/>
  <c r="I185" i="6"/>
  <c r="I186" i="6"/>
  <c r="I187" i="6"/>
  <c r="I188" i="6"/>
  <c r="I189"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AB160" i="6"/>
  <c r="U160" i="6"/>
  <c r="O160" i="6"/>
  <c r="L160" i="6"/>
  <c r="I160" i="6"/>
  <c r="C160" i="6"/>
  <c r="AB122" i="6"/>
  <c r="AB123" i="6"/>
  <c r="AB124" i="6"/>
  <c r="AB125" i="6"/>
  <c r="AB126" i="6"/>
  <c r="AB127" i="6"/>
  <c r="AB128" i="6"/>
  <c r="AB129" i="6"/>
  <c r="AB130" i="6"/>
  <c r="AB131" i="6"/>
  <c r="AB132" i="6"/>
  <c r="AB133" i="6"/>
  <c r="AB134" i="6"/>
  <c r="AB135" i="6"/>
  <c r="AB136" i="6"/>
  <c r="AB137" i="6"/>
  <c r="AB138" i="6"/>
  <c r="AB139" i="6"/>
  <c r="AB140" i="6"/>
  <c r="AB141" i="6"/>
  <c r="AB142" i="6"/>
  <c r="AB143" i="6"/>
  <c r="AB144" i="6"/>
  <c r="AB145" i="6"/>
  <c r="AB146" i="6"/>
  <c r="AB147" i="6"/>
  <c r="AB148" i="6"/>
  <c r="AB149" i="6"/>
  <c r="AB150" i="6"/>
  <c r="U122" i="6"/>
  <c r="U123" i="6"/>
  <c r="U124" i="6"/>
  <c r="U125" i="6"/>
  <c r="U126" i="6"/>
  <c r="U127" i="6"/>
  <c r="U128" i="6"/>
  <c r="U129" i="6"/>
  <c r="U130" i="6"/>
  <c r="U131" i="6"/>
  <c r="U132" i="6"/>
  <c r="U133" i="6"/>
  <c r="U134" i="6"/>
  <c r="U135" i="6"/>
  <c r="U136" i="6"/>
  <c r="U137" i="6"/>
  <c r="U138" i="6"/>
  <c r="U139" i="6"/>
  <c r="U140" i="6"/>
  <c r="U141" i="6"/>
  <c r="U142" i="6"/>
  <c r="U143" i="6"/>
  <c r="U144" i="6"/>
  <c r="U145" i="6"/>
  <c r="U146" i="6"/>
  <c r="U147" i="6"/>
  <c r="U148" i="6"/>
  <c r="U149" i="6"/>
  <c r="U150" i="6"/>
  <c r="O122" i="6"/>
  <c r="O123" i="6"/>
  <c r="O124" i="6"/>
  <c r="O125" i="6"/>
  <c r="O126" i="6"/>
  <c r="O127" i="6"/>
  <c r="O128" i="6"/>
  <c r="O129" i="6"/>
  <c r="O130" i="6"/>
  <c r="O131" i="6"/>
  <c r="O132" i="6"/>
  <c r="O133" i="6"/>
  <c r="O134" i="6"/>
  <c r="O135" i="6"/>
  <c r="O136" i="6"/>
  <c r="O137" i="6"/>
  <c r="O138" i="6"/>
  <c r="O139" i="6"/>
  <c r="O140" i="6"/>
  <c r="O141" i="6"/>
  <c r="O142" i="6"/>
  <c r="O143" i="6"/>
  <c r="O144" i="6"/>
  <c r="O145" i="6"/>
  <c r="O146" i="6"/>
  <c r="O147" i="6"/>
  <c r="O148" i="6"/>
  <c r="O149" i="6"/>
  <c r="O150"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AB121" i="6"/>
  <c r="U121" i="6"/>
  <c r="O121" i="6"/>
  <c r="L121" i="6"/>
  <c r="I121" i="6"/>
  <c r="C121" i="6"/>
  <c r="AB83" i="6"/>
  <c r="AB84" i="6"/>
  <c r="AB85" i="6"/>
  <c r="AB86" i="6"/>
  <c r="AB87" i="6"/>
  <c r="AB88" i="6"/>
  <c r="AB89" i="6"/>
  <c r="AB90" i="6"/>
  <c r="AB91" i="6"/>
  <c r="AB92" i="6"/>
  <c r="AB93" i="6"/>
  <c r="AB94" i="6"/>
  <c r="AB95" i="6"/>
  <c r="AB96" i="6"/>
  <c r="AB97" i="6"/>
  <c r="AB98" i="6"/>
  <c r="AB99" i="6"/>
  <c r="AB100" i="6"/>
  <c r="AB101" i="6"/>
  <c r="AB102" i="6"/>
  <c r="AB103" i="6"/>
  <c r="AB104" i="6"/>
  <c r="AB105" i="6"/>
  <c r="AB106" i="6"/>
  <c r="AB107" i="6"/>
  <c r="AB108" i="6"/>
  <c r="AB109" i="6"/>
  <c r="AB110" i="6"/>
  <c r="AB111" i="6"/>
  <c r="U83" i="6"/>
  <c r="U84" i="6"/>
  <c r="U85" i="6"/>
  <c r="U86" i="6"/>
  <c r="U87" i="6"/>
  <c r="U88" i="6"/>
  <c r="U89" i="6"/>
  <c r="U90" i="6"/>
  <c r="U91" i="6"/>
  <c r="U92" i="6"/>
  <c r="U93" i="6"/>
  <c r="U94" i="6"/>
  <c r="U95" i="6"/>
  <c r="U96" i="6"/>
  <c r="U97" i="6"/>
  <c r="U98" i="6"/>
  <c r="U99" i="6"/>
  <c r="U100" i="6"/>
  <c r="U101" i="6"/>
  <c r="U102" i="6"/>
  <c r="U103" i="6"/>
  <c r="U104" i="6"/>
  <c r="U105" i="6"/>
  <c r="U106" i="6"/>
  <c r="U107" i="6"/>
  <c r="U108" i="6"/>
  <c r="U109" i="6"/>
  <c r="U110" i="6"/>
  <c r="U111" i="6"/>
  <c r="O83" i="6"/>
  <c r="O84" i="6"/>
  <c r="O85" i="6"/>
  <c r="O86" i="6"/>
  <c r="O87" i="6"/>
  <c r="O88" i="6"/>
  <c r="O89" i="6"/>
  <c r="O90" i="6"/>
  <c r="O91" i="6"/>
  <c r="O92" i="6"/>
  <c r="O93" i="6"/>
  <c r="O94" i="6"/>
  <c r="O95" i="6"/>
  <c r="O96" i="6"/>
  <c r="O97" i="6"/>
  <c r="O98" i="6"/>
  <c r="O99" i="6"/>
  <c r="O100" i="6"/>
  <c r="O101" i="6"/>
  <c r="O102" i="6"/>
  <c r="O103" i="6"/>
  <c r="O104" i="6"/>
  <c r="O105" i="6"/>
  <c r="O106" i="6"/>
  <c r="O107" i="6"/>
  <c r="O108" i="6"/>
  <c r="O109" i="6"/>
  <c r="O110" i="6"/>
  <c r="O111"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I83" i="6"/>
  <c r="I84" i="6"/>
  <c r="I85" i="6"/>
  <c r="I86" i="6"/>
  <c r="I87" i="6"/>
  <c r="I88" i="6"/>
  <c r="I89" i="6"/>
  <c r="I90" i="6"/>
  <c r="I91" i="6"/>
  <c r="I92" i="6"/>
  <c r="I93" i="6"/>
  <c r="I94" i="6"/>
  <c r="I95" i="6"/>
  <c r="I96" i="6"/>
  <c r="I97" i="6"/>
  <c r="I98" i="6"/>
  <c r="I99" i="6"/>
  <c r="I100" i="6"/>
  <c r="I101" i="6"/>
  <c r="I102" i="6"/>
  <c r="I103" i="6"/>
  <c r="I104" i="6"/>
  <c r="I105" i="6"/>
  <c r="I106" i="6"/>
  <c r="I107" i="6"/>
  <c r="I108" i="6"/>
  <c r="I109" i="6"/>
  <c r="I110" i="6"/>
  <c r="I111"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AB82" i="6"/>
  <c r="U82" i="6"/>
  <c r="O82" i="6"/>
  <c r="L82" i="6"/>
  <c r="I82" i="6"/>
  <c r="C82" i="6"/>
  <c r="AR44" i="6"/>
  <c r="AR45" i="6"/>
  <c r="AR46" i="6"/>
  <c r="AR47" i="6"/>
  <c r="AR48" i="6"/>
  <c r="AR49" i="6"/>
  <c r="AR50" i="6"/>
  <c r="AR51" i="6"/>
  <c r="AR52" i="6"/>
  <c r="AR53" i="6"/>
  <c r="AR54" i="6"/>
  <c r="AR55" i="6"/>
  <c r="AR56" i="6"/>
  <c r="AR57" i="6"/>
  <c r="AR58" i="6"/>
  <c r="AR59" i="6"/>
  <c r="AR60" i="6"/>
  <c r="AR61" i="6"/>
  <c r="AR62" i="6"/>
  <c r="AR63" i="6"/>
  <c r="AR64" i="6"/>
  <c r="AR65" i="6"/>
  <c r="AR66" i="6"/>
  <c r="AR67" i="6"/>
  <c r="AR68" i="6"/>
  <c r="AR69" i="6"/>
  <c r="AR70" i="6"/>
  <c r="AR71" i="6"/>
  <c r="AR72" i="6"/>
  <c r="AB44" i="6"/>
  <c r="AB45" i="6"/>
  <c r="AB46" i="6"/>
  <c r="AB47" i="6"/>
  <c r="AB48" i="6"/>
  <c r="AB49" i="6"/>
  <c r="AB50" i="6"/>
  <c r="AB51" i="6"/>
  <c r="AB52" i="6"/>
  <c r="AB53" i="6"/>
  <c r="AB54" i="6"/>
  <c r="AB55" i="6"/>
  <c r="AB56" i="6"/>
  <c r="AB57" i="6"/>
  <c r="AB58" i="6"/>
  <c r="AB59" i="6"/>
  <c r="AB60" i="6"/>
  <c r="AB61" i="6"/>
  <c r="AB62" i="6"/>
  <c r="AB63" i="6"/>
  <c r="AB64" i="6"/>
  <c r="AB65" i="6"/>
  <c r="AB66" i="6"/>
  <c r="AB67" i="6"/>
  <c r="AB68" i="6"/>
  <c r="AB69" i="6"/>
  <c r="AB70" i="6"/>
  <c r="AB71" i="6"/>
  <c r="AB72" i="6"/>
  <c r="U44" i="6"/>
  <c r="U45" i="6"/>
  <c r="U46" i="6"/>
  <c r="U47" i="6"/>
  <c r="U48" i="6"/>
  <c r="U49" i="6"/>
  <c r="U50" i="6"/>
  <c r="U51" i="6"/>
  <c r="U52" i="6"/>
  <c r="U53" i="6"/>
  <c r="U54" i="6"/>
  <c r="U55" i="6"/>
  <c r="U56" i="6"/>
  <c r="U57" i="6"/>
  <c r="U58" i="6"/>
  <c r="U59" i="6"/>
  <c r="U60" i="6"/>
  <c r="U61" i="6"/>
  <c r="U62" i="6"/>
  <c r="U63" i="6"/>
  <c r="U64" i="6"/>
  <c r="U65" i="6"/>
  <c r="U66" i="6"/>
  <c r="U67" i="6"/>
  <c r="U68" i="6"/>
  <c r="U69" i="6"/>
  <c r="U70" i="6"/>
  <c r="U71" i="6"/>
  <c r="U72" i="6"/>
  <c r="O44" i="6"/>
  <c r="O45" i="6"/>
  <c r="O46" i="6"/>
  <c r="O47" i="6"/>
  <c r="O48" i="6"/>
  <c r="O49" i="6"/>
  <c r="O50" i="6"/>
  <c r="O51" i="6"/>
  <c r="O52" i="6"/>
  <c r="O53" i="6"/>
  <c r="O54" i="6"/>
  <c r="O55" i="6"/>
  <c r="O56" i="6"/>
  <c r="O57" i="6"/>
  <c r="O58" i="6"/>
  <c r="O59" i="6"/>
  <c r="O60" i="6"/>
  <c r="O61" i="6"/>
  <c r="O62" i="6"/>
  <c r="O63" i="6"/>
  <c r="O64" i="6"/>
  <c r="O65" i="6"/>
  <c r="O66" i="6"/>
  <c r="O67" i="6"/>
  <c r="O68" i="6"/>
  <c r="O69" i="6"/>
  <c r="O70" i="6"/>
  <c r="O71" i="6"/>
  <c r="O72"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AR43" i="6"/>
  <c r="AB43" i="6"/>
  <c r="U43" i="6"/>
  <c r="O43" i="6"/>
  <c r="L43" i="6"/>
  <c r="I43" i="6"/>
  <c r="AR7" i="6"/>
  <c r="AR8" i="6"/>
  <c r="AR9" i="6"/>
  <c r="AR10" i="6"/>
  <c r="AR11" i="6"/>
  <c r="AR12" i="6"/>
  <c r="AR13" i="6"/>
  <c r="AR14" i="6"/>
  <c r="AR15" i="6"/>
  <c r="AR16" i="6"/>
  <c r="AR17" i="6"/>
  <c r="AR18" i="6"/>
  <c r="AR19" i="6"/>
  <c r="AR20" i="6"/>
  <c r="AR21" i="6"/>
  <c r="AR22" i="6"/>
  <c r="AR23" i="6"/>
  <c r="AR24" i="6"/>
  <c r="AR25" i="6"/>
  <c r="AR26" i="6"/>
  <c r="AR27" i="6"/>
  <c r="AR28" i="6"/>
  <c r="AR29" i="6"/>
  <c r="AR30" i="6"/>
  <c r="AR31" i="6"/>
  <c r="AR32" i="6"/>
  <c r="AR33" i="6"/>
  <c r="AR34" i="6"/>
  <c r="AR35" i="6"/>
  <c r="AR6" i="6"/>
  <c r="AF112" i="6" l="1"/>
  <c r="AF190" i="6"/>
  <c r="R61" i="6"/>
  <c r="X61" i="6" s="1"/>
  <c r="R87" i="6"/>
  <c r="N119" i="28" s="1"/>
  <c r="R165" i="6"/>
  <c r="R178" i="6"/>
  <c r="N230" i="28" s="1"/>
  <c r="R164" i="6"/>
  <c r="R104" i="6"/>
  <c r="R90" i="6"/>
  <c r="R182" i="6"/>
  <c r="R168" i="6"/>
  <c r="R103" i="6"/>
  <c r="X177" i="6"/>
  <c r="X163" i="6"/>
  <c r="R98" i="6"/>
  <c r="R84" i="6"/>
  <c r="R332" i="6"/>
  <c r="R318" i="6"/>
  <c r="R345" i="6"/>
  <c r="R331" i="6"/>
  <c r="R317" i="6"/>
  <c r="R344" i="6"/>
  <c r="R95" i="6"/>
  <c r="R173" i="6"/>
  <c r="R131" i="6"/>
  <c r="X131" i="6" s="1"/>
  <c r="R146" i="6"/>
  <c r="X146" i="6" s="1"/>
  <c r="R183" i="6"/>
  <c r="R169" i="6"/>
  <c r="R300" i="6"/>
  <c r="R286" i="6"/>
  <c r="R339" i="6"/>
  <c r="R325" i="6"/>
  <c r="R101" i="6"/>
  <c r="R107" i="6"/>
  <c r="R93" i="6"/>
  <c r="R106" i="6"/>
  <c r="R92" i="6"/>
  <c r="R337" i="6"/>
  <c r="R323" i="6"/>
  <c r="R338" i="6"/>
  <c r="R324" i="6"/>
  <c r="R295" i="6"/>
  <c r="X295" i="6" s="1"/>
  <c r="R281" i="6"/>
  <c r="R301" i="6"/>
  <c r="R287" i="6"/>
  <c r="R341" i="6"/>
  <c r="R327" i="6"/>
  <c r="R306" i="6"/>
  <c r="R296" i="6"/>
  <c r="R282" i="6"/>
  <c r="R294" i="6"/>
  <c r="R292" i="6"/>
  <c r="R174" i="6"/>
  <c r="R147" i="6"/>
  <c r="X147" i="6" s="1"/>
  <c r="R133" i="6"/>
  <c r="X133" i="6" s="1"/>
  <c r="R186" i="6"/>
  <c r="R176" i="6"/>
  <c r="R162" i="6"/>
  <c r="R85" i="6"/>
  <c r="R89" i="6"/>
  <c r="R99" i="6"/>
  <c r="R100" i="6"/>
  <c r="R97" i="6"/>
  <c r="R139" i="6"/>
  <c r="X139" i="6" s="1"/>
  <c r="R125" i="6"/>
  <c r="R129" i="6"/>
  <c r="X129" i="6" s="1"/>
  <c r="R132" i="6"/>
  <c r="X132" i="6" s="1"/>
  <c r="R47" i="6"/>
  <c r="R68" i="6"/>
  <c r="X68" i="6" s="1"/>
  <c r="R72" i="6"/>
  <c r="X72" i="6" s="1"/>
  <c r="R110" i="6"/>
  <c r="R96" i="6"/>
  <c r="R86" i="6"/>
  <c r="R109" i="6"/>
  <c r="R62" i="6"/>
  <c r="X62" i="6" s="1"/>
  <c r="R48" i="6"/>
  <c r="X48" i="6" s="1"/>
  <c r="R105" i="6"/>
  <c r="R91" i="6"/>
  <c r="R181" i="6"/>
  <c r="R167" i="6"/>
  <c r="R303" i="6"/>
  <c r="R289" i="6"/>
  <c r="X289" i="6" s="1"/>
  <c r="R304" i="6"/>
  <c r="R290" i="6"/>
  <c r="R305" i="6"/>
  <c r="R291" i="6"/>
  <c r="R180" i="6"/>
  <c r="R166" i="6"/>
  <c r="R302" i="6"/>
  <c r="X302" i="6" s="1"/>
  <c r="R288" i="6"/>
  <c r="R333" i="6"/>
  <c r="R319" i="6"/>
  <c r="R334" i="6"/>
  <c r="R320" i="6"/>
  <c r="R335" i="6"/>
  <c r="X335" i="6" s="1"/>
  <c r="R321" i="6"/>
  <c r="R134" i="6"/>
  <c r="X134" i="6" s="1"/>
  <c r="R102" i="6"/>
  <c r="R88" i="6"/>
  <c r="R143" i="6"/>
  <c r="X143" i="6" s="1"/>
  <c r="R144" i="6"/>
  <c r="X144" i="6" s="1"/>
  <c r="R130" i="6"/>
  <c r="X130" i="6" s="1"/>
  <c r="R145" i="6"/>
  <c r="X145" i="6" s="1"/>
  <c r="R179" i="6"/>
  <c r="R299" i="6"/>
  <c r="R285" i="6"/>
  <c r="R330" i="6"/>
  <c r="R148" i="6"/>
  <c r="X148" i="6" s="1"/>
  <c r="R71" i="6"/>
  <c r="X71" i="6" s="1"/>
  <c r="R298" i="6"/>
  <c r="R284" i="6"/>
  <c r="R343" i="6"/>
  <c r="R329" i="6"/>
  <c r="X329" i="6" s="1"/>
  <c r="R70" i="6"/>
  <c r="X70" i="6" s="1"/>
  <c r="R56" i="6"/>
  <c r="X56" i="6" s="1"/>
  <c r="R128" i="6"/>
  <c r="X128" i="6" s="1"/>
  <c r="R297" i="6"/>
  <c r="R283" i="6"/>
  <c r="R342" i="6"/>
  <c r="R328" i="6"/>
  <c r="X328" i="6" s="1"/>
  <c r="R111" i="6"/>
  <c r="R83" i="6"/>
  <c r="R138" i="6"/>
  <c r="X138" i="6" s="1"/>
  <c r="R124" i="6"/>
  <c r="R188" i="6"/>
  <c r="R340" i="6"/>
  <c r="R326" i="6"/>
  <c r="R67" i="6"/>
  <c r="X67" i="6" s="1"/>
  <c r="R137" i="6"/>
  <c r="X137" i="6" s="1"/>
  <c r="R123" i="6"/>
  <c r="R69" i="6"/>
  <c r="X69" i="6" s="1"/>
  <c r="R150" i="6"/>
  <c r="X150" i="6" s="1"/>
  <c r="R136" i="6"/>
  <c r="X136" i="6" s="1"/>
  <c r="R122" i="6"/>
  <c r="R172" i="6"/>
  <c r="R187" i="6"/>
  <c r="R149" i="6"/>
  <c r="X149" i="6" s="1"/>
  <c r="R135" i="6"/>
  <c r="X135" i="6" s="1"/>
  <c r="R184" i="6"/>
  <c r="R170" i="6"/>
  <c r="R278" i="6"/>
  <c r="R293" i="6"/>
  <c r="R279" i="6"/>
  <c r="R280" i="6"/>
  <c r="X280" i="6" s="1"/>
  <c r="R142" i="6"/>
  <c r="X142" i="6" s="1"/>
  <c r="R140" i="6"/>
  <c r="X140" i="6" s="1"/>
  <c r="R126" i="6"/>
  <c r="X126" i="6" s="1"/>
  <c r="R141" i="6"/>
  <c r="X141" i="6" s="1"/>
  <c r="R127" i="6"/>
  <c r="X127" i="6" s="1"/>
  <c r="R185" i="6"/>
  <c r="R171" i="6"/>
  <c r="R108" i="6"/>
  <c r="R94" i="6"/>
  <c r="R189" i="6"/>
  <c r="R175" i="6"/>
  <c r="R161" i="6"/>
  <c r="R55" i="6"/>
  <c r="X55" i="6" s="1"/>
  <c r="R43" i="6"/>
  <c r="R66" i="6"/>
  <c r="X66" i="6" s="1"/>
  <c r="R52" i="6"/>
  <c r="X52" i="6" s="1"/>
  <c r="R65" i="6"/>
  <c r="X65" i="6" s="1"/>
  <c r="R51" i="6"/>
  <c r="X51" i="6" s="1"/>
  <c r="R50" i="6"/>
  <c r="X50" i="6" s="1"/>
  <c r="R57" i="6"/>
  <c r="X57" i="6" s="1"/>
  <c r="R54" i="6"/>
  <c r="X54" i="6" s="1"/>
  <c r="R64" i="6"/>
  <c r="X64" i="6" s="1"/>
  <c r="R60" i="6"/>
  <c r="X60" i="6" s="1"/>
  <c r="R46" i="6"/>
  <c r="R59" i="6"/>
  <c r="X59" i="6" s="1"/>
  <c r="R45" i="6"/>
  <c r="R53" i="6"/>
  <c r="X53" i="6" s="1"/>
  <c r="R63" i="6"/>
  <c r="X63" i="6" s="1"/>
  <c r="R49" i="6"/>
  <c r="X49" i="6" s="1"/>
  <c r="R58" i="6"/>
  <c r="X58" i="6" s="1"/>
  <c r="R44" i="6"/>
  <c r="C6" i="6"/>
  <c r="AU38" i="6" s="1"/>
  <c r="V4" i="17"/>
  <c r="C43" i="6"/>
  <c r="AU194" i="6"/>
  <c r="R204" i="6"/>
  <c r="R209" i="6"/>
  <c r="R210" i="6"/>
  <c r="X210" i="6" s="1"/>
  <c r="R211" i="6"/>
  <c r="X211" i="6" s="1"/>
  <c r="R214" i="6"/>
  <c r="R218" i="6"/>
  <c r="R221" i="6"/>
  <c r="R223" i="6"/>
  <c r="X223" i="6" s="1"/>
  <c r="AV223" i="6" s="1"/>
  <c r="R224" i="6"/>
  <c r="X224" i="6" s="1"/>
  <c r="AU233" i="6"/>
  <c r="R239" i="6"/>
  <c r="R241" i="6"/>
  <c r="R243" i="6"/>
  <c r="R246" i="6"/>
  <c r="R248" i="6"/>
  <c r="X248" i="6" s="1"/>
  <c r="AV248" i="6" s="1"/>
  <c r="R249" i="6"/>
  <c r="X249" i="6" s="1"/>
  <c r="R253" i="6"/>
  <c r="R255" i="6"/>
  <c r="X255" i="6" s="1"/>
  <c r="R257" i="6"/>
  <c r="R258" i="6"/>
  <c r="X258" i="6" s="1"/>
  <c r="R264" i="6"/>
  <c r="R265" i="6"/>
  <c r="X265" i="6" s="1"/>
  <c r="R266" i="6"/>
  <c r="X266" i="6" s="1"/>
  <c r="R267" i="6"/>
  <c r="AU272" i="6"/>
  <c r="AU311" i="6"/>
  <c r="AU116" i="6"/>
  <c r="AU155" i="6"/>
  <c r="AU77" i="6"/>
  <c r="W19" i="30"/>
  <c r="W18" i="30"/>
  <c r="V4" i="33"/>
  <c r="AE16" i="30"/>
  <c r="AB16" i="30"/>
  <c r="Y16" i="30"/>
  <c r="W16" i="30"/>
  <c r="B21" i="33"/>
  <c r="U18" i="33"/>
  <c r="R18" i="33"/>
  <c r="O18" i="33"/>
  <c r="M18" i="33"/>
  <c r="U16" i="33"/>
  <c r="R16" i="33"/>
  <c r="O16" i="33"/>
  <c r="M16" i="33"/>
  <c r="V6" i="33"/>
  <c r="V5" i="33"/>
  <c r="AE2" i="33"/>
  <c r="AB2" i="33"/>
  <c r="Y2" i="33"/>
  <c r="W2" i="33"/>
  <c r="X125" i="6" l="1"/>
  <c r="AV125" i="6" s="1"/>
  <c r="N167" i="28"/>
  <c r="X124" i="6"/>
  <c r="AV124" i="6" s="1"/>
  <c r="N166" i="28"/>
  <c r="X122" i="6"/>
  <c r="N164" i="28"/>
  <c r="X123" i="6"/>
  <c r="N165" i="28"/>
  <c r="X96" i="6"/>
  <c r="N128" i="28"/>
  <c r="X88" i="6"/>
  <c r="N120" i="28"/>
  <c r="X110" i="6"/>
  <c r="N142" i="28"/>
  <c r="X84" i="6"/>
  <c r="N116" i="28"/>
  <c r="X94" i="6"/>
  <c r="N126" i="28"/>
  <c r="X102" i="6"/>
  <c r="N134" i="28"/>
  <c r="X98" i="6"/>
  <c r="N130" i="28"/>
  <c r="X108" i="6"/>
  <c r="N140" i="28"/>
  <c r="X83" i="6"/>
  <c r="N115" i="28"/>
  <c r="X103" i="6"/>
  <c r="N135" i="28"/>
  <c r="X111" i="6"/>
  <c r="N143" i="28"/>
  <c r="X92" i="6"/>
  <c r="N124" i="28"/>
  <c r="X95" i="6"/>
  <c r="N127" i="28"/>
  <c r="X91" i="6"/>
  <c r="W123" i="28" s="1"/>
  <c r="N123" i="28"/>
  <c r="X106" i="6"/>
  <c r="N138" i="28"/>
  <c r="X87" i="6"/>
  <c r="X105" i="6"/>
  <c r="N137" i="28"/>
  <c r="X97" i="6"/>
  <c r="N129" i="28"/>
  <c r="X93" i="6"/>
  <c r="N125" i="28"/>
  <c r="X90" i="6"/>
  <c r="N122" i="28"/>
  <c r="X100" i="6"/>
  <c r="N132" i="28"/>
  <c r="X107" i="6"/>
  <c r="N139" i="28"/>
  <c r="X104" i="6"/>
  <c r="N136" i="28"/>
  <c r="X99" i="6"/>
  <c r="N131" i="28"/>
  <c r="X101" i="6"/>
  <c r="N133" i="28"/>
  <c r="X109" i="6"/>
  <c r="N141" i="28"/>
  <c r="X89" i="6"/>
  <c r="N121" i="28"/>
  <c r="X86" i="6"/>
  <c r="N118" i="28"/>
  <c r="X85" i="6"/>
  <c r="N117" i="28"/>
  <c r="X43" i="6"/>
  <c r="N65" i="28"/>
  <c r="X45" i="6"/>
  <c r="AV45" i="6" s="1"/>
  <c r="N67" i="28"/>
  <c r="X46" i="6"/>
  <c r="N68" i="28"/>
  <c r="X47" i="6"/>
  <c r="N69" i="28"/>
  <c r="AF73" i="6"/>
  <c r="X44" i="6"/>
  <c r="N66" i="28"/>
  <c r="X181" i="6"/>
  <c r="N233" i="28"/>
  <c r="X178" i="6"/>
  <c r="AV178" i="6" s="1"/>
  <c r="X165" i="6"/>
  <c r="N217" i="28"/>
  <c r="X182" i="6"/>
  <c r="N234" i="28"/>
  <c r="X169" i="6"/>
  <c r="N221" i="28"/>
  <c r="X173" i="6"/>
  <c r="N225" i="28"/>
  <c r="W215" i="28"/>
  <c r="X167" i="6"/>
  <c r="N219" i="28"/>
  <c r="X168" i="6"/>
  <c r="N220" i="28"/>
  <c r="X179" i="6"/>
  <c r="AV179" i="6" s="1"/>
  <c r="N231" i="28"/>
  <c r="W229" i="28"/>
  <c r="X161" i="6"/>
  <c r="N213" i="28"/>
  <c r="X166" i="6"/>
  <c r="N218" i="28"/>
  <c r="X175" i="6"/>
  <c r="N227" i="28"/>
  <c r="X180" i="6"/>
  <c r="AV180" i="6" s="1"/>
  <c r="N232" i="28"/>
  <c r="X164" i="6"/>
  <c r="AV164" i="6" s="1"/>
  <c r="N216" i="28"/>
  <c r="X189" i="6"/>
  <c r="AV189" i="6" s="1"/>
  <c r="N241" i="28"/>
  <c r="X170" i="6"/>
  <c r="N222" i="28"/>
  <c r="X162" i="6"/>
  <c r="N214" i="28"/>
  <c r="X184" i="6"/>
  <c r="N236" i="28"/>
  <c r="X188" i="6"/>
  <c r="N240" i="28"/>
  <c r="X176" i="6"/>
  <c r="AV176" i="6" s="1"/>
  <c r="N228" i="28"/>
  <c r="X186" i="6"/>
  <c r="AV186" i="6" s="1"/>
  <c r="N238" i="28"/>
  <c r="X171" i="6"/>
  <c r="AV171" i="6" s="1"/>
  <c r="N223" i="28"/>
  <c r="X183" i="6"/>
  <c r="N235" i="28"/>
  <c r="X185" i="6"/>
  <c r="N237" i="28"/>
  <c r="X187" i="6"/>
  <c r="AV187" i="6" s="1"/>
  <c r="N239" i="28"/>
  <c r="X172" i="6"/>
  <c r="AV172" i="6" s="1"/>
  <c r="N224" i="28"/>
  <c r="X174" i="6"/>
  <c r="N226" i="28"/>
  <c r="AV147" i="6"/>
  <c r="AV126" i="6"/>
  <c r="AV108" i="6"/>
  <c r="AV335" i="6"/>
  <c r="AV140" i="6"/>
  <c r="AV289" i="6"/>
  <c r="AV280" i="6"/>
  <c r="AV211" i="6"/>
  <c r="AV43" i="6"/>
  <c r="AV48" i="6"/>
  <c r="AV210" i="6"/>
  <c r="AV53" i="6"/>
  <c r="X322" i="6"/>
  <c r="X287" i="6"/>
  <c r="X282" i="6"/>
  <c r="R256" i="6"/>
  <c r="X256" i="6" s="1"/>
  <c r="R251" i="6"/>
  <c r="X251" i="6" s="1"/>
  <c r="R216" i="6"/>
  <c r="X216" i="6" s="1"/>
  <c r="R203" i="6"/>
  <c r="X203" i="6" s="1"/>
  <c r="X305" i="6"/>
  <c r="X292" i="6"/>
  <c r="X264" i="6"/>
  <c r="AV163" i="6"/>
  <c r="X267" i="6"/>
  <c r="R226" i="6"/>
  <c r="X226" i="6" s="1"/>
  <c r="R121" i="6"/>
  <c r="AV133" i="6"/>
  <c r="AV188" i="6"/>
  <c r="AV135" i="6"/>
  <c r="X257" i="6"/>
  <c r="R244" i="6"/>
  <c r="X244" i="6" s="1"/>
  <c r="X333" i="6"/>
  <c r="X306" i="6"/>
  <c r="X303" i="6"/>
  <c r="R262" i="6"/>
  <c r="X262" i="6" s="1"/>
  <c r="X204" i="6"/>
  <c r="AV149" i="6"/>
  <c r="AV141" i="6"/>
  <c r="X318" i="6"/>
  <c r="X288" i="6"/>
  <c r="X283" i="6"/>
  <c r="R250" i="6"/>
  <c r="X250" i="6" s="1"/>
  <c r="R225" i="6"/>
  <c r="X225" i="6" s="1"/>
  <c r="R212" i="6"/>
  <c r="X212" i="6" s="1"/>
  <c r="X338" i="6"/>
  <c r="AV63" i="6"/>
  <c r="AV127" i="6"/>
  <c r="X290" i="6"/>
  <c r="AV258" i="6"/>
  <c r="R219" i="6"/>
  <c r="X219" i="6" s="1"/>
  <c r="X336" i="6"/>
  <c r="X321" i="6"/>
  <c r="X296" i="6"/>
  <c r="R260" i="6"/>
  <c r="X260" i="6" s="1"/>
  <c r="AV87" i="6"/>
  <c r="AV148" i="6"/>
  <c r="X345" i="6"/>
  <c r="X340" i="6"/>
  <c r="X330" i="6"/>
  <c r="AV255" i="6"/>
  <c r="R160" i="6"/>
  <c r="AV166" i="6"/>
  <c r="AV181" i="6"/>
  <c r="AV128" i="6"/>
  <c r="X342" i="6"/>
  <c r="R207" i="6"/>
  <c r="X207" i="6" s="1"/>
  <c r="R202" i="6"/>
  <c r="X202" i="6" s="1"/>
  <c r="AV55" i="6"/>
  <c r="AV329" i="6"/>
  <c r="AV295" i="6"/>
  <c r="R228" i="6"/>
  <c r="X228" i="6" s="1"/>
  <c r="AV142" i="6"/>
  <c r="X299" i="6"/>
  <c r="R263" i="6"/>
  <c r="X263" i="6" s="1"/>
  <c r="R205" i="6"/>
  <c r="X205" i="6" s="1"/>
  <c r="R200" i="6"/>
  <c r="X200" i="6" s="1"/>
  <c r="AV328" i="6"/>
  <c r="AV265" i="6"/>
  <c r="X331" i="6"/>
  <c r="X241" i="6"/>
  <c r="R208" i="6"/>
  <c r="X208" i="6" s="1"/>
  <c r="X325" i="6"/>
  <c r="X284" i="6"/>
  <c r="R316" i="6"/>
  <c r="X316" i="6" s="1"/>
  <c r="X297" i="6"/>
  <c r="X285" i="6"/>
  <c r="X253" i="6"/>
  <c r="R217" i="6"/>
  <c r="X217" i="6" s="1"/>
  <c r="X341" i="6"/>
  <c r="X326" i="6"/>
  <c r="AV266" i="6"/>
  <c r="AV224" i="6"/>
  <c r="X218" i="6"/>
  <c r="X209" i="6"/>
  <c r="X317" i="6"/>
  <c r="X304" i="6"/>
  <c r="X294" i="6"/>
  <c r="X279" i="6"/>
  <c r="R215" i="6"/>
  <c r="X215" i="6" s="1"/>
  <c r="AV302" i="6"/>
  <c r="X301" i="6"/>
  <c r="AV249" i="6"/>
  <c r="X243" i="6"/>
  <c r="R227" i="6"/>
  <c r="X227" i="6" s="1"/>
  <c r="X343" i="6"/>
  <c r="X319" i="6"/>
  <c r="X293" i="6"/>
  <c r="R252" i="6"/>
  <c r="X252" i="6" s="1"/>
  <c r="X334" i="6"/>
  <c r="X281" i="6"/>
  <c r="X320" i="6"/>
  <c r="R242" i="6"/>
  <c r="X242" i="6" s="1"/>
  <c r="X339" i="6"/>
  <c r="R240" i="6"/>
  <c r="X240" i="6" s="1"/>
  <c r="X327" i="6"/>
  <c r="R245" i="6"/>
  <c r="X245" i="6" s="1"/>
  <c r="R220" i="6"/>
  <c r="X220" i="6" s="1"/>
  <c r="R201" i="6"/>
  <c r="X201" i="6" s="1"/>
  <c r="X344" i="6"/>
  <c r="X298" i="6"/>
  <c r="R261" i="6"/>
  <c r="X261" i="6" s="1"/>
  <c r="X246" i="6"/>
  <c r="R238" i="6"/>
  <c r="X238" i="6" s="1"/>
  <c r="X221" i="6"/>
  <c r="R213" i="6"/>
  <c r="X213" i="6" s="1"/>
  <c r="X332" i="6"/>
  <c r="X324" i="6"/>
  <c r="X323" i="6"/>
  <c r="X286" i="6"/>
  <c r="X278" i="6"/>
  <c r="R277" i="6"/>
  <c r="X277" i="6" s="1"/>
  <c r="R254" i="6"/>
  <c r="X254" i="6" s="1"/>
  <c r="X239" i="6"/>
  <c r="X214" i="6"/>
  <c r="R206" i="6"/>
  <c r="X206" i="6" s="1"/>
  <c r="R199" i="6"/>
  <c r="X199" i="6" s="1"/>
  <c r="X337" i="6"/>
  <c r="X300" i="6"/>
  <c r="X291" i="6"/>
  <c r="R259" i="6"/>
  <c r="X259" i="6" s="1"/>
  <c r="R247" i="6"/>
  <c r="X247" i="6" s="1"/>
  <c r="R222" i="6"/>
  <c r="X222" i="6" s="1"/>
  <c r="AV136" i="6"/>
  <c r="AV150" i="6"/>
  <c r="AV144" i="6"/>
  <c r="AV131" i="6"/>
  <c r="AV168" i="6"/>
  <c r="AV145" i="6"/>
  <c r="AV182" i="6"/>
  <c r="AV129" i="6"/>
  <c r="AV123" i="6"/>
  <c r="AV143" i="6"/>
  <c r="AV177" i="6"/>
  <c r="AV139" i="6"/>
  <c r="AV146" i="6"/>
  <c r="AV132" i="6"/>
  <c r="AV101" i="6"/>
  <c r="AV67" i="6"/>
  <c r="AV103" i="6"/>
  <c r="AV61" i="6"/>
  <c r="AV94" i="6"/>
  <c r="AV109" i="6"/>
  <c r="AV52" i="6"/>
  <c r="AV69" i="6"/>
  <c r="AV59" i="6"/>
  <c r="AV62" i="6"/>
  <c r="R82" i="6"/>
  <c r="AV70" i="6"/>
  <c r="AV60" i="6"/>
  <c r="AV99" i="6"/>
  <c r="AV88" i="6"/>
  <c r="AV49" i="6"/>
  <c r="AV96" i="6"/>
  <c r="AV105" i="6"/>
  <c r="AV111" i="6"/>
  <c r="AV92" i="6"/>
  <c r="AV110" i="6"/>
  <c r="W165" i="28" l="1"/>
  <c r="W164" i="28"/>
  <c r="X121" i="6"/>
  <c r="N163" i="28"/>
  <c r="W167" i="28"/>
  <c r="W166" i="28"/>
  <c r="W139" i="28"/>
  <c r="W127" i="28"/>
  <c r="W141" i="28"/>
  <c r="W143" i="28"/>
  <c r="W142" i="28"/>
  <c r="W117" i="28"/>
  <c r="W130" i="28"/>
  <c r="W118" i="28"/>
  <c r="W132" i="28"/>
  <c r="W134" i="28"/>
  <c r="AV98" i="6"/>
  <c r="W121" i="28"/>
  <c r="W122" i="28"/>
  <c r="W124" i="28"/>
  <c r="W126" i="28"/>
  <c r="AV95" i="6"/>
  <c r="W125" i="28"/>
  <c r="W116" i="28"/>
  <c r="W133" i="28"/>
  <c r="W129" i="28"/>
  <c r="W135" i="28"/>
  <c r="X82" i="6"/>
  <c r="N114" i="28"/>
  <c r="AV90" i="6"/>
  <c r="W131" i="28"/>
  <c r="W137" i="28"/>
  <c r="W119" i="28"/>
  <c r="W115" i="28"/>
  <c r="W120" i="28"/>
  <c r="W136" i="28"/>
  <c r="AV97" i="6"/>
  <c r="W138" i="28"/>
  <c r="W140" i="28"/>
  <c r="W128" i="28"/>
  <c r="W66" i="28"/>
  <c r="W69" i="28"/>
  <c r="AV44" i="6"/>
  <c r="W68" i="28"/>
  <c r="W67" i="28"/>
  <c r="W65" i="28"/>
  <c r="W95" i="28" s="1"/>
  <c r="W226" i="28"/>
  <c r="W219" i="28"/>
  <c r="AV167" i="6"/>
  <c r="X160" i="6"/>
  <c r="N212" i="28"/>
  <c r="W240" i="28"/>
  <c r="W218" i="28"/>
  <c r="W225" i="28"/>
  <c r="W237" i="28"/>
  <c r="W214" i="28"/>
  <c r="W222" i="28"/>
  <c r="W234" i="28"/>
  <c r="W228" i="28"/>
  <c r="W241" i="28"/>
  <c r="W217" i="28"/>
  <c r="W227" i="28"/>
  <c r="W236" i="28"/>
  <c r="W213" i="28"/>
  <c r="W230" i="28"/>
  <c r="W232" i="28"/>
  <c r="W224" i="28"/>
  <c r="W239" i="28"/>
  <c r="W221" i="28"/>
  <c r="AV162" i="6"/>
  <c r="AV174" i="6"/>
  <c r="W235" i="28"/>
  <c r="AV184" i="6"/>
  <c r="AV169" i="6"/>
  <c r="W223" i="28"/>
  <c r="W231" i="28"/>
  <c r="AV165" i="6"/>
  <c r="AV185" i="6"/>
  <c r="W238" i="28"/>
  <c r="W216" i="28"/>
  <c r="W220" i="28"/>
  <c r="AV170" i="6"/>
  <c r="AV173" i="6"/>
  <c r="W233" i="28"/>
  <c r="AV256" i="6"/>
  <c r="AV226" i="6"/>
  <c r="AV204" i="6"/>
  <c r="AV330" i="6"/>
  <c r="AV262" i="6"/>
  <c r="AV264" i="6"/>
  <c r="AV296" i="6"/>
  <c r="AV160" i="6"/>
  <c r="AV282" i="6"/>
  <c r="AV228" i="6"/>
  <c r="AV206" i="6"/>
  <c r="AV252" i="6"/>
  <c r="AV292" i="6"/>
  <c r="AV306" i="6"/>
  <c r="AV344" i="6"/>
  <c r="AV345" i="6"/>
  <c r="AV212" i="6"/>
  <c r="AV333" i="6"/>
  <c r="AV287" i="6"/>
  <c r="AV336" i="6"/>
  <c r="AV303" i="6"/>
  <c r="AV207" i="6"/>
  <c r="AV216" i="6"/>
  <c r="AV290" i="6"/>
  <c r="AV305" i="6"/>
  <c r="AV202" i="6"/>
  <c r="AV342" i="6"/>
  <c r="AV250" i="6"/>
  <c r="AV244" i="6"/>
  <c r="AV251" i="6"/>
  <c r="AV322" i="6"/>
  <c r="AV297" i="6"/>
  <c r="AV299" i="6"/>
  <c r="AV121" i="6"/>
  <c r="AV151" i="6" s="1"/>
  <c r="AV267" i="6"/>
  <c r="AV298" i="6"/>
  <c r="AV343" i="6"/>
  <c r="AV220" i="6"/>
  <c r="AV326" i="6"/>
  <c r="AV321" i="6"/>
  <c r="AV245" i="6"/>
  <c r="AV260" i="6"/>
  <c r="AV283" i="6"/>
  <c r="AV257" i="6"/>
  <c r="AV318" i="6"/>
  <c r="AV219" i="6"/>
  <c r="AV203" i="6"/>
  <c r="AV175" i="6"/>
  <c r="AV161" i="6"/>
  <c r="AV138" i="6"/>
  <c r="AV134" i="6"/>
  <c r="AV137" i="6"/>
  <c r="AV102" i="6"/>
  <c r="AV106" i="6"/>
  <c r="AV83" i="6"/>
  <c r="AV100" i="6"/>
  <c r="AV86" i="6"/>
  <c r="AV85" i="6"/>
  <c r="AV51" i="6"/>
  <c r="AV47" i="6"/>
  <c r="AV73" i="6" s="1"/>
  <c r="AV66" i="6"/>
  <c r="AV65" i="6"/>
  <c r="AV54" i="6"/>
  <c r="AV72" i="6"/>
  <c r="AV46" i="6"/>
  <c r="AV205" i="6"/>
  <c r="AV225" i="6"/>
  <c r="AV57" i="6"/>
  <c r="AV84" i="6"/>
  <c r="AV288" i="6"/>
  <c r="AV89" i="6"/>
  <c r="AV71" i="6"/>
  <c r="AV338" i="6"/>
  <c r="AV58" i="6"/>
  <c r="AV183" i="6"/>
  <c r="AV122" i="6"/>
  <c r="AV200" i="6"/>
  <c r="AV263" i="6"/>
  <c r="AV130" i="6"/>
  <c r="AV68" i="6"/>
  <c r="AV50" i="6"/>
  <c r="AV259" i="6"/>
  <c r="AV201" i="6"/>
  <c r="AV316" i="6"/>
  <c r="AV215" i="6"/>
  <c r="AV284" i="6"/>
  <c r="AV300" i="6"/>
  <c r="AV325" i="6"/>
  <c r="AV337" i="6"/>
  <c r="AV340" i="6"/>
  <c r="AV199" i="6"/>
  <c r="AV208" i="6"/>
  <c r="AV221" i="6"/>
  <c r="AV279" i="6"/>
  <c r="AV240" i="6"/>
  <c r="AV294" i="6"/>
  <c r="AV241" i="6"/>
  <c r="AV323" i="6"/>
  <c r="AV242" i="6"/>
  <c r="AV320" i="6"/>
  <c r="AV213" i="6"/>
  <c r="AV327" i="6"/>
  <c r="AV253" i="6"/>
  <c r="AV286" i="6"/>
  <c r="AV291" i="6"/>
  <c r="AV324" i="6"/>
  <c r="AV332" i="6"/>
  <c r="AV227" i="6"/>
  <c r="AV243" i="6"/>
  <c r="AV341" i="6"/>
  <c r="AV214" i="6"/>
  <c r="AV238" i="6"/>
  <c r="AV281" i="6"/>
  <c r="AV217" i="6"/>
  <c r="AV246" i="6"/>
  <c r="AV334" i="6"/>
  <c r="AV304" i="6"/>
  <c r="AV331" i="6"/>
  <c r="AV239" i="6"/>
  <c r="AV317" i="6"/>
  <c r="AV293" i="6"/>
  <c r="AV209" i="6"/>
  <c r="AV254" i="6"/>
  <c r="AV261" i="6"/>
  <c r="AV339" i="6"/>
  <c r="AV218" i="6"/>
  <c r="AV222" i="6"/>
  <c r="AV277" i="6"/>
  <c r="AV319" i="6"/>
  <c r="AV301" i="6"/>
  <c r="AV285" i="6"/>
  <c r="AV247" i="6"/>
  <c r="AV278" i="6"/>
  <c r="AV56" i="6"/>
  <c r="AV107" i="6"/>
  <c r="AV104" i="6"/>
  <c r="AV93" i="6"/>
  <c r="AV64" i="6"/>
  <c r="AV91" i="6"/>
  <c r="W163" i="28" l="1"/>
  <c r="W193" i="28" s="1"/>
  <c r="X112" i="6"/>
  <c r="W114" i="28"/>
  <c r="W144" i="28" s="1"/>
  <c r="AV82" i="6"/>
  <c r="AV112" i="6" s="1"/>
  <c r="W212" i="28"/>
  <c r="W242" i="28" s="1"/>
  <c r="X190" i="6"/>
  <c r="AV190" i="6"/>
  <c r="S18" i="11"/>
  <c r="S20" i="15"/>
  <c r="Q15" i="15"/>
  <c r="AF38" i="14"/>
  <c r="AB38" i="14"/>
  <c r="X38" i="14"/>
  <c r="AC34" i="14"/>
  <c r="Q36" i="14"/>
  <c r="Q33" i="14"/>
  <c r="Q34" i="14"/>
  <c r="U31" i="14" l="1"/>
  <c r="U29" i="14"/>
  <c r="U27" i="14"/>
  <c r="U25" i="14"/>
  <c r="V24" i="14"/>
  <c r="V22" i="14"/>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L7"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AB33" i="6"/>
  <c r="AB34" i="6"/>
  <c r="R34" i="6" l="1"/>
  <c r="X34" i="6" s="1"/>
  <c r="R33" i="6"/>
  <c r="X33" i="6" s="1"/>
  <c r="R8" i="6"/>
  <c r="X8" i="6" s="1"/>
  <c r="R35" i="6"/>
  <c r="X35" i="6" s="1"/>
  <c r="R32" i="6"/>
  <c r="X32" i="6" s="1"/>
  <c r="R29" i="6"/>
  <c r="X29" i="6" s="1"/>
  <c r="R27" i="6"/>
  <c r="X27" i="6" s="1"/>
  <c r="R26" i="6"/>
  <c r="X26" i="6" s="1"/>
  <c r="R25" i="6"/>
  <c r="X25" i="6" s="1"/>
  <c r="R28" i="6"/>
  <c r="X28" i="6" s="1"/>
  <c r="R31" i="6"/>
  <c r="X31" i="6" s="1"/>
  <c r="R30" i="6"/>
  <c r="X30" i="6" s="1"/>
  <c r="R16" i="6"/>
  <c r="X16" i="6" s="1"/>
  <c r="R24" i="6"/>
  <c r="X24" i="6" s="1"/>
  <c r="R20" i="6"/>
  <c r="X20" i="6" s="1"/>
  <c r="R12" i="6"/>
  <c r="X12" i="6" s="1"/>
  <c r="R23" i="6"/>
  <c r="X23" i="6" s="1"/>
  <c r="R19" i="6"/>
  <c r="X19" i="6" s="1"/>
  <c r="R15" i="6"/>
  <c r="X15" i="6" s="1"/>
  <c r="R11" i="6"/>
  <c r="X11" i="6" s="1"/>
  <c r="R7" i="6"/>
  <c r="X7" i="6" s="1"/>
  <c r="R22" i="6"/>
  <c r="X22" i="6" s="1"/>
  <c r="R18" i="6"/>
  <c r="X18" i="6" s="1"/>
  <c r="R14" i="6"/>
  <c r="X14" i="6" s="1"/>
  <c r="R21" i="6"/>
  <c r="X21" i="6" s="1"/>
  <c r="R17" i="6"/>
  <c r="X17" i="6" s="1"/>
  <c r="R13" i="6"/>
  <c r="X13" i="6" s="1"/>
  <c r="R9" i="6"/>
  <c r="X9" i="6" s="1"/>
  <c r="R10" i="6"/>
  <c r="X10" i="6" s="1"/>
  <c r="Q13" i="11"/>
  <c r="X6" i="11"/>
  <c r="X4" i="11"/>
  <c r="L20" i="32"/>
  <c r="O19" i="32"/>
  <c r="Y2" i="32"/>
  <c r="AV8" i="6" l="1"/>
  <c r="AV19" i="6"/>
  <c r="AV30" i="6"/>
  <c r="AV29" i="6"/>
  <c r="AV20" i="6"/>
  <c r="AV31" i="6"/>
  <c r="AV26" i="6"/>
  <c r="AV23" i="6"/>
  <c r="AV28" i="6"/>
  <c r="AV32" i="6"/>
  <c r="AV33" i="6"/>
  <c r="AV7" i="6"/>
  <c r="AV15" i="6"/>
  <c r="AV12" i="6"/>
  <c r="AV11" i="6"/>
  <c r="AV34" i="6"/>
  <c r="AV25" i="6"/>
  <c r="AV35" i="6"/>
  <c r="AV27" i="6"/>
  <c r="AV16" i="6"/>
  <c r="AV14" i="6"/>
  <c r="AV10" i="6"/>
  <c r="AV9" i="6"/>
  <c r="AV21" i="6"/>
  <c r="AV22" i="6"/>
  <c r="AV24" i="6"/>
  <c r="AV13" i="6"/>
  <c r="AV18" i="6"/>
  <c r="AV17" i="6"/>
  <c r="W32" i="18"/>
  <c r="F32" i="18"/>
  <c r="V5" i="17"/>
  <c r="V5" i="15"/>
  <c r="V4" i="15"/>
  <c r="Y5" i="14"/>
  <c r="Y4" i="14"/>
  <c r="X5" i="11"/>
  <c r="C5" i="18"/>
  <c r="R13" i="25"/>
  <c r="R30" i="25" l="1"/>
  <c r="R31" i="25"/>
  <c r="R32" i="25"/>
  <c r="R33" i="25"/>
  <c r="R34" i="25"/>
  <c r="R35" i="25"/>
  <c r="O30" i="25"/>
  <c r="O31" i="25"/>
  <c r="O34" i="25"/>
  <c r="O35" i="25"/>
  <c r="L57" i="25" l="1"/>
  <c r="AE6" i="25"/>
  <c r="C64" i="25"/>
  <c r="AI64" i="25"/>
  <c r="AM64" i="25" s="1"/>
  <c r="C59" i="25"/>
  <c r="I59" i="25"/>
  <c r="L59" i="25"/>
  <c r="O59" i="25"/>
  <c r="R59" i="25"/>
  <c r="X59" i="25"/>
  <c r="AE59" i="25"/>
  <c r="C60" i="25"/>
  <c r="I60" i="25"/>
  <c r="L60" i="25"/>
  <c r="O60" i="25"/>
  <c r="R60" i="25"/>
  <c r="X60" i="25"/>
  <c r="AE60" i="25"/>
  <c r="AI60" i="25"/>
  <c r="AM60" i="25" s="1"/>
  <c r="C61" i="25"/>
  <c r="I61" i="25"/>
  <c r="L61" i="25"/>
  <c r="O61" i="25"/>
  <c r="R61" i="25"/>
  <c r="X61" i="25"/>
  <c r="AE61" i="25"/>
  <c r="AI61" i="25"/>
  <c r="AM61" i="25" s="1"/>
  <c r="V26" i="15"/>
  <c r="AG2" i="18"/>
  <c r="AD2" i="18"/>
  <c r="AA2" i="18"/>
  <c r="W37" i="18"/>
  <c r="F37" i="18"/>
  <c r="M5" i="18"/>
  <c r="I12" i="16"/>
  <c r="AE2" i="32"/>
  <c r="AB2" i="32"/>
  <c r="W19" i="32"/>
  <c r="S19" i="32"/>
  <c r="L21" i="32"/>
  <c r="M23" i="32"/>
  <c r="W22" i="32"/>
  <c r="S22" i="32"/>
  <c r="O22" i="32"/>
  <c r="M22" i="32"/>
  <c r="M19" i="32"/>
  <c r="W2" i="32"/>
  <c r="E37" i="28"/>
  <c r="K37" i="28"/>
  <c r="S37" i="28"/>
  <c r="E38" i="28"/>
  <c r="K38" i="28"/>
  <c r="S38" i="28"/>
  <c r="E39" i="28"/>
  <c r="K39" i="28"/>
  <c r="S39" i="28"/>
  <c r="E40" i="28"/>
  <c r="K40" i="28"/>
  <c r="S40" i="28"/>
  <c r="E41" i="28"/>
  <c r="K41" i="28"/>
  <c r="S41" i="28"/>
  <c r="E42" i="28"/>
  <c r="K42" i="28"/>
  <c r="S42" i="28"/>
  <c r="E43" i="28"/>
  <c r="K43" i="28"/>
  <c r="S43" i="28"/>
  <c r="E44" i="28"/>
  <c r="K44" i="28"/>
  <c r="S44" i="28"/>
  <c r="E45" i="28"/>
  <c r="K45" i="28"/>
  <c r="S45" i="28"/>
  <c r="S36" i="28"/>
  <c r="K36" i="28"/>
  <c r="E36" i="28"/>
  <c r="S35" i="28"/>
  <c r="K35" i="28"/>
  <c r="E35" i="28"/>
  <c r="S34" i="28"/>
  <c r="K34" i="28"/>
  <c r="E34" i="28"/>
  <c r="S33" i="28"/>
  <c r="K33" i="28"/>
  <c r="E33" i="28"/>
  <c r="S32" i="28"/>
  <c r="K32" i="28"/>
  <c r="E32" i="28"/>
  <c r="S31" i="28"/>
  <c r="K31" i="28"/>
  <c r="E31" i="28"/>
  <c r="S30" i="28"/>
  <c r="K30" i="28"/>
  <c r="E30" i="28"/>
  <c r="S29" i="28"/>
  <c r="K29" i="28"/>
  <c r="E29" i="28"/>
  <c r="S28" i="28"/>
  <c r="K28" i="28"/>
  <c r="E28" i="28"/>
  <c r="S27" i="28"/>
  <c r="K27" i="28"/>
  <c r="E27" i="28"/>
  <c r="S26" i="28"/>
  <c r="K26" i="28"/>
  <c r="E26" i="28"/>
  <c r="S25" i="28"/>
  <c r="K25" i="28"/>
  <c r="E25" i="28"/>
  <c r="S24" i="28"/>
  <c r="K24" i="28"/>
  <c r="E24" i="28"/>
  <c r="S23" i="28"/>
  <c r="K23" i="28"/>
  <c r="E23" i="28"/>
  <c r="S22" i="28"/>
  <c r="K22" i="28"/>
  <c r="E22" i="28"/>
  <c r="S21" i="28"/>
  <c r="K21" i="28"/>
  <c r="E21" i="28"/>
  <c r="S20" i="28"/>
  <c r="K20" i="28"/>
  <c r="E20" i="28"/>
  <c r="S19" i="28"/>
  <c r="K19" i="28"/>
  <c r="E19" i="28"/>
  <c r="S18" i="28"/>
  <c r="K18" i="28"/>
  <c r="E18" i="28"/>
  <c r="S17" i="28"/>
  <c r="K17" i="28"/>
  <c r="E17" i="28"/>
  <c r="S16" i="28"/>
  <c r="K16" i="28"/>
  <c r="H16" i="28"/>
  <c r="E16" i="28"/>
  <c r="AI347" i="25"/>
  <c r="AI346" i="25"/>
  <c r="AI345" i="25"/>
  <c r="AM345" i="25" s="1"/>
  <c r="AI344" i="25"/>
  <c r="AM344" i="25" s="1"/>
  <c r="AI343" i="25"/>
  <c r="AI342" i="25"/>
  <c r="AM342" i="25" s="1"/>
  <c r="AI341" i="25"/>
  <c r="AM341" i="25" s="1"/>
  <c r="AI340" i="25"/>
  <c r="AM340" i="25" s="1"/>
  <c r="AI339" i="25"/>
  <c r="AI338" i="25"/>
  <c r="AM338" i="25" s="1"/>
  <c r="AI337" i="25"/>
  <c r="AM337" i="25" s="1"/>
  <c r="AI336" i="25"/>
  <c r="AI335" i="25"/>
  <c r="AI334" i="25"/>
  <c r="AM334" i="25" s="1"/>
  <c r="AI333" i="25"/>
  <c r="AM333" i="25" s="1"/>
  <c r="AI332" i="25"/>
  <c r="AI331" i="25"/>
  <c r="AI330" i="25"/>
  <c r="AI329" i="25"/>
  <c r="AM329" i="25" s="1"/>
  <c r="AI328" i="25"/>
  <c r="AI327" i="25"/>
  <c r="AI326" i="25"/>
  <c r="AI325" i="25"/>
  <c r="AM325" i="25" s="1"/>
  <c r="AI324" i="25"/>
  <c r="AI323" i="25"/>
  <c r="AI322" i="25"/>
  <c r="AI321" i="25"/>
  <c r="AI320" i="25"/>
  <c r="AI319" i="25"/>
  <c r="AM319" i="25" s="1"/>
  <c r="AI318" i="25"/>
  <c r="AM318" i="25" s="1"/>
  <c r="AI308" i="25"/>
  <c r="AI307" i="25"/>
  <c r="AI306" i="25"/>
  <c r="AM306" i="25" s="1"/>
  <c r="AI305" i="25"/>
  <c r="AI304" i="25"/>
  <c r="AI303" i="25"/>
  <c r="AI302" i="25"/>
  <c r="AI301" i="25"/>
  <c r="AI300" i="25"/>
  <c r="AI299" i="25"/>
  <c r="AI298" i="25"/>
  <c r="AI297" i="25"/>
  <c r="AI296" i="25"/>
  <c r="AM296" i="25" s="1"/>
  <c r="AI295" i="25"/>
  <c r="AM295" i="25" s="1"/>
  <c r="AI294" i="25"/>
  <c r="AM294" i="25" s="1"/>
  <c r="AI293" i="25"/>
  <c r="AI292" i="25"/>
  <c r="AI291" i="25"/>
  <c r="AI290" i="25"/>
  <c r="AM290" i="25" s="1"/>
  <c r="AI289" i="25"/>
  <c r="AI288" i="25"/>
  <c r="AI287" i="25"/>
  <c r="AM287" i="25" s="1"/>
  <c r="AI286" i="25"/>
  <c r="AI285" i="25"/>
  <c r="AM285" i="25" s="1"/>
  <c r="AI284" i="25"/>
  <c r="AI283" i="25"/>
  <c r="AI282" i="25"/>
  <c r="AM282" i="25" s="1"/>
  <c r="AI281" i="25"/>
  <c r="AM281" i="25" s="1"/>
  <c r="AI280" i="25"/>
  <c r="AI279" i="25"/>
  <c r="AI269" i="25"/>
  <c r="AI268" i="25"/>
  <c r="AM268" i="25" s="1"/>
  <c r="AI267" i="25"/>
  <c r="AM267" i="25" s="1"/>
  <c r="AI266" i="25"/>
  <c r="AI265" i="25"/>
  <c r="AI264" i="25"/>
  <c r="AM264" i="25" s="1"/>
  <c r="AI263" i="25"/>
  <c r="AM263" i="25" s="1"/>
  <c r="AI262" i="25"/>
  <c r="AI261" i="25"/>
  <c r="AM261" i="25" s="1"/>
  <c r="AI260" i="25"/>
  <c r="AM260" i="25" s="1"/>
  <c r="AI259" i="25"/>
  <c r="AI258" i="25"/>
  <c r="AI257" i="25"/>
  <c r="AI256" i="25"/>
  <c r="AM256" i="25" s="1"/>
  <c r="AI255" i="25"/>
  <c r="AI254" i="25"/>
  <c r="AM254" i="25" s="1"/>
  <c r="AI253" i="25"/>
  <c r="AI252" i="25"/>
  <c r="AM252" i="25" s="1"/>
  <c r="AI251" i="25"/>
  <c r="AM251" i="25" s="1"/>
  <c r="AI250" i="25"/>
  <c r="AI249" i="25"/>
  <c r="AI248" i="25"/>
  <c r="AM248" i="25" s="1"/>
  <c r="AI247" i="25"/>
  <c r="AM247" i="25" s="1"/>
  <c r="AI246" i="25"/>
  <c r="AI245" i="25"/>
  <c r="AI244" i="25"/>
  <c r="AI243" i="25"/>
  <c r="AM243" i="25" s="1"/>
  <c r="AI242" i="25"/>
  <c r="AI241" i="25"/>
  <c r="AI240" i="25"/>
  <c r="AM240" i="25" s="1"/>
  <c r="AI230" i="25"/>
  <c r="AI229" i="25"/>
  <c r="AI228" i="25"/>
  <c r="AI227" i="25"/>
  <c r="AM227" i="25" s="1"/>
  <c r="AI226" i="25"/>
  <c r="AM226" i="25" s="1"/>
  <c r="AI225" i="25"/>
  <c r="AM225" i="25" s="1"/>
  <c r="AI224" i="25"/>
  <c r="AM224" i="25" s="1"/>
  <c r="AI223" i="25"/>
  <c r="AI222" i="25"/>
  <c r="AI221" i="25"/>
  <c r="AI220" i="25"/>
  <c r="AI219" i="25"/>
  <c r="AI218" i="25"/>
  <c r="AI217" i="25"/>
  <c r="AM217" i="25" s="1"/>
  <c r="AI216" i="25"/>
  <c r="AI215" i="25"/>
  <c r="AI214" i="25"/>
  <c r="AI213" i="25"/>
  <c r="AI212" i="25"/>
  <c r="AI211" i="25"/>
  <c r="AI210" i="25"/>
  <c r="AM210" i="25" s="1"/>
  <c r="AI209" i="25"/>
  <c r="AI208" i="25"/>
  <c r="AM208" i="25" s="1"/>
  <c r="AI207" i="25"/>
  <c r="AM207" i="25" s="1"/>
  <c r="AI206" i="25"/>
  <c r="AI205" i="25"/>
  <c r="AI204" i="25"/>
  <c r="AI203" i="25"/>
  <c r="AI202" i="25"/>
  <c r="AM202" i="25" s="1"/>
  <c r="AI201" i="25"/>
  <c r="AI191" i="25"/>
  <c r="AM191" i="25" s="1"/>
  <c r="AI190" i="25"/>
  <c r="AM190" i="25" s="1"/>
  <c r="AI189" i="25"/>
  <c r="AI188" i="25"/>
  <c r="AI187" i="25"/>
  <c r="AM187" i="25" s="1"/>
  <c r="AI186" i="25"/>
  <c r="AI185" i="25"/>
  <c r="AI184" i="25"/>
  <c r="AI183" i="25"/>
  <c r="AM183" i="25" s="1"/>
  <c r="AI182" i="25"/>
  <c r="AI181" i="25"/>
  <c r="AI180" i="25"/>
  <c r="AM180" i="25" s="1"/>
  <c r="AI179" i="25"/>
  <c r="AM179" i="25" s="1"/>
  <c r="AI178" i="25"/>
  <c r="AM178" i="25" s="1"/>
  <c r="AI177" i="25"/>
  <c r="AI176" i="25"/>
  <c r="AI175" i="25"/>
  <c r="AM175" i="25" s="1"/>
  <c r="AI174" i="25"/>
  <c r="AI173" i="25"/>
  <c r="AI172" i="25"/>
  <c r="AI171" i="25"/>
  <c r="AM171" i="25" s="1"/>
  <c r="AI170" i="25"/>
  <c r="AI169" i="25"/>
  <c r="AM169" i="25" s="1"/>
  <c r="AI168" i="25"/>
  <c r="AM168" i="25" s="1"/>
  <c r="AI167" i="25"/>
  <c r="AI166" i="25"/>
  <c r="AM166" i="25" s="1"/>
  <c r="AI165" i="25"/>
  <c r="AI164" i="25"/>
  <c r="AI163" i="25"/>
  <c r="AI162" i="25"/>
  <c r="AI152" i="25"/>
  <c r="AM152" i="25" s="1"/>
  <c r="AI151" i="25"/>
  <c r="AM151" i="25" s="1"/>
  <c r="AI150" i="25"/>
  <c r="AM150" i="25" s="1"/>
  <c r="AI149" i="25"/>
  <c r="AI148" i="25"/>
  <c r="AM148" i="25" s="1"/>
  <c r="AI147" i="25"/>
  <c r="AI146" i="25"/>
  <c r="AI145" i="25"/>
  <c r="AI144" i="25"/>
  <c r="AI143" i="25"/>
  <c r="AI142" i="25"/>
  <c r="AM142" i="25" s="1"/>
  <c r="AI141" i="25"/>
  <c r="AM141" i="25" s="1"/>
  <c r="AI140" i="25"/>
  <c r="AM140" i="25" s="1"/>
  <c r="AI139" i="25"/>
  <c r="AI138" i="25"/>
  <c r="AI137" i="25"/>
  <c r="AI136" i="25"/>
  <c r="AM136" i="25" s="1"/>
  <c r="AI135" i="25"/>
  <c r="AI134" i="25"/>
  <c r="AM134" i="25" s="1"/>
  <c r="AI133" i="25"/>
  <c r="AM133" i="25" s="1"/>
  <c r="AI132" i="25"/>
  <c r="AI131" i="25"/>
  <c r="AI130" i="25"/>
  <c r="AI129" i="25"/>
  <c r="AI128" i="25"/>
  <c r="AM128" i="25" s="1"/>
  <c r="AI127" i="25"/>
  <c r="AI126" i="25"/>
  <c r="AM126" i="25" s="1"/>
  <c r="AI125" i="25"/>
  <c r="AM125" i="25" s="1"/>
  <c r="AI124" i="25"/>
  <c r="AM124" i="25" s="1"/>
  <c r="AI123" i="25"/>
  <c r="AI113" i="25"/>
  <c r="AM113" i="25" s="1"/>
  <c r="AI112" i="25"/>
  <c r="AI111" i="25"/>
  <c r="AI110" i="25"/>
  <c r="AI109" i="25"/>
  <c r="AM109" i="25" s="1"/>
  <c r="AI108" i="25"/>
  <c r="AI107" i="25"/>
  <c r="AI106" i="25"/>
  <c r="AM106" i="25" s="1"/>
  <c r="AI105" i="25"/>
  <c r="AM105" i="25" s="1"/>
  <c r="AI104" i="25"/>
  <c r="AI103" i="25"/>
  <c r="AI102" i="25"/>
  <c r="AM102" i="25" s="1"/>
  <c r="AI101" i="25"/>
  <c r="AI100" i="25"/>
  <c r="AI99" i="25"/>
  <c r="AM99" i="25" s="1"/>
  <c r="AI98" i="25"/>
  <c r="AI97" i="25"/>
  <c r="AI96" i="25"/>
  <c r="AI95" i="25"/>
  <c r="AM95" i="25" s="1"/>
  <c r="AI94" i="25"/>
  <c r="AM94" i="25" s="1"/>
  <c r="AI93" i="25"/>
  <c r="AI92" i="25"/>
  <c r="AI91" i="25"/>
  <c r="AI90" i="25"/>
  <c r="AI89" i="25"/>
  <c r="AM89" i="25" s="1"/>
  <c r="AI88" i="25"/>
  <c r="AI87" i="25"/>
  <c r="AM87" i="25" s="1"/>
  <c r="AI86" i="25"/>
  <c r="AM86" i="25" s="1"/>
  <c r="AI85" i="25"/>
  <c r="AI84" i="25"/>
  <c r="AI74" i="25"/>
  <c r="AI73" i="25"/>
  <c r="AM73" i="25" s="1"/>
  <c r="AI72" i="25"/>
  <c r="AM72" i="25" s="1"/>
  <c r="AI71" i="25"/>
  <c r="AI70" i="25"/>
  <c r="AM70" i="25" s="1"/>
  <c r="AI69" i="25"/>
  <c r="AM69" i="25" s="1"/>
  <c r="AI68" i="25"/>
  <c r="AM68" i="25" s="1"/>
  <c r="AI67" i="25"/>
  <c r="AI66" i="25"/>
  <c r="AM66" i="25" s="1"/>
  <c r="AI65" i="25"/>
  <c r="AM65" i="25" s="1"/>
  <c r="AI63" i="25"/>
  <c r="AI62" i="25"/>
  <c r="AM62" i="25" s="1"/>
  <c r="L347" i="25"/>
  <c r="O347" i="25"/>
  <c r="R347" i="25"/>
  <c r="X347" i="25"/>
  <c r="AE347" i="25"/>
  <c r="L318" i="25"/>
  <c r="O318" i="25"/>
  <c r="R318" i="25"/>
  <c r="X318" i="25"/>
  <c r="AE318" i="25"/>
  <c r="L308" i="25"/>
  <c r="O308" i="25"/>
  <c r="R308" i="25"/>
  <c r="X308" i="25"/>
  <c r="AE308" i="25"/>
  <c r="L307" i="25"/>
  <c r="O307" i="25"/>
  <c r="R307" i="25"/>
  <c r="X307" i="25"/>
  <c r="AE307" i="25"/>
  <c r="L279" i="25"/>
  <c r="O279" i="25"/>
  <c r="R279" i="25"/>
  <c r="X279" i="25"/>
  <c r="AE279" i="25"/>
  <c r="L269" i="25"/>
  <c r="O269" i="25"/>
  <c r="R269" i="25"/>
  <c r="X269" i="25"/>
  <c r="AE269" i="25"/>
  <c r="L240" i="25"/>
  <c r="O240" i="25"/>
  <c r="R240" i="25"/>
  <c r="X240" i="25"/>
  <c r="AE240" i="25"/>
  <c r="L230" i="25"/>
  <c r="O230" i="25"/>
  <c r="R230" i="25"/>
  <c r="X230" i="25"/>
  <c r="AE230" i="25"/>
  <c r="L201" i="25"/>
  <c r="O201" i="25"/>
  <c r="R201" i="25"/>
  <c r="X201" i="25"/>
  <c r="AE201" i="25"/>
  <c r="L191" i="25"/>
  <c r="O191" i="25"/>
  <c r="R191" i="25"/>
  <c r="X191" i="25"/>
  <c r="AE191" i="25"/>
  <c r="L162" i="25"/>
  <c r="O162" i="25"/>
  <c r="R162" i="25"/>
  <c r="X162" i="25"/>
  <c r="AE162" i="25"/>
  <c r="L152" i="25"/>
  <c r="O152" i="25"/>
  <c r="R152" i="25"/>
  <c r="X152" i="25"/>
  <c r="AE152" i="25"/>
  <c r="L123" i="25"/>
  <c r="O123" i="25"/>
  <c r="R123" i="25"/>
  <c r="X123" i="25"/>
  <c r="AE123" i="25"/>
  <c r="L113" i="25"/>
  <c r="O113" i="25"/>
  <c r="R113" i="25"/>
  <c r="X113" i="25"/>
  <c r="AE113" i="25"/>
  <c r="C350" i="25"/>
  <c r="I347" i="25"/>
  <c r="C347" i="25"/>
  <c r="AE346" i="25"/>
  <c r="X346" i="25"/>
  <c r="R346" i="25"/>
  <c r="O346" i="25"/>
  <c r="L346" i="25"/>
  <c r="I346" i="25"/>
  <c r="C346" i="25"/>
  <c r="AE345" i="25"/>
  <c r="X345" i="25"/>
  <c r="R345" i="25"/>
  <c r="O345" i="25"/>
  <c r="L345" i="25"/>
  <c r="I345" i="25"/>
  <c r="C345" i="25"/>
  <c r="AE344" i="25"/>
  <c r="X344" i="25"/>
  <c r="R344" i="25"/>
  <c r="O344" i="25"/>
  <c r="L344" i="25"/>
  <c r="I344" i="25"/>
  <c r="C344" i="25"/>
  <c r="AE343" i="25"/>
  <c r="X343" i="25"/>
  <c r="R343" i="25"/>
  <c r="O343" i="25"/>
  <c r="L343" i="25"/>
  <c r="I343" i="25"/>
  <c r="C343" i="25"/>
  <c r="AE342" i="25"/>
  <c r="X342" i="25"/>
  <c r="R342" i="25"/>
  <c r="O342" i="25"/>
  <c r="L342" i="25"/>
  <c r="I342" i="25"/>
  <c r="C342" i="25"/>
  <c r="AE341" i="25"/>
  <c r="X341" i="25"/>
  <c r="R341" i="25"/>
  <c r="O341" i="25"/>
  <c r="L341" i="25"/>
  <c r="I341" i="25"/>
  <c r="C341" i="25"/>
  <c r="AE340" i="25"/>
  <c r="X340" i="25"/>
  <c r="R340" i="25"/>
  <c r="O340" i="25"/>
  <c r="L340" i="25"/>
  <c r="I340" i="25"/>
  <c r="C340" i="25"/>
  <c r="AE339" i="25"/>
  <c r="X339" i="25"/>
  <c r="R339" i="25"/>
  <c r="O339" i="25"/>
  <c r="L339" i="25"/>
  <c r="I339" i="25"/>
  <c r="C339" i="25"/>
  <c r="AE338" i="25"/>
  <c r="X338" i="25"/>
  <c r="R338" i="25"/>
  <c r="O338" i="25"/>
  <c r="L338" i="25"/>
  <c r="I338" i="25"/>
  <c r="C338" i="25"/>
  <c r="AE337" i="25"/>
  <c r="X337" i="25"/>
  <c r="R337" i="25"/>
  <c r="O337" i="25"/>
  <c r="L337" i="25"/>
  <c r="I337" i="25"/>
  <c r="C337" i="25"/>
  <c r="AE336" i="25"/>
  <c r="X336" i="25"/>
  <c r="R336" i="25"/>
  <c r="O336" i="25"/>
  <c r="L336" i="25"/>
  <c r="I336" i="25"/>
  <c r="C336" i="25"/>
  <c r="AE335" i="25"/>
  <c r="X335" i="25"/>
  <c r="R335" i="25"/>
  <c r="O335" i="25"/>
  <c r="L335" i="25"/>
  <c r="I335" i="25"/>
  <c r="C335" i="25"/>
  <c r="AE334" i="25"/>
  <c r="X334" i="25"/>
  <c r="R334" i="25"/>
  <c r="O334" i="25"/>
  <c r="L334" i="25"/>
  <c r="I334" i="25"/>
  <c r="C334" i="25"/>
  <c r="AE333" i="25"/>
  <c r="X333" i="25"/>
  <c r="R333" i="25"/>
  <c r="O333" i="25"/>
  <c r="L333" i="25"/>
  <c r="I333" i="25"/>
  <c r="C333" i="25"/>
  <c r="AE332" i="25"/>
  <c r="X332" i="25"/>
  <c r="R332" i="25"/>
  <c r="O332" i="25"/>
  <c r="L332" i="25"/>
  <c r="I332" i="25"/>
  <c r="C332" i="25"/>
  <c r="AE331" i="25"/>
  <c r="X331" i="25"/>
  <c r="R331" i="25"/>
  <c r="O331" i="25"/>
  <c r="L331" i="25"/>
  <c r="I331" i="25"/>
  <c r="C331" i="25"/>
  <c r="AE330" i="25"/>
  <c r="X330" i="25"/>
  <c r="R330" i="25"/>
  <c r="O330" i="25"/>
  <c r="L330" i="25"/>
  <c r="I330" i="25"/>
  <c r="C330" i="25"/>
  <c r="AE329" i="25"/>
  <c r="X329" i="25"/>
  <c r="R329" i="25"/>
  <c r="O329" i="25"/>
  <c r="L329" i="25"/>
  <c r="I329" i="25"/>
  <c r="C329" i="25"/>
  <c r="AE328" i="25"/>
  <c r="X328" i="25"/>
  <c r="R328" i="25"/>
  <c r="O328" i="25"/>
  <c r="L328" i="25"/>
  <c r="I328" i="25"/>
  <c r="C328" i="25"/>
  <c r="AE327" i="25"/>
  <c r="X327" i="25"/>
  <c r="R327" i="25"/>
  <c r="O327" i="25"/>
  <c r="L327" i="25"/>
  <c r="I327" i="25"/>
  <c r="C327" i="25"/>
  <c r="AE326" i="25"/>
  <c r="X326" i="25"/>
  <c r="R326" i="25"/>
  <c r="O326" i="25"/>
  <c r="L326" i="25"/>
  <c r="I326" i="25"/>
  <c r="C326" i="25"/>
  <c r="AE325" i="25"/>
  <c r="X325" i="25"/>
  <c r="R325" i="25"/>
  <c r="O325" i="25"/>
  <c r="L325" i="25"/>
  <c r="I325" i="25"/>
  <c r="C325" i="25"/>
  <c r="AE324" i="25"/>
  <c r="X324" i="25"/>
  <c r="R324" i="25"/>
  <c r="O324" i="25"/>
  <c r="L324" i="25"/>
  <c r="I324" i="25"/>
  <c r="C324" i="25"/>
  <c r="AE323" i="25"/>
  <c r="X323" i="25"/>
  <c r="R323" i="25"/>
  <c r="O323" i="25"/>
  <c r="L323" i="25"/>
  <c r="I323" i="25"/>
  <c r="C323" i="25"/>
  <c r="AE322" i="25"/>
  <c r="X322" i="25"/>
  <c r="R322" i="25"/>
  <c r="O322" i="25"/>
  <c r="L322" i="25"/>
  <c r="I322" i="25"/>
  <c r="C322" i="25"/>
  <c r="AE321" i="25"/>
  <c r="X321" i="25"/>
  <c r="R321" i="25"/>
  <c r="O321" i="25"/>
  <c r="L321" i="25"/>
  <c r="I321" i="25"/>
  <c r="C321" i="25"/>
  <c r="AE320" i="25"/>
  <c r="X320" i="25"/>
  <c r="R320" i="25"/>
  <c r="O320" i="25"/>
  <c r="L320" i="25"/>
  <c r="I320" i="25"/>
  <c r="C320" i="25"/>
  <c r="AE319" i="25"/>
  <c r="X319" i="25"/>
  <c r="R319" i="25"/>
  <c r="O319" i="25"/>
  <c r="L319" i="25"/>
  <c r="I319" i="25"/>
  <c r="C319" i="25"/>
  <c r="I318" i="25"/>
  <c r="C318" i="25"/>
  <c r="K313" i="25" s="1"/>
  <c r="I308" i="25"/>
  <c r="C308" i="25"/>
  <c r="I307" i="25"/>
  <c r="C307" i="25"/>
  <c r="AE306" i="25"/>
  <c r="X306" i="25"/>
  <c r="R306" i="25"/>
  <c r="O306" i="25"/>
  <c r="L306" i="25"/>
  <c r="I306" i="25"/>
  <c r="C306" i="25"/>
  <c r="AE305" i="25"/>
  <c r="X305" i="25"/>
  <c r="R305" i="25"/>
  <c r="O305" i="25"/>
  <c r="L305" i="25"/>
  <c r="I305" i="25"/>
  <c r="C305" i="25"/>
  <c r="AE304" i="25"/>
  <c r="X304" i="25"/>
  <c r="R304" i="25"/>
  <c r="O304" i="25"/>
  <c r="L304" i="25"/>
  <c r="I304" i="25"/>
  <c r="C304" i="25"/>
  <c r="AE303" i="25"/>
  <c r="X303" i="25"/>
  <c r="R303" i="25"/>
  <c r="O303" i="25"/>
  <c r="L303" i="25"/>
  <c r="I303" i="25"/>
  <c r="C303" i="25"/>
  <c r="AE302" i="25"/>
  <c r="X302" i="25"/>
  <c r="R302" i="25"/>
  <c r="O302" i="25"/>
  <c r="L302" i="25"/>
  <c r="I302" i="25"/>
  <c r="C302" i="25"/>
  <c r="AE301" i="25"/>
  <c r="X301" i="25"/>
  <c r="R301" i="25"/>
  <c r="O301" i="25"/>
  <c r="L301" i="25"/>
  <c r="I301" i="25"/>
  <c r="C301" i="25"/>
  <c r="AE300" i="25"/>
  <c r="X300" i="25"/>
  <c r="R300" i="25"/>
  <c r="O300" i="25"/>
  <c r="L300" i="25"/>
  <c r="I300" i="25"/>
  <c r="C300" i="25"/>
  <c r="AE299" i="25"/>
  <c r="X299" i="25"/>
  <c r="R299" i="25"/>
  <c r="O299" i="25"/>
  <c r="L299" i="25"/>
  <c r="I299" i="25"/>
  <c r="C299" i="25"/>
  <c r="AE298" i="25"/>
  <c r="X298" i="25"/>
  <c r="R298" i="25"/>
  <c r="O298" i="25"/>
  <c r="L298" i="25"/>
  <c r="I298" i="25"/>
  <c r="C298" i="25"/>
  <c r="AE297" i="25"/>
  <c r="X297" i="25"/>
  <c r="R297" i="25"/>
  <c r="O297" i="25"/>
  <c r="L297" i="25"/>
  <c r="I297" i="25"/>
  <c r="C297" i="25"/>
  <c r="AE296" i="25"/>
  <c r="X296" i="25"/>
  <c r="R296" i="25"/>
  <c r="O296" i="25"/>
  <c r="L296" i="25"/>
  <c r="I296" i="25"/>
  <c r="C296" i="25"/>
  <c r="AE295" i="25"/>
  <c r="X295" i="25"/>
  <c r="R295" i="25"/>
  <c r="O295" i="25"/>
  <c r="L295" i="25"/>
  <c r="I295" i="25"/>
  <c r="C295" i="25"/>
  <c r="AE294" i="25"/>
  <c r="X294" i="25"/>
  <c r="R294" i="25"/>
  <c r="O294" i="25"/>
  <c r="L294" i="25"/>
  <c r="I294" i="25"/>
  <c r="C294" i="25"/>
  <c r="AE293" i="25"/>
  <c r="X293" i="25"/>
  <c r="R293" i="25"/>
  <c r="O293" i="25"/>
  <c r="L293" i="25"/>
  <c r="I293" i="25"/>
  <c r="C293" i="25"/>
  <c r="AE292" i="25"/>
  <c r="X292" i="25"/>
  <c r="R292" i="25"/>
  <c r="O292" i="25"/>
  <c r="L292" i="25"/>
  <c r="I292" i="25"/>
  <c r="C292" i="25"/>
  <c r="AE291" i="25"/>
  <c r="X291" i="25"/>
  <c r="R291" i="25"/>
  <c r="O291" i="25"/>
  <c r="L291" i="25"/>
  <c r="I291" i="25"/>
  <c r="C291" i="25"/>
  <c r="AE290" i="25"/>
  <c r="X290" i="25"/>
  <c r="R290" i="25"/>
  <c r="O290" i="25"/>
  <c r="L290" i="25"/>
  <c r="I290" i="25"/>
  <c r="C290" i="25"/>
  <c r="AE289" i="25"/>
  <c r="X289" i="25"/>
  <c r="R289" i="25"/>
  <c r="O289" i="25"/>
  <c r="L289" i="25"/>
  <c r="I289" i="25"/>
  <c r="C289" i="25"/>
  <c r="AE288" i="25"/>
  <c r="X288" i="25"/>
  <c r="R288" i="25"/>
  <c r="O288" i="25"/>
  <c r="L288" i="25"/>
  <c r="I288" i="25"/>
  <c r="C288" i="25"/>
  <c r="AE287" i="25"/>
  <c r="X287" i="25"/>
  <c r="R287" i="25"/>
  <c r="O287" i="25"/>
  <c r="L287" i="25"/>
  <c r="I287" i="25"/>
  <c r="C287" i="25"/>
  <c r="AE286" i="25"/>
  <c r="X286" i="25"/>
  <c r="R286" i="25"/>
  <c r="O286" i="25"/>
  <c r="L286" i="25"/>
  <c r="I286" i="25"/>
  <c r="C286" i="25"/>
  <c r="AE285" i="25"/>
  <c r="X285" i="25"/>
  <c r="R285" i="25"/>
  <c r="O285" i="25"/>
  <c r="L285" i="25"/>
  <c r="I285" i="25"/>
  <c r="C285" i="25"/>
  <c r="AE284" i="25"/>
  <c r="X284" i="25"/>
  <c r="R284" i="25"/>
  <c r="O284" i="25"/>
  <c r="L284" i="25"/>
  <c r="I284" i="25"/>
  <c r="C284" i="25"/>
  <c r="AE283" i="25"/>
  <c r="X283" i="25"/>
  <c r="R283" i="25"/>
  <c r="O283" i="25"/>
  <c r="L283" i="25"/>
  <c r="I283" i="25"/>
  <c r="C283" i="25"/>
  <c r="AE282" i="25"/>
  <c r="X282" i="25"/>
  <c r="R282" i="25"/>
  <c r="O282" i="25"/>
  <c r="L282" i="25"/>
  <c r="I282" i="25"/>
  <c r="C282" i="25"/>
  <c r="AE281" i="25"/>
  <c r="X281" i="25"/>
  <c r="R281" i="25"/>
  <c r="O281" i="25"/>
  <c r="L281" i="25"/>
  <c r="I281" i="25"/>
  <c r="C281" i="25"/>
  <c r="AE280" i="25"/>
  <c r="X280" i="25"/>
  <c r="R280" i="25"/>
  <c r="O280" i="25"/>
  <c r="L280" i="25"/>
  <c r="I280" i="25"/>
  <c r="C280" i="25"/>
  <c r="I279" i="25"/>
  <c r="C279" i="25"/>
  <c r="C272" i="25" s="1"/>
  <c r="I269" i="25"/>
  <c r="C269" i="25"/>
  <c r="AE268" i="25"/>
  <c r="X268" i="25"/>
  <c r="R268" i="25"/>
  <c r="O268" i="25"/>
  <c r="L268" i="25"/>
  <c r="I268" i="25"/>
  <c r="C268" i="25"/>
  <c r="AE267" i="25"/>
  <c r="X267" i="25"/>
  <c r="R267" i="25"/>
  <c r="O267" i="25"/>
  <c r="L267" i="25"/>
  <c r="I267" i="25"/>
  <c r="C267" i="25"/>
  <c r="AE266" i="25"/>
  <c r="X266" i="25"/>
  <c r="R266" i="25"/>
  <c r="O266" i="25"/>
  <c r="L266" i="25"/>
  <c r="I266" i="25"/>
  <c r="C266" i="25"/>
  <c r="AE265" i="25"/>
  <c r="X265" i="25"/>
  <c r="R265" i="25"/>
  <c r="O265" i="25"/>
  <c r="L265" i="25"/>
  <c r="I265" i="25"/>
  <c r="C265" i="25"/>
  <c r="AE264" i="25"/>
  <c r="X264" i="25"/>
  <c r="R264" i="25"/>
  <c r="O264" i="25"/>
  <c r="L264" i="25"/>
  <c r="I264" i="25"/>
  <c r="C264" i="25"/>
  <c r="AE263" i="25"/>
  <c r="X263" i="25"/>
  <c r="R263" i="25"/>
  <c r="O263" i="25"/>
  <c r="L263" i="25"/>
  <c r="I263" i="25"/>
  <c r="C263" i="25"/>
  <c r="AE262" i="25"/>
  <c r="X262" i="25"/>
  <c r="R262" i="25"/>
  <c r="O262" i="25"/>
  <c r="L262" i="25"/>
  <c r="I262" i="25"/>
  <c r="C262" i="25"/>
  <c r="AE261" i="25"/>
  <c r="X261" i="25"/>
  <c r="R261" i="25"/>
  <c r="O261" i="25"/>
  <c r="L261" i="25"/>
  <c r="I261" i="25"/>
  <c r="C261" i="25"/>
  <c r="AE260" i="25"/>
  <c r="X260" i="25"/>
  <c r="R260" i="25"/>
  <c r="O260" i="25"/>
  <c r="L260" i="25"/>
  <c r="I260" i="25"/>
  <c r="C260" i="25"/>
  <c r="AE259" i="25"/>
  <c r="X259" i="25"/>
  <c r="R259" i="25"/>
  <c r="O259" i="25"/>
  <c r="L259" i="25"/>
  <c r="I259" i="25"/>
  <c r="C259" i="25"/>
  <c r="AE258" i="25"/>
  <c r="X258" i="25"/>
  <c r="R258" i="25"/>
  <c r="O258" i="25"/>
  <c r="L258" i="25"/>
  <c r="I258" i="25"/>
  <c r="C258" i="25"/>
  <c r="AE257" i="25"/>
  <c r="X257" i="25"/>
  <c r="R257" i="25"/>
  <c r="O257" i="25"/>
  <c r="L257" i="25"/>
  <c r="I257" i="25"/>
  <c r="C257" i="25"/>
  <c r="AE256" i="25"/>
  <c r="X256" i="25"/>
  <c r="R256" i="25"/>
  <c r="O256" i="25"/>
  <c r="L256" i="25"/>
  <c r="I256" i="25"/>
  <c r="C256" i="25"/>
  <c r="AE255" i="25"/>
  <c r="X255" i="25"/>
  <c r="R255" i="25"/>
  <c r="O255" i="25"/>
  <c r="L255" i="25"/>
  <c r="I255" i="25"/>
  <c r="C255" i="25"/>
  <c r="AE254" i="25"/>
  <c r="X254" i="25"/>
  <c r="R254" i="25"/>
  <c r="O254" i="25"/>
  <c r="L254" i="25"/>
  <c r="I254" i="25"/>
  <c r="C254" i="25"/>
  <c r="AE253" i="25"/>
  <c r="X253" i="25"/>
  <c r="R253" i="25"/>
  <c r="O253" i="25"/>
  <c r="L253" i="25"/>
  <c r="I253" i="25"/>
  <c r="C253" i="25"/>
  <c r="AE252" i="25"/>
  <c r="X252" i="25"/>
  <c r="R252" i="25"/>
  <c r="O252" i="25"/>
  <c r="L252" i="25"/>
  <c r="I252" i="25"/>
  <c r="C252" i="25"/>
  <c r="AE251" i="25"/>
  <c r="X251" i="25"/>
  <c r="R251" i="25"/>
  <c r="O251" i="25"/>
  <c r="L251" i="25"/>
  <c r="I251" i="25"/>
  <c r="C251" i="25"/>
  <c r="AE250" i="25"/>
  <c r="X250" i="25"/>
  <c r="R250" i="25"/>
  <c r="O250" i="25"/>
  <c r="L250" i="25"/>
  <c r="I250" i="25"/>
  <c r="C250" i="25"/>
  <c r="AE249" i="25"/>
  <c r="X249" i="25"/>
  <c r="R249" i="25"/>
  <c r="O249" i="25"/>
  <c r="L249" i="25"/>
  <c r="I249" i="25"/>
  <c r="C249" i="25"/>
  <c r="AE248" i="25"/>
  <c r="X248" i="25"/>
  <c r="R248" i="25"/>
  <c r="O248" i="25"/>
  <c r="L248" i="25"/>
  <c r="I248" i="25"/>
  <c r="C248" i="25"/>
  <c r="AE247" i="25"/>
  <c r="X247" i="25"/>
  <c r="R247" i="25"/>
  <c r="O247" i="25"/>
  <c r="L247" i="25"/>
  <c r="I247" i="25"/>
  <c r="C247" i="25"/>
  <c r="AE246" i="25"/>
  <c r="X246" i="25"/>
  <c r="R246" i="25"/>
  <c r="O246" i="25"/>
  <c r="L246" i="25"/>
  <c r="I246" i="25"/>
  <c r="C246" i="25"/>
  <c r="AE245" i="25"/>
  <c r="X245" i="25"/>
  <c r="R245" i="25"/>
  <c r="O245" i="25"/>
  <c r="L245" i="25"/>
  <c r="I245" i="25"/>
  <c r="C245" i="25"/>
  <c r="AE244" i="25"/>
  <c r="X244" i="25"/>
  <c r="R244" i="25"/>
  <c r="O244" i="25"/>
  <c r="L244" i="25"/>
  <c r="I244" i="25"/>
  <c r="C244" i="25"/>
  <c r="AE243" i="25"/>
  <c r="X243" i="25"/>
  <c r="R243" i="25"/>
  <c r="O243" i="25"/>
  <c r="L243" i="25"/>
  <c r="I243" i="25"/>
  <c r="C243" i="25"/>
  <c r="AE242" i="25"/>
  <c r="X242" i="25"/>
  <c r="R242" i="25"/>
  <c r="O242" i="25"/>
  <c r="L242" i="25"/>
  <c r="I242" i="25"/>
  <c r="C242" i="25"/>
  <c r="AE241" i="25"/>
  <c r="X241" i="25"/>
  <c r="R241" i="25"/>
  <c r="O241" i="25"/>
  <c r="L241" i="25"/>
  <c r="I241" i="25"/>
  <c r="C241" i="25"/>
  <c r="I240" i="25"/>
  <c r="C240" i="25"/>
  <c r="AU235" i="25" s="1"/>
  <c r="I230" i="25"/>
  <c r="C230" i="25"/>
  <c r="AE229" i="25"/>
  <c r="X229" i="25"/>
  <c r="R229" i="25"/>
  <c r="O229" i="25"/>
  <c r="L229" i="25"/>
  <c r="I229" i="25"/>
  <c r="C229" i="25"/>
  <c r="AE228" i="25"/>
  <c r="X228" i="25"/>
  <c r="R228" i="25"/>
  <c r="O228" i="25"/>
  <c r="L228" i="25"/>
  <c r="I228" i="25"/>
  <c r="C228" i="25"/>
  <c r="AE227" i="25"/>
  <c r="X227" i="25"/>
  <c r="R227" i="25"/>
  <c r="O227" i="25"/>
  <c r="L227" i="25"/>
  <c r="I227" i="25"/>
  <c r="C227" i="25"/>
  <c r="AE226" i="25"/>
  <c r="X226" i="25"/>
  <c r="R226" i="25"/>
  <c r="O226" i="25"/>
  <c r="L226" i="25"/>
  <c r="I226" i="25"/>
  <c r="C226" i="25"/>
  <c r="AE225" i="25"/>
  <c r="X225" i="25"/>
  <c r="R225" i="25"/>
  <c r="O225" i="25"/>
  <c r="L225" i="25"/>
  <c r="I225" i="25"/>
  <c r="C225" i="25"/>
  <c r="AE224" i="25"/>
  <c r="X224" i="25"/>
  <c r="R224" i="25"/>
  <c r="O224" i="25"/>
  <c r="L224" i="25"/>
  <c r="I224" i="25"/>
  <c r="C224" i="25"/>
  <c r="AE223" i="25"/>
  <c r="X223" i="25"/>
  <c r="R223" i="25"/>
  <c r="O223" i="25"/>
  <c r="L223" i="25"/>
  <c r="I223" i="25"/>
  <c r="C223" i="25"/>
  <c r="AE222" i="25"/>
  <c r="X222" i="25"/>
  <c r="R222" i="25"/>
  <c r="O222" i="25"/>
  <c r="L222" i="25"/>
  <c r="I222" i="25"/>
  <c r="C222" i="25"/>
  <c r="AE221" i="25"/>
  <c r="X221" i="25"/>
  <c r="R221" i="25"/>
  <c r="O221" i="25"/>
  <c r="L221" i="25"/>
  <c r="I221" i="25"/>
  <c r="C221" i="25"/>
  <c r="AE220" i="25"/>
  <c r="X220" i="25"/>
  <c r="R220" i="25"/>
  <c r="O220" i="25"/>
  <c r="L220" i="25"/>
  <c r="I220" i="25"/>
  <c r="C220" i="25"/>
  <c r="AE219" i="25"/>
  <c r="X219" i="25"/>
  <c r="R219" i="25"/>
  <c r="O219" i="25"/>
  <c r="L219" i="25"/>
  <c r="I219" i="25"/>
  <c r="C219" i="25"/>
  <c r="AE218" i="25"/>
  <c r="X218" i="25"/>
  <c r="R218" i="25"/>
  <c r="O218" i="25"/>
  <c r="L218" i="25"/>
  <c r="I218" i="25"/>
  <c r="C218" i="25"/>
  <c r="AE217" i="25"/>
  <c r="X217" i="25"/>
  <c r="R217" i="25"/>
  <c r="O217" i="25"/>
  <c r="L217" i="25"/>
  <c r="I217" i="25"/>
  <c r="C217" i="25"/>
  <c r="AE216" i="25"/>
  <c r="X216" i="25"/>
  <c r="R216" i="25"/>
  <c r="O216" i="25"/>
  <c r="L216" i="25"/>
  <c r="I216" i="25"/>
  <c r="C216" i="25"/>
  <c r="AE215" i="25"/>
  <c r="X215" i="25"/>
  <c r="R215" i="25"/>
  <c r="O215" i="25"/>
  <c r="L215" i="25"/>
  <c r="I215" i="25"/>
  <c r="C215" i="25"/>
  <c r="AE214" i="25"/>
  <c r="X214" i="25"/>
  <c r="R214" i="25"/>
  <c r="O214" i="25"/>
  <c r="L214" i="25"/>
  <c r="I214" i="25"/>
  <c r="C214" i="25"/>
  <c r="AE213" i="25"/>
  <c r="X213" i="25"/>
  <c r="R213" i="25"/>
  <c r="O213" i="25"/>
  <c r="L213" i="25"/>
  <c r="I213" i="25"/>
  <c r="C213" i="25"/>
  <c r="AE212" i="25"/>
  <c r="X212" i="25"/>
  <c r="R212" i="25"/>
  <c r="O212" i="25"/>
  <c r="L212" i="25"/>
  <c r="I212" i="25"/>
  <c r="C212" i="25"/>
  <c r="AE211" i="25"/>
  <c r="X211" i="25"/>
  <c r="R211" i="25"/>
  <c r="O211" i="25"/>
  <c r="L211" i="25"/>
  <c r="I211" i="25"/>
  <c r="C211" i="25"/>
  <c r="AE210" i="25"/>
  <c r="X210" i="25"/>
  <c r="R210" i="25"/>
  <c r="O210" i="25"/>
  <c r="L210" i="25"/>
  <c r="I210" i="25"/>
  <c r="C210" i="25"/>
  <c r="AE209" i="25"/>
  <c r="X209" i="25"/>
  <c r="R209" i="25"/>
  <c r="O209" i="25"/>
  <c r="L209" i="25"/>
  <c r="I209" i="25"/>
  <c r="C209" i="25"/>
  <c r="AE208" i="25"/>
  <c r="X208" i="25"/>
  <c r="R208" i="25"/>
  <c r="O208" i="25"/>
  <c r="L208" i="25"/>
  <c r="I208" i="25"/>
  <c r="C208" i="25"/>
  <c r="AE207" i="25"/>
  <c r="X207" i="25"/>
  <c r="R207" i="25"/>
  <c r="O207" i="25"/>
  <c r="L207" i="25"/>
  <c r="I207" i="25"/>
  <c r="C207" i="25"/>
  <c r="AE206" i="25"/>
  <c r="X206" i="25"/>
  <c r="R206" i="25"/>
  <c r="O206" i="25"/>
  <c r="L206" i="25"/>
  <c r="I206" i="25"/>
  <c r="C206" i="25"/>
  <c r="AE205" i="25"/>
  <c r="X205" i="25"/>
  <c r="R205" i="25"/>
  <c r="O205" i="25"/>
  <c r="L205" i="25"/>
  <c r="I205" i="25"/>
  <c r="C205" i="25"/>
  <c r="AE204" i="25"/>
  <c r="X204" i="25"/>
  <c r="R204" i="25"/>
  <c r="O204" i="25"/>
  <c r="L204" i="25"/>
  <c r="I204" i="25"/>
  <c r="C204" i="25"/>
  <c r="AE203" i="25"/>
  <c r="X203" i="25"/>
  <c r="R203" i="25"/>
  <c r="O203" i="25"/>
  <c r="L203" i="25"/>
  <c r="I203" i="25"/>
  <c r="C203" i="25"/>
  <c r="AE202" i="25"/>
  <c r="X202" i="25"/>
  <c r="R202" i="25"/>
  <c r="O202" i="25"/>
  <c r="L202" i="25"/>
  <c r="I202" i="25"/>
  <c r="C202" i="25"/>
  <c r="I201" i="25"/>
  <c r="C201" i="25"/>
  <c r="K196" i="25" s="1"/>
  <c r="I191" i="25"/>
  <c r="C191" i="25"/>
  <c r="AE190" i="25"/>
  <c r="X190" i="25"/>
  <c r="R190" i="25"/>
  <c r="O190" i="25"/>
  <c r="L190" i="25"/>
  <c r="I190" i="25"/>
  <c r="C190" i="25"/>
  <c r="AE189" i="25"/>
  <c r="X189" i="25"/>
  <c r="R189" i="25"/>
  <c r="O189" i="25"/>
  <c r="L189" i="25"/>
  <c r="I189" i="25"/>
  <c r="C189" i="25"/>
  <c r="AE188" i="25"/>
  <c r="X188" i="25"/>
  <c r="R188" i="25"/>
  <c r="O188" i="25"/>
  <c r="L188" i="25"/>
  <c r="I188" i="25"/>
  <c r="C188" i="25"/>
  <c r="AE187" i="25"/>
  <c r="X187" i="25"/>
  <c r="R187" i="25"/>
  <c r="O187" i="25"/>
  <c r="L187" i="25"/>
  <c r="I187" i="25"/>
  <c r="C187" i="25"/>
  <c r="AE186" i="25"/>
  <c r="X186" i="25"/>
  <c r="R186" i="25"/>
  <c r="O186" i="25"/>
  <c r="L186" i="25"/>
  <c r="I186" i="25"/>
  <c r="C186" i="25"/>
  <c r="AE185" i="25"/>
  <c r="X185" i="25"/>
  <c r="R185" i="25"/>
  <c r="O185" i="25"/>
  <c r="L185" i="25"/>
  <c r="I185" i="25"/>
  <c r="C185" i="25"/>
  <c r="AE184" i="25"/>
  <c r="X184" i="25"/>
  <c r="R184" i="25"/>
  <c r="O184" i="25"/>
  <c r="L184" i="25"/>
  <c r="I184" i="25"/>
  <c r="C184" i="25"/>
  <c r="AE183" i="25"/>
  <c r="X183" i="25"/>
  <c r="R183" i="25"/>
  <c r="O183" i="25"/>
  <c r="L183" i="25"/>
  <c r="I183" i="25"/>
  <c r="C183" i="25"/>
  <c r="AE182" i="25"/>
  <c r="X182" i="25"/>
  <c r="R182" i="25"/>
  <c r="O182" i="25"/>
  <c r="L182" i="25"/>
  <c r="I182" i="25"/>
  <c r="C182" i="25"/>
  <c r="AE181" i="25"/>
  <c r="X181" i="25"/>
  <c r="R181" i="25"/>
  <c r="O181" i="25"/>
  <c r="L181" i="25"/>
  <c r="I181" i="25"/>
  <c r="C181" i="25"/>
  <c r="AE180" i="25"/>
  <c r="X180" i="25"/>
  <c r="R180" i="25"/>
  <c r="O180" i="25"/>
  <c r="L180" i="25"/>
  <c r="I180" i="25"/>
  <c r="C180" i="25"/>
  <c r="AE179" i="25"/>
  <c r="X179" i="25"/>
  <c r="R179" i="25"/>
  <c r="O179" i="25"/>
  <c r="L179" i="25"/>
  <c r="I179" i="25"/>
  <c r="C179" i="25"/>
  <c r="AE178" i="25"/>
  <c r="X178" i="25"/>
  <c r="R178" i="25"/>
  <c r="O178" i="25"/>
  <c r="L178" i="25"/>
  <c r="I178" i="25"/>
  <c r="C178" i="25"/>
  <c r="AE177" i="25"/>
  <c r="X177" i="25"/>
  <c r="R177" i="25"/>
  <c r="O177" i="25"/>
  <c r="L177" i="25"/>
  <c r="I177" i="25"/>
  <c r="C177" i="25"/>
  <c r="AE176" i="25"/>
  <c r="X176" i="25"/>
  <c r="R176" i="25"/>
  <c r="O176" i="25"/>
  <c r="L176" i="25"/>
  <c r="I176" i="25"/>
  <c r="C176" i="25"/>
  <c r="AE175" i="25"/>
  <c r="X175" i="25"/>
  <c r="R175" i="25"/>
  <c r="O175" i="25"/>
  <c r="L175" i="25"/>
  <c r="I175" i="25"/>
  <c r="C175" i="25"/>
  <c r="AE174" i="25"/>
  <c r="X174" i="25"/>
  <c r="R174" i="25"/>
  <c r="O174" i="25"/>
  <c r="L174" i="25"/>
  <c r="I174" i="25"/>
  <c r="C174" i="25"/>
  <c r="AE173" i="25"/>
  <c r="X173" i="25"/>
  <c r="R173" i="25"/>
  <c r="O173" i="25"/>
  <c r="L173" i="25"/>
  <c r="I173" i="25"/>
  <c r="C173" i="25"/>
  <c r="AE172" i="25"/>
  <c r="X172" i="25"/>
  <c r="R172" i="25"/>
  <c r="O172" i="25"/>
  <c r="L172" i="25"/>
  <c r="I172" i="25"/>
  <c r="C172" i="25"/>
  <c r="AE171" i="25"/>
  <c r="X171" i="25"/>
  <c r="R171" i="25"/>
  <c r="O171" i="25"/>
  <c r="L171" i="25"/>
  <c r="I171" i="25"/>
  <c r="C171" i="25"/>
  <c r="AE170" i="25"/>
  <c r="X170" i="25"/>
  <c r="R170" i="25"/>
  <c r="O170" i="25"/>
  <c r="L170" i="25"/>
  <c r="I170" i="25"/>
  <c r="C170" i="25"/>
  <c r="AE169" i="25"/>
  <c r="X169" i="25"/>
  <c r="R169" i="25"/>
  <c r="O169" i="25"/>
  <c r="L169" i="25"/>
  <c r="I169" i="25"/>
  <c r="C169" i="25"/>
  <c r="AE168" i="25"/>
  <c r="X168" i="25"/>
  <c r="R168" i="25"/>
  <c r="O168" i="25"/>
  <c r="L168" i="25"/>
  <c r="I168" i="25"/>
  <c r="C168" i="25"/>
  <c r="AE167" i="25"/>
  <c r="X167" i="25"/>
  <c r="R167" i="25"/>
  <c r="O167" i="25"/>
  <c r="L167" i="25"/>
  <c r="U167" i="25" s="1"/>
  <c r="I167" i="25"/>
  <c r="C167" i="25"/>
  <c r="AE166" i="25"/>
  <c r="X166" i="25"/>
  <c r="R166" i="25"/>
  <c r="O166" i="25"/>
  <c r="L166" i="25"/>
  <c r="I166" i="25"/>
  <c r="C166" i="25"/>
  <c r="AE165" i="25"/>
  <c r="X165" i="25"/>
  <c r="R165" i="25"/>
  <c r="O165" i="25"/>
  <c r="L165" i="25"/>
  <c r="I165" i="25"/>
  <c r="C165" i="25"/>
  <c r="AE164" i="25"/>
  <c r="X164" i="25"/>
  <c r="R164" i="25"/>
  <c r="O164" i="25"/>
  <c r="L164" i="25"/>
  <c r="I164" i="25"/>
  <c r="C164" i="25"/>
  <c r="AE163" i="25"/>
  <c r="X163" i="25"/>
  <c r="R163" i="25"/>
  <c r="O163" i="25"/>
  <c r="L163" i="25"/>
  <c r="I163" i="25"/>
  <c r="C163" i="25"/>
  <c r="I162" i="25"/>
  <c r="C162" i="25"/>
  <c r="C155" i="25" s="1"/>
  <c r="I152" i="25"/>
  <c r="C152" i="25"/>
  <c r="AE151" i="25"/>
  <c r="X151" i="25"/>
  <c r="R151" i="25"/>
  <c r="O151" i="25"/>
  <c r="L151" i="25"/>
  <c r="I151" i="25"/>
  <c r="C151" i="25"/>
  <c r="AE150" i="25"/>
  <c r="X150" i="25"/>
  <c r="R150" i="25"/>
  <c r="O150" i="25"/>
  <c r="L150" i="25"/>
  <c r="I150" i="25"/>
  <c r="C150" i="25"/>
  <c r="AE149" i="25"/>
  <c r="X149" i="25"/>
  <c r="R149" i="25"/>
  <c r="O149" i="25"/>
  <c r="L149" i="25"/>
  <c r="I149" i="25"/>
  <c r="C149" i="25"/>
  <c r="AE148" i="25"/>
  <c r="X148" i="25"/>
  <c r="R148" i="25"/>
  <c r="O148" i="25"/>
  <c r="L148" i="25"/>
  <c r="I148" i="25"/>
  <c r="C148" i="25"/>
  <c r="AE147" i="25"/>
  <c r="X147" i="25"/>
  <c r="R147" i="25"/>
  <c r="O147" i="25"/>
  <c r="L147" i="25"/>
  <c r="I147" i="25"/>
  <c r="C147" i="25"/>
  <c r="AE146" i="25"/>
  <c r="X146" i="25"/>
  <c r="R146" i="25"/>
  <c r="O146" i="25"/>
  <c r="L146" i="25"/>
  <c r="I146" i="25"/>
  <c r="C146" i="25"/>
  <c r="AE145" i="25"/>
  <c r="X145" i="25"/>
  <c r="R145" i="25"/>
  <c r="O145" i="25"/>
  <c r="L145" i="25"/>
  <c r="I145" i="25"/>
  <c r="C145" i="25"/>
  <c r="AE144" i="25"/>
  <c r="X144" i="25"/>
  <c r="R144" i="25"/>
  <c r="O144" i="25"/>
  <c r="L144" i="25"/>
  <c r="I144" i="25"/>
  <c r="C144" i="25"/>
  <c r="AE143" i="25"/>
  <c r="X143" i="25"/>
  <c r="R143" i="25"/>
  <c r="O143" i="25"/>
  <c r="L143" i="25"/>
  <c r="I143" i="25"/>
  <c r="C143" i="25"/>
  <c r="AE142" i="25"/>
  <c r="X142" i="25"/>
  <c r="R142" i="25"/>
  <c r="O142" i="25"/>
  <c r="L142" i="25"/>
  <c r="I142" i="25"/>
  <c r="C142" i="25"/>
  <c r="AE141" i="25"/>
  <c r="X141" i="25"/>
  <c r="R141" i="25"/>
  <c r="O141" i="25"/>
  <c r="L141" i="25"/>
  <c r="I141" i="25"/>
  <c r="C141" i="25"/>
  <c r="AE140" i="25"/>
  <c r="X140" i="25"/>
  <c r="R140" i="25"/>
  <c r="O140" i="25"/>
  <c r="L140" i="25"/>
  <c r="I140" i="25"/>
  <c r="C140" i="25"/>
  <c r="AE139" i="25"/>
  <c r="X139" i="25"/>
  <c r="R139" i="25"/>
  <c r="O139" i="25"/>
  <c r="L139" i="25"/>
  <c r="I139" i="25"/>
  <c r="C139" i="25"/>
  <c r="AE138" i="25"/>
  <c r="X138" i="25"/>
  <c r="R138" i="25"/>
  <c r="O138" i="25"/>
  <c r="L138" i="25"/>
  <c r="I138" i="25"/>
  <c r="C138" i="25"/>
  <c r="AE137" i="25"/>
  <c r="X137" i="25"/>
  <c r="R137" i="25"/>
  <c r="O137" i="25"/>
  <c r="L137" i="25"/>
  <c r="I137" i="25"/>
  <c r="C137" i="25"/>
  <c r="AE136" i="25"/>
  <c r="X136" i="25"/>
  <c r="R136" i="25"/>
  <c r="O136" i="25"/>
  <c r="L136" i="25"/>
  <c r="I136" i="25"/>
  <c r="C136" i="25"/>
  <c r="AE135" i="25"/>
  <c r="X135" i="25"/>
  <c r="R135" i="25"/>
  <c r="O135" i="25"/>
  <c r="L135" i="25"/>
  <c r="I135" i="25"/>
  <c r="C135" i="25"/>
  <c r="AE134" i="25"/>
  <c r="X134" i="25"/>
  <c r="R134" i="25"/>
  <c r="O134" i="25"/>
  <c r="L134" i="25"/>
  <c r="I134" i="25"/>
  <c r="C134" i="25"/>
  <c r="AE133" i="25"/>
  <c r="X133" i="25"/>
  <c r="R133" i="25"/>
  <c r="O133" i="25"/>
  <c r="L133" i="25"/>
  <c r="I133" i="25"/>
  <c r="C133" i="25"/>
  <c r="AE132" i="25"/>
  <c r="X132" i="25"/>
  <c r="R132" i="25"/>
  <c r="O132" i="25"/>
  <c r="L132" i="25"/>
  <c r="I132" i="25"/>
  <c r="C132" i="25"/>
  <c r="AE131" i="25"/>
  <c r="X131" i="25"/>
  <c r="R131" i="25"/>
  <c r="O131" i="25"/>
  <c r="L131" i="25"/>
  <c r="I131" i="25"/>
  <c r="C131" i="25"/>
  <c r="AE130" i="25"/>
  <c r="X130" i="25"/>
  <c r="R130" i="25"/>
  <c r="O130" i="25"/>
  <c r="L130" i="25"/>
  <c r="I130" i="25"/>
  <c r="C130" i="25"/>
  <c r="AE129" i="25"/>
  <c r="X129" i="25"/>
  <c r="R129" i="25"/>
  <c r="O129" i="25"/>
  <c r="L129" i="25"/>
  <c r="I129" i="25"/>
  <c r="C129" i="25"/>
  <c r="AE128" i="25"/>
  <c r="X128" i="25"/>
  <c r="R128" i="25"/>
  <c r="O128" i="25"/>
  <c r="L128" i="25"/>
  <c r="I128" i="25"/>
  <c r="C128" i="25"/>
  <c r="AE127" i="25"/>
  <c r="X127" i="25"/>
  <c r="R127" i="25"/>
  <c r="O127" i="25"/>
  <c r="L127" i="25"/>
  <c r="I127" i="25"/>
  <c r="C127" i="25"/>
  <c r="AE126" i="25"/>
  <c r="X126" i="25"/>
  <c r="R126" i="25"/>
  <c r="O126" i="25"/>
  <c r="L126" i="25"/>
  <c r="I126" i="25"/>
  <c r="C126" i="25"/>
  <c r="AE125" i="25"/>
  <c r="X125" i="25"/>
  <c r="R125" i="25"/>
  <c r="O125" i="25"/>
  <c r="L125" i="25"/>
  <c r="I125" i="25"/>
  <c r="C125" i="25"/>
  <c r="AE124" i="25"/>
  <c r="X124" i="25"/>
  <c r="R124" i="25"/>
  <c r="O124" i="25"/>
  <c r="L124" i="25"/>
  <c r="I124" i="25"/>
  <c r="C124" i="25"/>
  <c r="I123" i="25"/>
  <c r="C123" i="25"/>
  <c r="C116" i="25" s="1"/>
  <c r="I113" i="25"/>
  <c r="C113" i="25"/>
  <c r="AE112" i="25"/>
  <c r="X112" i="25"/>
  <c r="R112" i="25"/>
  <c r="O112" i="25"/>
  <c r="L112" i="25"/>
  <c r="I112" i="25"/>
  <c r="C112" i="25"/>
  <c r="AE111" i="25"/>
  <c r="X111" i="25"/>
  <c r="R111" i="25"/>
  <c r="O111" i="25"/>
  <c r="L111" i="25"/>
  <c r="I111" i="25"/>
  <c r="C111" i="25"/>
  <c r="AE110" i="25"/>
  <c r="X110" i="25"/>
  <c r="R110" i="25"/>
  <c r="O110" i="25"/>
  <c r="L110" i="25"/>
  <c r="I110" i="25"/>
  <c r="C110" i="25"/>
  <c r="AE109" i="25"/>
  <c r="X109" i="25"/>
  <c r="R109" i="25"/>
  <c r="O109" i="25"/>
  <c r="L109" i="25"/>
  <c r="I109" i="25"/>
  <c r="C109" i="25"/>
  <c r="AE108" i="25"/>
  <c r="X108" i="25"/>
  <c r="R108" i="25"/>
  <c r="O108" i="25"/>
  <c r="L108" i="25"/>
  <c r="I108" i="25"/>
  <c r="C108" i="25"/>
  <c r="AE107" i="25"/>
  <c r="X107" i="25"/>
  <c r="R107" i="25"/>
  <c r="O107" i="25"/>
  <c r="L107" i="25"/>
  <c r="I107" i="25"/>
  <c r="C107" i="25"/>
  <c r="AE106" i="25"/>
  <c r="X106" i="25"/>
  <c r="R106" i="25"/>
  <c r="O106" i="25"/>
  <c r="L106" i="25"/>
  <c r="I106" i="25"/>
  <c r="C106" i="25"/>
  <c r="AE105" i="25"/>
  <c r="X105" i="25"/>
  <c r="R105" i="25"/>
  <c r="O105" i="25"/>
  <c r="L105" i="25"/>
  <c r="I105" i="25"/>
  <c r="C105" i="25"/>
  <c r="AE104" i="25"/>
  <c r="X104" i="25"/>
  <c r="R104" i="25"/>
  <c r="O104" i="25"/>
  <c r="L104" i="25"/>
  <c r="I104" i="25"/>
  <c r="C104" i="25"/>
  <c r="AE103" i="25"/>
  <c r="X103" i="25"/>
  <c r="R103" i="25"/>
  <c r="O103" i="25"/>
  <c r="L103" i="25"/>
  <c r="I103" i="25"/>
  <c r="C103" i="25"/>
  <c r="AE102" i="25"/>
  <c r="X102" i="25"/>
  <c r="R102" i="25"/>
  <c r="O102" i="25"/>
  <c r="L102" i="25"/>
  <c r="I102" i="25"/>
  <c r="C102" i="25"/>
  <c r="AE101" i="25"/>
  <c r="X101" i="25"/>
  <c r="R101" i="25"/>
  <c r="O101" i="25"/>
  <c r="L101" i="25"/>
  <c r="I101" i="25"/>
  <c r="C101" i="25"/>
  <c r="AE100" i="25"/>
  <c r="X100" i="25"/>
  <c r="R100" i="25"/>
  <c r="O100" i="25"/>
  <c r="L100" i="25"/>
  <c r="I100" i="25"/>
  <c r="C100" i="25"/>
  <c r="AE99" i="25"/>
  <c r="X99" i="25"/>
  <c r="R99" i="25"/>
  <c r="O99" i="25"/>
  <c r="L99" i="25"/>
  <c r="I99" i="25"/>
  <c r="C99" i="25"/>
  <c r="AE98" i="25"/>
  <c r="X98" i="25"/>
  <c r="R98" i="25"/>
  <c r="O98" i="25"/>
  <c r="L98" i="25"/>
  <c r="I98" i="25"/>
  <c r="C98" i="25"/>
  <c r="AE97" i="25"/>
  <c r="X97" i="25"/>
  <c r="R97" i="25"/>
  <c r="O97" i="25"/>
  <c r="L97" i="25"/>
  <c r="I97" i="25"/>
  <c r="C97" i="25"/>
  <c r="AE96" i="25"/>
  <c r="X96" i="25"/>
  <c r="R96" i="25"/>
  <c r="O96" i="25"/>
  <c r="L96" i="25"/>
  <c r="I96" i="25"/>
  <c r="C96" i="25"/>
  <c r="AE95" i="25"/>
  <c r="X95" i="25"/>
  <c r="R95" i="25"/>
  <c r="O95" i="25"/>
  <c r="L95" i="25"/>
  <c r="I95" i="25"/>
  <c r="C95" i="25"/>
  <c r="AE94" i="25"/>
  <c r="X94" i="25"/>
  <c r="R94" i="25"/>
  <c r="O94" i="25"/>
  <c r="L94" i="25"/>
  <c r="I94" i="25"/>
  <c r="C94" i="25"/>
  <c r="AE93" i="25"/>
  <c r="X93" i="25"/>
  <c r="R93" i="25"/>
  <c r="O93" i="25"/>
  <c r="L93" i="25"/>
  <c r="I93" i="25"/>
  <c r="C93" i="25"/>
  <c r="AE92" i="25"/>
  <c r="X92" i="25"/>
  <c r="R92" i="25"/>
  <c r="O92" i="25"/>
  <c r="L92" i="25"/>
  <c r="I92" i="25"/>
  <c r="C92" i="25"/>
  <c r="AE91" i="25"/>
  <c r="X91" i="25"/>
  <c r="R91" i="25"/>
  <c r="O91" i="25"/>
  <c r="L91" i="25"/>
  <c r="I91" i="25"/>
  <c r="C91" i="25"/>
  <c r="AE90" i="25"/>
  <c r="X90" i="25"/>
  <c r="R90" i="25"/>
  <c r="O90" i="25"/>
  <c r="L90" i="25"/>
  <c r="I90" i="25"/>
  <c r="C90" i="25"/>
  <c r="AE89" i="25"/>
  <c r="X89" i="25"/>
  <c r="R89" i="25"/>
  <c r="O89" i="25"/>
  <c r="L89" i="25"/>
  <c r="I89" i="25"/>
  <c r="C89" i="25"/>
  <c r="AE88" i="25"/>
  <c r="X88" i="25"/>
  <c r="R88" i="25"/>
  <c r="O88" i="25"/>
  <c r="L88" i="25"/>
  <c r="I88" i="25"/>
  <c r="C88" i="25"/>
  <c r="AE87" i="25"/>
  <c r="X87" i="25"/>
  <c r="R87" i="25"/>
  <c r="O87" i="25"/>
  <c r="L87" i="25"/>
  <c r="I87" i="25"/>
  <c r="C87" i="25"/>
  <c r="AE86" i="25"/>
  <c r="X86" i="25"/>
  <c r="R86" i="25"/>
  <c r="O86" i="25"/>
  <c r="L86" i="25"/>
  <c r="I86" i="25"/>
  <c r="C86" i="25"/>
  <c r="AE85" i="25"/>
  <c r="X85" i="25"/>
  <c r="R85" i="25"/>
  <c r="O85" i="25"/>
  <c r="L85" i="25"/>
  <c r="I85" i="25"/>
  <c r="C85" i="25"/>
  <c r="AE84" i="25"/>
  <c r="X84" i="25"/>
  <c r="R84" i="25"/>
  <c r="O84" i="25"/>
  <c r="L84" i="25"/>
  <c r="I84" i="25"/>
  <c r="C84" i="25"/>
  <c r="AE74" i="25"/>
  <c r="X74" i="25"/>
  <c r="R74" i="25"/>
  <c r="O74" i="25"/>
  <c r="L74" i="25"/>
  <c r="I74" i="25"/>
  <c r="C74" i="25"/>
  <c r="AE73" i="25"/>
  <c r="X73" i="25"/>
  <c r="R73" i="25"/>
  <c r="O73" i="25"/>
  <c r="L73" i="25"/>
  <c r="I73" i="25"/>
  <c r="C73" i="25"/>
  <c r="AE72" i="25"/>
  <c r="X72" i="25"/>
  <c r="R72" i="25"/>
  <c r="O72" i="25"/>
  <c r="L72" i="25"/>
  <c r="I72" i="25"/>
  <c r="C72" i="25"/>
  <c r="AE71" i="25"/>
  <c r="X71" i="25"/>
  <c r="R71" i="25"/>
  <c r="O71" i="25"/>
  <c r="L71" i="25"/>
  <c r="I71" i="25"/>
  <c r="C71" i="25"/>
  <c r="AE70" i="25"/>
  <c r="X70" i="25"/>
  <c r="R70" i="25"/>
  <c r="O70" i="25"/>
  <c r="L70" i="25"/>
  <c r="I70" i="25"/>
  <c r="C70" i="25"/>
  <c r="AE69" i="25"/>
  <c r="X69" i="25"/>
  <c r="AA69" i="25" s="1"/>
  <c r="R69" i="25"/>
  <c r="O69" i="25"/>
  <c r="L69" i="25"/>
  <c r="I69" i="25"/>
  <c r="C69" i="25"/>
  <c r="AE68" i="25"/>
  <c r="X68" i="25"/>
  <c r="R68" i="25"/>
  <c r="O68" i="25"/>
  <c r="L68" i="25"/>
  <c r="I68" i="25"/>
  <c r="C68" i="25"/>
  <c r="AE67" i="25"/>
  <c r="X67" i="25"/>
  <c r="R67" i="25"/>
  <c r="O67" i="25"/>
  <c r="L67" i="25"/>
  <c r="I67" i="25"/>
  <c r="C67" i="25"/>
  <c r="AE66" i="25"/>
  <c r="X66" i="25"/>
  <c r="R66" i="25"/>
  <c r="O66" i="25"/>
  <c r="L66" i="25"/>
  <c r="I66" i="25"/>
  <c r="C66" i="25"/>
  <c r="AE65" i="25"/>
  <c r="X65" i="25"/>
  <c r="R65" i="25"/>
  <c r="O65" i="25"/>
  <c r="L65" i="25"/>
  <c r="I65" i="25"/>
  <c r="C65" i="25"/>
  <c r="AE64" i="25"/>
  <c r="X64" i="25"/>
  <c r="R64" i="25"/>
  <c r="O64" i="25"/>
  <c r="L64" i="25"/>
  <c r="I64" i="25"/>
  <c r="AE63" i="25"/>
  <c r="X63" i="25"/>
  <c r="R63" i="25"/>
  <c r="O63" i="25"/>
  <c r="L63" i="25"/>
  <c r="I63" i="25"/>
  <c r="C63" i="25"/>
  <c r="AE62" i="25"/>
  <c r="X62" i="25"/>
  <c r="R62" i="25"/>
  <c r="O62" i="25"/>
  <c r="L62" i="25"/>
  <c r="I62" i="25"/>
  <c r="C62" i="25"/>
  <c r="AE58" i="25"/>
  <c r="X58" i="25"/>
  <c r="R58" i="25"/>
  <c r="O58" i="25"/>
  <c r="L58" i="25"/>
  <c r="I58" i="25"/>
  <c r="C58" i="25"/>
  <c r="O57" i="25"/>
  <c r="R57" i="25"/>
  <c r="X57" i="25"/>
  <c r="AE57" i="25"/>
  <c r="I57" i="25"/>
  <c r="C57" i="25"/>
  <c r="AE56" i="25"/>
  <c r="R56" i="25"/>
  <c r="O56" i="25"/>
  <c r="L56" i="25"/>
  <c r="I56" i="25"/>
  <c r="C56" i="25"/>
  <c r="AE55" i="25"/>
  <c r="X55" i="25"/>
  <c r="R55" i="25"/>
  <c r="O55" i="25"/>
  <c r="L55" i="25"/>
  <c r="I55" i="25"/>
  <c r="C55" i="25"/>
  <c r="AE54" i="25"/>
  <c r="R54" i="25"/>
  <c r="O54" i="25"/>
  <c r="L54" i="25"/>
  <c r="I54" i="25"/>
  <c r="C54" i="25"/>
  <c r="AE53" i="25"/>
  <c r="X53" i="25"/>
  <c r="R53" i="25"/>
  <c r="O53" i="25"/>
  <c r="L53" i="25"/>
  <c r="I53" i="25"/>
  <c r="C53" i="25"/>
  <c r="AE52" i="25"/>
  <c r="R52" i="25"/>
  <c r="O52" i="25"/>
  <c r="L52" i="25"/>
  <c r="I52" i="25"/>
  <c r="C52" i="25"/>
  <c r="AE51" i="25"/>
  <c r="X51" i="25"/>
  <c r="R51" i="25"/>
  <c r="O51" i="25"/>
  <c r="L51" i="25"/>
  <c r="I51" i="25"/>
  <c r="C51" i="25"/>
  <c r="AE50" i="25"/>
  <c r="R50" i="25"/>
  <c r="O50" i="25"/>
  <c r="L50" i="25"/>
  <c r="I50" i="25"/>
  <c r="C50" i="25"/>
  <c r="AE49" i="25"/>
  <c r="X49" i="25"/>
  <c r="R49" i="25"/>
  <c r="O49" i="25"/>
  <c r="L49" i="25"/>
  <c r="I49" i="25"/>
  <c r="C49" i="25"/>
  <c r="AE48" i="25"/>
  <c r="R48" i="25"/>
  <c r="O48" i="25"/>
  <c r="L48" i="25"/>
  <c r="I48" i="25"/>
  <c r="C48" i="25"/>
  <c r="AE47" i="25"/>
  <c r="X47" i="25"/>
  <c r="R47" i="25"/>
  <c r="O47" i="25"/>
  <c r="L47" i="25"/>
  <c r="I47" i="25"/>
  <c r="C47" i="25"/>
  <c r="AE46" i="25"/>
  <c r="R46" i="25"/>
  <c r="O46" i="25"/>
  <c r="L46" i="25"/>
  <c r="I46" i="25"/>
  <c r="C46" i="25"/>
  <c r="AE45" i="25"/>
  <c r="X45" i="25"/>
  <c r="R45" i="25"/>
  <c r="O45" i="25"/>
  <c r="L45" i="25"/>
  <c r="I45" i="25"/>
  <c r="C45" i="25"/>
  <c r="K40" i="25" s="1"/>
  <c r="AE35" i="25"/>
  <c r="X35" i="25"/>
  <c r="L35" i="25"/>
  <c r="U35" i="25" s="1"/>
  <c r="I35" i="25"/>
  <c r="C35" i="25"/>
  <c r="AE34" i="25"/>
  <c r="X34" i="25"/>
  <c r="L34" i="25"/>
  <c r="U34" i="25" s="1"/>
  <c r="I34" i="25"/>
  <c r="C34" i="25"/>
  <c r="AE33" i="25"/>
  <c r="X33" i="25"/>
  <c r="L33" i="25"/>
  <c r="U33" i="25" s="1"/>
  <c r="I33" i="25"/>
  <c r="C33" i="25"/>
  <c r="AE32" i="25"/>
  <c r="X32" i="25"/>
  <c r="L32" i="25"/>
  <c r="U32" i="25" s="1"/>
  <c r="I32" i="25"/>
  <c r="C32" i="25"/>
  <c r="AE31" i="25"/>
  <c r="X31" i="25"/>
  <c r="L31" i="25"/>
  <c r="U31" i="25" s="1"/>
  <c r="I31" i="25"/>
  <c r="C31" i="25"/>
  <c r="AE30" i="25"/>
  <c r="X30" i="25"/>
  <c r="L30" i="25"/>
  <c r="U30" i="25" s="1"/>
  <c r="I30" i="25"/>
  <c r="C30" i="25"/>
  <c r="AE29" i="25"/>
  <c r="X29" i="25"/>
  <c r="R29" i="25"/>
  <c r="O29" i="25"/>
  <c r="L29" i="25"/>
  <c r="I29" i="25"/>
  <c r="C29" i="25"/>
  <c r="AE28" i="25"/>
  <c r="X28" i="25"/>
  <c r="R28" i="25"/>
  <c r="O28" i="25"/>
  <c r="L28" i="25"/>
  <c r="I28" i="25"/>
  <c r="C28" i="25"/>
  <c r="AE27" i="25"/>
  <c r="X27" i="25"/>
  <c r="R27" i="25"/>
  <c r="O27" i="25"/>
  <c r="L27" i="25"/>
  <c r="I27" i="25"/>
  <c r="C27" i="25"/>
  <c r="AE26" i="25"/>
  <c r="X26" i="25"/>
  <c r="R26" i="25"/>
  <c r="O26" i="25"/>
  <c r="L26" i="25"/>
  <c r="I26" i="25"/>
  <c r="C26" i="25"/>
  <c r="AE25" i="25"/>
  <c r="X25" i="25"/>
  <c r="R25" i="25"/>
  <c r="O25" i="25"/>
  <c r="L25" i="25"/>
  <c r="I25" i="25"/>
  <c r="C25" i="25"/>
  <c r="AE24" i="25"/>
  <c r="X24" i="25"/>
  <c r="R24" i="25"/>
  <c r="O24" i="25"/>
  <c r="L24" i="25"/>
  <c r="I24" i="25"/>
  <c r="C24" i="25"/>
  <c r="AE23" i="25"/>
  <c r="X23" i="25"/>
  <c r="R23" i="25"/>
  <c r="O23" i="25"/>
  <c r="L23" i="25"/>
  <c r="I23" i="25"/>
  <c r="C23" i="25"/>
  <c r="AE22" i="25"/>
  <c r="X22" i="25"/>
  <c r="R22" i="25"/>
  <c r="O22" i="25"/>
  <c r="L22" i="25"/>
  <c r="I22" i="25"/>
  <c r="C22" i="25"/>
  <c r="AE21" i="25"/>
  <c r="X21" i="25"/>
  <c r="R21" i="25"/>
  <c r="O21" i="25"/>
  <c r="L21" i="25"/>
  <c r="I21" i="25"/>
  <c r="C21" i="25"/>
  <c r="AE20" i="25"/>
  <c r="X20" i="25"/>
  <c r="R20" i="25"/>
  <c r="O20" i="25"/>
  <c r="L20" i="25"/>
  <c r="I20" i="25"/>
  <c r="C20" i="25"/>
  <c r="AE19" i="25"/>
  <c r="X19" i="25"/>
  <c r="R19" i="25"/>
  <c r="O19" i="25"/>
  <c r="L19" i="25"/>
  <c r="I19" i="25"/>
  <c r="C19" i="25"/>
  <c r="AE18" i="25"/>
  <c r="X18" i="25"/>
  <c r="R18" i="25"/>
  <c r="O18" i="25"/>
  <c r="L18" i="25"/>
  <c r="I18" i="25"/>
  <c r="C18" i="25"/>
  <c r="AE17" i="25"/>
  <c r="X17" i="25"/>
  <c r="R17" i="25"/>
  <c r="O17" i="25"/>
  <c r="L17" i="25"/>
  <c r="I17" i="25"/>
  <c r="C17" i="25"/>
  <c r="AE16" i="25"/>
  <c r="X16" i="25"/>
  <c r="R16" i="25"/>
  <c r="O16" i="25"/>
  <c r="L16" i="25"/>
  <c r="I16" i="25"/>
  <c r="C16" i="25"/>
  <c r="AE15" i="25"/>
  <c r="X15" i="25"/>
  <c r="R15" i="25"/>
  <c r="O15" i="25"/>
  <c r="L15" i="25"/>
  <c r="I15" i="25"/>
  <c r="C15" i="25"/>
  <c r="AE14" i="25"/>
  <c r="X14" i="25"/>
  <c r="R14" i="25"/>
  <c r="O14" i="25"/>
  <c r="L14" i="25"/>
  <c r="I14" i="25"/>
  <c r="C14" i="25"/>
  <c r="AE13" i="25"/>
  <c r="X13" i="25"/>
  <c r="O13" i="25"/>
  <c r="L13" i="25"/>
  <c r="I13" i="25"/>
  <c r="C13" i="25"/>
  <c r="AE12" i="25"/>
  <c r="X12" i="25"/>
  <c r="R12" i="25"/>
  <c r="O12" i="25"/>
  <c r="L12" i="25"/>
  <c r="I12" i="25"/>
  <c r="C12" i="25"/>
  <c r="AE11" i="25"/>
  <c r="X11" i="25"/>
  <c r="R11" i="25"/>
  <c r="O11" i="25"/>
  <c r="L11" i="25"/>
  <c r="I11" i="25"/>
  <c r="C11" i="25"/>
  <c r="AE10" i="25"/>
  <c r="X10" i="25"/>
  <c r="R10" i="25"/>
  <c r="O10" i="25"/>
  <c r="L10" i="25"/>
  <c r="I10" i="25"/>
  <c r="C10" i="25"/>
  <c r="L9" i="25"/>
  <c r="O9" i="25"/>
  <c r="R9" i="25"/>
  <c r="X9" i="25"/>
  <c r="AE9" i="25"/>
  <c r="I9" i="25"/>
  <c r="C9" i="25"/>
  <c r="AE8" i="25"/>
  <c r="X8" i="25"/>
  <c r="R8" i="25"/>
  <c r="O8" i="25"/>
  <c r="L8" i="25"/>
  <c r="I8" i="25"/>
  <c r="C8" i="25"/>
  <c r="AE7" i="25"/>
  <c r="X7" i="25"/>
  <c r="R7" i="25"/>
  <c r="O7" i="25"/>
  <c r="L7" i="25"/>
  <c r="I7" i="25"/>
  <c r="C7" i="25"/>
  <c r="X6" i="25"/>
  <c r="R6" i="25"/>
  <c r="O6" i="25"/>
  <c r="L6" i="25"/>
  <c r="I6" i="25"/>
  <c r="C6" i="25"/>
  <c r="AU1" i="25" s="1"/>
  <c r="AQ334" i="25"/>
  <c r="BX269" i="9"/>
  <c r="AR269" i="9"/>
  <c r="AV269" i="9" s="1"/>
  <c r="BX268" i="9"/>
  <c r="AR268" i="9"/>
  <c r="BX267" i="9"/>
  <c r="AR267" i="9"/>
  <c r="AV267" i="9" s="1"/>
  <c r="BX266" i="9"/>
  <c r="AR266" i="9"/>
  <c r="AV266" i="9" s="1"/>
  <c r="BX265" i="9"/>
  <c r="AR265" i="9"/>
  <c r="AV265" i="9" s="1"/>
  <c r="BX264" i="9"/>
  <c r="AR264" i="9"/>
  <c r="AV264" i="9" s="1"/>
  <c r="BX263" i="9"/>
  <c r="AR263" i="9"/>
  <c r="AV263" i="9" s="1"/>
  <c r="BX262" i="9"/>
  <c r="AR262" i="9"/>
  <c r="AV262" i="9" s="1"/>
  <c r="BX261" i="9"/>
  <c r="AR261" i="9"/>
  <c r="BX260" i="9"/>
  <c r="AR260" i="9"/>
  <c r="AV260" i="9" s="1"/>
  <c r="BX259" i="9"/>
  <c r="AR259" i="9"/>
  <c r="AV259" i="9" s="1"/>
  <c r="BX258" i="9"/>
  <c r="AR258" i="9"/>
  <c r="AV258" i="9" s="1"/>
  <c r="BX257" i="9"/>
  <c r="AR257" i="9"/>
  <c r="AV257" i="9" s="1"/>
  <c r="BX256" i="9"/>
  <c r="AR256" i="9"/>
  <c r="AV256" i="9" s="1"/>
  <c r="BX255" i="9"/>
  <c r="AR255" i="9"/>
  <c r="AV255" i="9" s="1"/>
  <c r="BX254" i="9"/>
  <c r="AR254" i="9"/>
  <c r="AV254" i="9" s="1"/>
  <c r="BX253" i="9"/>
  <c r="AR253" i="9"/>
  <c r="AV253" i="9" s="1"/>
  <c r="BX252" i="9"/>
  <c r="AR252" i="9"/>
  <c r="AV252" i="9" s="1"/>
  <c r="BX251" i="9"/>
  <c r="AR251" i="9"/>
  <c r="AV251" i="9" s="1"/>
  <c r="BX250" i="9"/>
  <c r="AR250" i="9"/>
  <c r="BX249" i="9"/>
  <c r="AR249" i="9"/>
  <c r="AV249" i="9" s="1"/>
  <c r="BX248" i="9"/>
  <c r="AR248" i="9"/>
  <c r="AV248" i="9" s="1"/>
  <c r="BX247" i="9"/>
  <c r="AR247" i="9"/>
  <c r="AV247" i="9" s="1"/>
  <c r="BX246" i="9"/>
  <c r="AR246" i="9"/>
  <c r="AV246" i="9" s="1"/>
  <c r="BX245" i="9"/>
  <c r="AR245" i="9"/>
  <c r="AV245" i="9" s="1"/>
  <c r="BX244" i="9"/>
  <c r="AR244" i="9"/>
  <c r="AV244" i="9" s="1"/>
  <c r="BX243" i="9"/>
  <c r="AR243" i="9"/>
  <c r="BX242" i="9"/>
  <c r="AR242" i="9"/>
  <c r="AV242" i="9" s="1"/>
  <c r="BX241" i="9"/>
  <c r="AR241" i="9"/>
  <c r="AV241" i="9" s="1"/>
  <c r="BX240" i="9"/>
  <c r="AR240" i="9"/>
  <c r="BX230" i="9"/>
  <c r="AR230" i="9"/>
  <c r="AV230" i="9" s="1"/>
  <c r="BX229" i="9"/>
  <c r="AR229" i="9"/>
  <c r="AV229" i="9" s="1"/>
  <c r="BX228" i="9"/>
  <c r="AR228" i="9"/>
  <c r="AV228" i="9" s="1"/>
  <c r="BX227" i="9"/>
  <c r="AR227" i="9"/>
  <c r="AV227" i="9" s="1"/>
  <c r="BX226" i="9"/>
  <c r="AR226" i="9"/>
  <c r="AV226" i="9" s="1"/>
  <c r="BX225" i="9"/>
  <c r="AR225" i="9"/>
  <c r="AV225" i="9" s="1"/>
  <c r="BX224" i="9"/>
  <c r="AQ224" i="25" s="1"/>
  <c r="AR224" i="9"/>
  <c r="BX223" i="9"/>
  <c r="AR223" i="9"/>
  <c r="AV223" i="9" s="1"/>
  <c r="BX222" i="9"/>
  <c r="AR222" i="9"/>
  <c r="AV222" i="9" s="1"/>
  <c r="BX221" i="9"/>
  <c r="AR221" i="9"/>
  <c r="AV221" i="9" s="1"/>
  <c r="BX220" i="9"/>
  <c r="AR220" i="9"/>
  <c r="AV220" i="9" s="1"/>
  <c r="BX219" i="9"/>
  <c r="AR219" i="9"/>
  <c r="AV219" i="9" s="1"/>
  <c r="BX218" i="9"/>
  <c r="AR218" i="9"/>
  <c r="AV218" i="9" s="1"/>
  <c r="BX217" i="9"/>
  <c r="AR217" i="9"/>
  <c r="BX216" i="9"/>
  <c r="AR216" i="9"/>
  <c r="AV216" i="9" s="1"/>
  <c r="BX215" i="9"/>
  <c r="AR215" i="9"/>
  <c r="AV215" i="9" s="1"/>
  <c r="BX214" i="9"/>
  <c r="AR214" i="9"/>
  <c r="AV214" i="9" s="1"/>
  <c r="BX213" i="9"/>
  <c r="AR213" i="9"/>
  <c r="BX212" i="9"/>
  <c r="AR212" i="9"/>
  <c r="AV212" i="9" s="1"/>
  <c r="BX211" i="9"/>
  <c r="AR211" i="9"/>
  <c r="AV211" i="9" s="1"/>
  <c r="BX210" i="9"/>
  <c r="AQ210" i="25" s="1"/>
  <c r="AR210" i="9"/>
  <c r="AV210" i="9" s="1"/>
  <c r="BX209" i="9"/>
  <c r="AR209" i="9"/>
  <c r="BX208" i="9"/>
  <c r="AR208" i="9"/>
  <c r="AV208" i="9" s="1"/>
  <c r="BX207" i="9"/>
  <c r="AR207" i="9"/>
  <c r="AV207" i="9" s="1"/>
  <c r="BX206" i="9"/>
  <c r="AR206" i="9"/>
  <c r="AV206" i="9" s="1"/>
  <c r="BX205" i="9"/>
  <c r="AR205" i="9"/>
  <c r="AV205" i="9" s="1"/>
  <c r="BX204" i="9"/>
  <c r="AR204" i="9"/>
  <c r="AV204" i="9" s="1"/>
  <c r="BX203" i="9"/>
  <c r="AR203" i="9"/>
  <c r="AV203" i="9" s="1"/>
  <c r="BX202" i="9"/>
  <c r="AR202" i="9"/>
  <c r="BX201" i="9"/>
  <c r="AR201" i="9"/>
  <c r="AV201" i="9" s="1"/>
  <c r="AQ186" i="25"/>
  <c r="AQ183" i="25"/>
  <c r="BD157" i="9"/>
  <c r="S20" i="11"/>
  <c r="S19" i="15"/>
  <c r="Y2" i="11"/>
  <c r="AA2" i="11"/>
  <c r="AD2" i="11"/>
  <c r="AG2" i="11"/>
  <c r="B10" i="11"/>
  <c r="S17" i="11"/>
  <c r="O22" i="11"/>
  <c r="O23" i="11"/>
  <c r="AA23" i="11"/>
  <c r="T24" i="11"/>
  <c r="V24" i="11"/>
  <c r="Z24" i="11"/>
  <c r="AD24" i="11"/>
  <c r="T25" i="11"/>
  <c r="V25" i="11"/>
  <c r="Z25" i="11"/>
  <c r="AD25" i="11"/>
  <c r="AA2" i="14"/>
  <c r="AC2" i="14"/>
  <c r="AF2" i="14"/>
  <c r="AI2" i="14"/>
  <c r="Y6" i="14"/>
  <c r="E10" i="14"/>
  <c r="G10" i="14"/>
  <c r="J10" i="14"/>
  <c r="M10" i="14"/>
  <c r="R10" i="14"/>
  <c r="U10" i="14"/>
  <c r="N16" i="14"/>
  <c r="S18" i="14"/>
  <c r="U23" i="14"/>
  <c r="Q37" i="14"/>
  <c r="AC37" i="14"/>
  <c r="V38" i="14"/>
  <c r="V39" i="14"/>
  <c r="X39" i="14"/>
  <c r="AB39" i="14"/>
  <c r="AF39" i="14"/>
  <c r="W2" i="15"/>
  <c r="Y2" i="15"/>
  <c r="AB2" i="15"/>
  <c r="AE2" i="15"/>
  <c r="V6" i="15"/>
  <c r="B10" i="15"/>
  <c r="O25" i="15"/>
  <c r="AA25" i="15"/>
  <c r="P26" i="15"/>
  <c r="R26" i="15"/>
  <c r="Z26" i="15"/>
  <c r="N6" i="16"/>
  <c r="N14" i="16"/>
  <c r="P14" i="16"/>
  <c r="T14" i="16"/>
  <c r="X14" i="16"/>
  <c r="J16" i="16"/>
  <c r="J18" i="16"/>
  <c r="S21" i="16"/>
  <c r="S26" i="16"/>
  <c r="S27" i="16"/>
  <c r="X27" i="16"/>
  <c r="S28" i="16"/>
  <c r="W2" i="17"/>
  <c r="Y2" i="17"/>
  <c r="AB2" i="17"/>
  <c r="AE2" i="17"/>
  <c r="V6" i="17"/>
  <c r="B10" i="17"/>
  <c r="D10" i="17"/>
  <c r="G10" i="17"/>
  <c r="J10" i="17"/>
  <c r="O10" i="17"/>
  <c r="S10" i="17"/>
  <c r="Q9" i="18"/>
  <c r="S13" i="18"/>
  <c r="S14" i="18"/>
  <c r="O19" i="18"/>
  <c r="AA19" i="18"/>
  <c r="T20" i="18"/>
  <c r="V20" i="18"/>
  <c r="Z20" i="18"/>
  <c r="AD20" i="18"/>
  <c r="T21" i="18"/>
  <c r="V21" i="18"/>
  <c r="Z21" i="18"/>
  <c r="AD21" i="18"/>
  <c r="AB35" i="6"/>
  <c r="C35" i="6"/>
  <c r="C34" i="6"/>
  <c r="C33" i="6"/>
  <c r="AB32" i="6"/>
  <c r="C32" i="6"/>
  <c r="AB31" i="6"/>
  <c r="C31" i="6"/>
  <c r="AB30" i="6"/>
  <c r="C30" i="6"/>
  <c r="AB29" i="6"/>
  <c r="C29" i="6"/>
  <c r="AB28" i="6"/>
  <c r="C28" i="6"/>
  <c r="AB27" i="6"/>
  <c r="C27" i="6"/>
  <c r="AB26" i="6"/>
  <c r="C26" i="6"/>
  <c r="AB25" i="6"/>
  <c r="C25" i="6"/>
  <c r="AB24" i="6"/>
  <c r="C24" i="6"/>
  <c r="AB23" i="6"/>
  <c r="C23" i="6"/>
  <c r="AB22" i="6"/>
  <c r="C22" i="6"/>
  <c r="AB21" i="6"/>
  <c r="C21" i="6"/>
  <c r="AB20" i="6"/>
  <c r="C20" i="6"/>
  <c r="AB19" i="6"/>
  <c r="C19" i="6"/>
  <c r="AB18" i="6"/>
  <c r="C18" i="6"/>
  <c r="AB17" i="6"/>
  <c r="C17" i="6"/>
  <c r="AB16" i="6"/>
  <c r="C16" i="6"/>
  <c r="AB15" i="6"/>
  <c r="C15" i="6"/>
  <c r="AB14" i="6"/>
  <c r="C14" i="6"/>
  <c r="AB13" i="6"/>
  <c r="C13" i="6"/>
  <c r="AB12" i="6"/>
  <c r="C12" i="6"/>
  <c r="AB11" i="6"/>
  <c r="C11" i="6"/>
  <c r="AB10" i="6"/>
  <c r="C10" i="6"/>
  <c r="AB9" i="6"/>
  <c r="C9" i="6"/>
  <c r="AB8" i="6"/>
  <c r="C8" i="6"/>
  <c r="AB7" i="6"/>
  <c r="C7" i="6"/>
  <c r="AB6" i="6"/>
  <c r="U6" i="6"/>
  <c r="O6" i="6"/>
  <c r="L6" i="6"/>
  <c r="I6" i="6"/>
  <c r="AU1" i="6"/>
  <c r="BX67" i="9"/>
  <c r="BX6" i="9"/>
  <c r="AQ6" i="25" s="1"/>
  <c r="AR6" i="9"/>
  <c r="AV6" i="9" s="1"/>
  <c r="AR45" i="9"/>
  <c r="AV45" i="9" s="1"/>
  <c r="BX45" i="9"/>
  <c r="AR46" i="9"/>
  <c r="AV46" i="9" s="1"/>
  <c r="BX46" i="9"/>
  <c r="AR47" i="9"/>
  <c r="BX47" i="9"/>
  <c r="AR48" i="9"/>
  <c r="AV48" i="9" s="1"/>
  <c r="BX48" i="9"/>
  <c r="AR49" i="9"/>
  <c r="AV49" i="9" s="1"/>
  <c r="BX49" i="9"/>
  <c r="AR50" i="9"/>
  <c r="AV50" i="9" s="1"/>
  <c r="BX50" i="9"/>
  <c r="AR51" i="9"/>
  <c r="AV51" i="9" s="1"/>
  <c r="BX51" i="9"/>
  <c r="AR52" i="9"/>
  <c r="AV52" i="9" s="1"/>
  <c r="BX52" i="9"/>
  <c r="AR53" i="9"/>
  <c r="AV53" i="9" s="1"/>
  <c r="BX53" i="9"/>
  <c r="AR54" i="9"/>
  <c r="AV54" i="9" s="1"/>
  <c r="BX54" i="9"/>
  <c r="AR55" i="9"/>
  <c r="AV55" i="9" s="1"/>
  <c r="BX55" i="9"/>
  <c r="AR56" i="9"/>
  <c r="AV56" i="9" s="1"/>
  <c r="BX56" i="9"/>
  <c r="AR57" i="9"/>
  <c r="AV57" i="9" s="1"/>
  <c r="BX57" i="9"/>
  <c r="AR58" i="9"/>
  <c r="AV58" i="9" s="1"/>
  <c r="BX58" i="9"/>
  <c r="AR59" i="9"/>
  <c r="AV59" i="9" s="1"/>
  <c r="BX59" i="9"/>
  <c r="AR60" i="9"/>
  <c r="AV60" i="9" s="1"/>
  <c r="BX60" i="9"/>
  <c r="AR61" i="9"/>
  <c r="AV61" i="9" s="1"/>
  <c r="BX61" i="9"/>
  <c r="AR62" i="9"/>
  <c r="AV62" i="9" s="1"/>
  <c r="BX62" i="9"/>
  <c r="AR63" i="9"/>
  <c r="BX63" i="9"/>
  <c r="AR64" i="9"/>
  <c r="AV64" i="9" s="1"/>
  <c r="BX64" i="9"/>
  <c r="AR65" i="9"/>
  <c r="AV65" i="9" s="1"/>
  <c r="BX65" i="9"/>
  <c r="AR66" i="9"/>
  <c r="AV66" i="9" s="1"/>
  <c r="BX66" i="9"/>
  <c r="AR67" i="9"/>
  <c r="AR68" i="9"/>
  <c r="AV68" i="9" s="1"/>
  <c r="BX68" i="9"/>
  <c r="AR69" i="9"/>
  <c r="AV69" i="9" s="1"/>
  <c r="BX69" i="9"/>
  <c r="AR70" i="9"/>
  <c r="AV70" i="9" s="1"/>
  <c r="BX70" i="9"/>
  <c r="AR71" i="9"/>
  <c r="AV71" i="9" s="1"/>
  <c r="BX71" i="9"/>
  <c r="AR72" i="9"/>
  <c r="AV72" i="9" s="1"/>
  <c r="BX72" i="9"/>
  <c r="AR73" i="9"/>
  <c r="AV73" i="9" s="1"/>
  <c r="BX73" i="9"/>
  <c r="AR74" i="9"/>
  <c r="AV74" i="9" s="1"/>
  <c r="BX74" i="9"/>
  <c r="AV77" i="9"/>
  <c r="BD77" i="9"/>
  <c r="BD79" i="9"/>
  <c r="AR84" i="9"/>
  <c r="AV84" i="9" s="1"/>
  <c r="BX84" i="9"/>
  <c r="AR85" i="9"/>
  <c r="AV85" i="9" s="1"/>
  <c r="BX85" i="9"/>
  <c r="AR86" i="9"/>
  <c r="BX86" i="9"/>
  <c r="AR87" i="9"/>
  <c r="AV87" i="9" s="1"/>
  <c r="BX87" i="9"/>
  <c r="AR88" i="9"/>
  <c r="AV88" i="9" s="1"/>
  <c r="BX88" i="9"/>
  <c r="AR89" i="9"/>
  <c r="AV89" i="9" s="1"/>
  <c r="BX89" i="9"/>
  <c r="AR90" i="9"/>
  <c r="AV90" i="9" s="1"/>
  <c r="BX90" i="9"/>
  <c r="AR91" i="9"/>
  <c r="AV91" i="9" s="1"/>
  <c r="BX91" i="9"/>
  <c r="AR92" i="9"/>
  <c r="AV92" i="9" s="1"/>
  <c r="BX92" i="9"/>
  <c r="AR93" i="9"/>
  <c r="AV93" i="9" s="1"/>
  <c r="BX93" i="9"/>
  <c r="AR94" i="9"/>
  <c r="AV94" i="9" s="1"/>
  <c r="BX94" i="9"/>
  <c r="AR95" i="9"/>
  <c r="AV95" i="9" s="1"/>
  <c r="BX95" i="9"/>
  <c r="AR96" i="9"/>
  <c r="BX96" i="9"/>
  <c r="AR97" i="9"/>
  <c r="AV97" i="9" s="1"/>
  <c r="BX97" i="9"/>
  <c r="AR98" i="9"/>
  <c r="AV98" i="9" s="1"/>
  <c r="BX98" i="9"/>
  <c r="AR99" i="9"/>
  <c r="AV99" i="9" s="1"/>
  <c r="BX99" i="9"/>
  <c r="AR100" i="9"/>
  <c r="BX100" i="9"/>
  <c r="AR101" i="9"/>
  <c r="AV101" i="9" s="1"/>
  <c r="BX101" i="9"/>
  <c r="AR102" i="9"/>
  <c r="AV102" i="9" s="1"/>
  <c r="BX102" i="9"/>
  <c r="AR103" i="9"/>
  <c r="BX103" i="9"/>
  <c r="AR104" i="9"/>
  <c r="AV104" i="9" s="1"/>
  <c r="BX104" i="9"/>
  <c r="AR105" i="9"/>
  <c r="AV105" i="9" s="1"/>
  <c r="BX105" i="9"/>
  <c r="AR106" i="9"/>
  <c r="AV106" i="9" s="1"/>
  <c r="BX106" i="9"/>
  <c r="AR107" i="9"/>
  <c r="AV107" i="9" s="1"/>
  <c r="BX107" i="9"/>
  <c r="AR108" i="9"/>
  <c r="AV108" i="9" s="1"/>
  <c r="BX108" i="9"/>
  <c r="AR109" i="9"/>
  <c r="AV109" i="9" s="1"/>
  <c r="BX109" i="9"/>
  <c r="AR110" i="9"/>
  <c r="BX110" i="9"/>
  <c r="AR111" i="9"/>
  <c r="AV111" i="9" s="1"/>
  <c r="BX111" i="9"/>
  <c r="AR112" i="9"/>
  <c r="AV112" i="9" s="1"/>
  <c r="BX112" i="9"/>
  <c r="AR113" i="9"/>
  <c r="AV113" i="9" s="1"/>
  <c r="BX113" i="9"/>
  <c r="BD118" i="9"/>
  <c r="AR123" i="9"/>
  <c r="AV123" i="9" s="1"/>
  <c r="BX123" i="9"/>
  <c r="AR124" i="9"/>
  <c r="AV124" i="9" s="1"/>
  <c r="BX124" i="9"/>
  <c r="AR125" i="9"/>
  <c r="AV125" i="9" s="1"/>
  <c r="BX125" i="9"/>
  <c r="AR126" i="9"/>
  <c r="BX126" i="9"/>
  <c r="AR127" i="9"/>
  <c r="AV127" i="9" s="1"/>
  <c r="BX127" i="9"/>
  <c r="AR128" i="9"/>
  <c r="AV128" i="9" s="1"/>
  <c r="BX128" i="9"/>
  <c r="AR129" i="9"/>
  <c r="BX129" i="9"/>
  <c r="AR130" i="9"/>
  <c r="AV130" i="9" s="1"/>
  <c r="BX130" i="9"/>
  <c r="AZ130" i="9" s="1"/>
  <c r="BD130" i="9" s="1"/>
  <c r="AR131" i="9"/>
  <c r="AV131" i="9" s="1"/>
  <c r="BX131" i="9"/>
  <c r="AR132" i="9"/>
  <c r="AV132" i="9" s="1"/>
  <c r="BX132" i="9"/>
  <c r="AR133" i="9"/>
  <c r="AV133" i="9" s="1"/>
  <c r="BX133" i="9"/>
  <c r="AR134" i="9"/>
  <c r="AV134" i="9" s="1"/>
  <c r="BX134" i="9"/>
  <c r="AR135" i="9"/>
  <c r="AV135" i="9" s="1"/>
  <c r="BX135" i="9"/>
  <c r="AR136" i="9"/>
  <c r="AV136" i="9" s="1"/>
  <c r="BX136" i="9"/>
  <c r="AR137" i="9"/>
  <c r="AV137" i="9" s="1"/>
  <c r="BX137" i="9"/>
  <c r="AR138" i="9"/>
  <c r="AV138" i="9" s="1"/>
  <c r="BX138" i="9"/>
  <c r="AR139" i="9"/>
  <c r="AV139" i="9" s="1"/>
  <c r="BX139" i="9"/>
  <c r="AR140" i="9"/>
  <c r="AV140" i="9" s="1"/>
  <c r="BX140" i="9"/>
  <c r="AR141" i="9"/>
  <c r="AV141" i="9" s="1"/>
  <c r="BX141" i="9"/>
  <c r="AR142" i="9"/>
  <c r="AV142" i="9" s="1"/>
  <c r="BX142" i="9"/>
  <c r="AR143" i="9"/>
  <c r="AV143" i="9" s="1"/>
  <c r="BX143" i="9"/>
  <c r="AR144" i="9"/>
  <c r="BX144" i="9"/>
  <c r="AR145" i="9"/>
  <c r="AV145" i="9" s="1"/>
  <c r="BX145" i="9"/>
  <c r="AR146" i="9"/>
  <c r="AV146" i="9" s="1"/>
  <c r="BX146" i="9"/>
  <c r="AR147" i="9"/>
  <c r="BX147" i="9"/>
  <c r="AR148" i="9"/>
  <c r="AV148" i="9" s="1"/>
  <c r="BX148" i="9"/>
  <c r="AR149" i="9"/>
  <c r="AV149" i="9" s="1"/>
  <c r="BX149" i="9"/>
  <c r="AR150" i="9"/>
  <c r="AV150" i="9" s="1"/>
  <c r="BX150" i="9"/>
  <c r="AR151" i="9"/>
  <c r="AV151" i="9" s="1"/>
  <c r="BX151" i="9"/>
  <c r="AR152" i="9"/>
  <c r="AV152" i="9" s="1"/>
  <c r="BX152" i="9"/>
  <c r="AV75" i="9"/>
  <c r="AV114" i="9"/>
  <c r="AV155" i="9"/>
  <c r="BD114" i="9"/>
  <c r="AV116" i="9"/>
  <c r="BD75" i="9"/>
  <c r="BD116" i="9"/>
  <c r="BD155" i="9"/>
  <c r="AV153" i="9"/>
  <c r="BD153" i="9"/>
  <c r="AZ69" i="9"/>
  <c r="BD69" i="9" s="1"/>
  <c r="AZ135" i="9"/>
  <c r="BD135" i="9" s="1"/>
  <c r="AZ149" i="9"/>
  <c r="BD149" i="9" s="1"/>
  <c r="AM67" i="25"/>
  <c r="AM63" i="25"/>
  <c r="AM186" i="25"/>
  <c r="K157" i="25" l="1"/>
  <c r="AF36" i="6"/>
  <c r="AF75" i="6" s="1"/>
  <c r="AF114" i="6" s="1"/>
  <c r="AU313" i="25"/>
  <c r="AZ246" i="9"/>
  <c r="BD246" i="9" s="1"/>
  <c r="AZ251" i="9"/>
  <c r="BD251" i="9" s="1"/>
  <c r="AZ258" i="9"/>
  <c r="BD258" i="9" s="1"/>
  <c r="AZ221" i="9"/>
  <c r="BD221" i="9" s="1"/>
  <c r="AZ260" i="9"/>
  <c r="BD260" i="9" s="1"/>
  <c r="AZ267" i="9"/>
  <c r="BD267" i="9" s="1"/>
  <c r="AZ244" i="9"/>
  <c r="BD244" i="9" s="1"/>
  <c r="AZ137" i="9"/>
  <c r="BD137" i="9" s="1"/>
  <c r="AZ99" i="9"/>
  <c r="BD99" i="9" s="1"/>
  <c r="AZ91" i="9"/>
  <c r="BD91" i="9" s="1"/>
  <c r="AQ260" i="25"/>
  <c r="AZ220" i="9"/>
  <c r="BD220" i="9" s="1"/>
  <c r="AZ227" i="9"/>
  <c r="BD227" i="9" s="1"/>
  <c r="AQ242" i="25"/>
  <c r="AZ128" i="9"/>
  <c r="BD128" i="9" s="1"/>
  <c r="AZ203" i="9"/>
  <c r="BD203" i="9" s="1"/>
  <c r="AZ139" i="9"/>
  <c r="BD139" i="9" s="1"/>
  <c r="AQ178" i="25"/>
  <c r="AQ225" i="25"/>
  <c r="AZ107" i="9"/>
  <c r="BD107" i="9" s="1"/>
  <c r="AZ201" i="9"/>
  <c r="BD201" i="9" s="1"/>
  <c r="AZ208" i="9"/>
  <c r="BD208" i="9" s="1"/>
  <c r="AZ215" i="9"/>
  <c r="BD215" i="9" s="1"/>
  <c r="AZ254" i="9"/>
  <c r="BD254" i="9" s="1"/>
  <c r="AY269" i="25"/>
  <c r="AQ248" i="25"/>
  <c r="AQ285" i="25"/>
  <c r="AY88" i="25"/>
  <c r="AZ219" i="9"/>
  <c r="BD219" i="9" s="1"/>
  <c r="AQ86" i="25"/>
  <c r="AZ141" i="9"/>
  <c r="BD141" i="9" s="1"/>
  <c r="AQ94" i="25"/>
  <c r="AQ318" i="25"/>
  <c r="AY201" i="25"/>
  <c r="AQ126" i="25"/>
  <c r="AA167" i="25"/>
  <c r="AY250" i="25"/>
  <c r="AQ128" i="25"/>
  <c r="U261" i="25"/>
  <c r="AA261" i="25" s="1"/>
  <c r="AM242" i="25"/>
  <c r="AQ325" i="25"/>
  <c r="AQ191" i="25"/>
  <c r="AQ89" i="25"/>
  <c r="AQ268" i="25"/>
  <c r="AY65" i="25"/>
  <c r="AY266" i="25"/>
  <c r="AQ342" i="25"/>
  <c r="AQ267" i="25"/>
  <c r="AY222" i="25"/>
  <c r="AY281" i="25"/>
  <c r="AY305" i="25"/>
  <c r="AY338" i="25"/>
  <c r="U346" i="25"/>
  <c r="AA346" i="25" s="1"/>
  <c r="AQ240" i="25"/>
  <c r="AQ217" i="25"/>
  <c r="AQ264" i="25"/>
  <c r="AY91" i="25"/>
  <c r="C233" i="25"/>
  <c r="AQ109" i="25"/>
  <c r="AQ290" i="25"/>
  <c r="AQ105" i="25"/>
  <c r="AQ142" i="25"/>
  <c r="AQ166" i="25"/>
  <c r="AZ109" i="9"/>
  <c r="BD109" i="9" s="1"/>
  <c r="AZ225" i="9"/>
  <c r="BD225" i="9" s="1"/>
  <c r="AZ255" i="9"/>
  <c r="BD255" i="9" s="1"/>
  <c r="U104" i="25"/>
  <c r="AA104" i="25" s="1"/>
  <c r="AY319" i="25"/>
  <c r="AZ262" i="9"/>
  <c r="BD262" i="9" s="1"/>
  <c r="AZ104" i="9"/>
  <c r="BD104" i="9" s="1"/>
  <c r="AZ61" i="9"/>
  <c r="BD61" i="9" s="1"/>
  <c r="AZ212" i="9"/>
  <c r="BD212" i="9" s="1"/>
  <c r="AZ123" i="9"/>
  <c r="BD123" i="9" s="1"/>
  <c r="AQ175" i="25"/>
  <c r="AZ242" i="9"/>
  <c r="BD242" i="9" s="1"/>
  <c r="AZ249" i="9"/>
  <c r="BD249" i="9" s="1"/>
  <c r="U320" i="25"/>
  <c r="AA320" i="25" s="1"/>
  <c r="AZ214" i="9"/>
  <c r="BD214" i="9" s="1"/>
  <c r="C311" i="25"/>
  <c r="AZ87" i="9"/>
  <c r="BD87" i="9" s="1"/>
  <c r="AZ73" i="9"/>
  <c r="BD73" i="9" s="1"/>
  <c r="U251" i="25"/>
  <c r="AA251" i="25" s="1"/>
  <c r="AQ62" i="25"/>
  <c r="AZ102" i="9"/>
  <c r="BD102" i="9" s="1"/>
  <c r="AQ168" i="25"/>
  <c r="AQ102" i="25"/>
  <c r="AZ248" i="9"/>
  <c r="BD248" i="9" s="1"/>
  <c r="AZ108" i="9"/>
  <c r="BD108" i="9" s="1"/>
  <c r="AZ66" i="9"/>
  <c r="BD66" i="9" s="1"/>
  <c r="AZ94" i="9"/>
  <c r="BD94" i="9" s="1"/>
  <c r="AZ226" i="9"/>
  <c r="BD226" i="9" s="1"/>
  <c r="AQ252" i="25"/>
  <c r="AZ85" i="9"/>
  <c r="BD85" i="9" s="1"/>
  <c r="AZ134" i="9"/>
  <c r="BD134" i="9" s="1"/>
  <c r="AQ73" i="25"/>
  <c r="AZ106" i="9"/>
  <c r="BD106" i="9" s="1"/>
  <c r="AQ64" i="25"/>
  <c r="AZ223" i="9"/>
  <c r="BD223" i="9" s="1"/>
  <c r="AQ55" i="25"/>
  <c r="AZ257" i="9"/>
  <c r="BD257" i="9" s="1"/>
  <c r="AZ101" i="9"/>
  <c r="BD101" i="9" s="1"/>
  <c r="AZ111" i="9"/>
  <c r="BD111" i="9" s="1"/>
  <c r="AZ148" i="9"/>
  <c r="BD148" i="9" s="1"/>
  <c r="AQ87" i="25"/>
  <c r="AZ218" i="9"/>
  <c r="BD218" i="9" s="1"/>
  <c r="AZ259" i="9"/>
  <c r="BD259" i="9" s="1"/>
  <c r="AY132" i="25"/>
  <c r="U245" i="25"/>
  <c r="AA245" i="25" s="1"/>
  <c r="AZ127" i="9"/>
  <c r="BD127" i="9" s="1"/>
  <c r="AZ211" i="9"/>
  <c r="BD211" i="9" s="1"/>
  <c r="AZ74" i="9"/>
  <c r="BD74" i="9" s="1"/>
  <c r="AQ341" i="25"/>
  <c r="U213" i="25"/>
  <c r="AA213" i="25" s="1"/>
  <c r="AZ84" i="9"/>
  <c r="BD84" i="9" s="1"/>
  <c r="AZ65" i="9"/>
  <c r="BD65" i="9" s="1"/>
  <c r="AQ294" i="25"/>
  <c r="AQ333" i="25"/>
  <c r="AZ207" i="9"/>
  <c r="BD207" i="9" s="1"/>
  <c r="AQ63" i="25"/>
  <c r="S16" i="18"/>
  <c r="S22" i="15"/>
  <c r="V28" i="14"/>
  <c r="AZ152" i="9"/>
  <c r="BD152" i="9" s="1"/>
  <c r="AZ145" i="9"/>
  <c r="BD145" i="9" s="1"/>
  <c r="AZ103" i="9"/>
  <c r="BD103" i="9" s="1"/>
  <c r="AZ95" i="9"/>
  <c r="BD95" i="9" s="1"/>
  <c r="AY164" i="25"/>
  <c r="AY180" i="25"/>
  <c r="AY241" i="25"/>
  <c r="AZ97" i="9"/>
  <c r="BD97" i="9" s="1"/>
  <c r="AZ146" i="9"/>
  <c r="BD146" i="9" s="1"/>
  <c r="AZ113" i="9"/>
  <c r="BD113" i="9" s="1"/>
  <c r="AZ98" i="9"/>
  <c r="BD98" i="9" s="1"/>
  <c r="AZ89" i="9"/>
  <c r="BD89" i="9" s="1"/>
  <c r="AZ205" i="9"/>
  <c r="BD205" i="9" s="1"/>
  <c r="AZ230" i="9"/>
  <c r="BD230" i="9" s="1"/>
  <c r="AZ247" i="9"/>
  <c r="BD247" i="9" s="1"/>
  <c r="AZ264" i="9"/>
  <c r="BD264" i="9" s="1"/>
  <c r="AZ138" i="9"/>
  <c r="BD138" i="9" s="1"/>
  <c r="AZ136" i="9"/>
  <c r="BD136" i="9" s="1"/>
  <c r="AY136" i="25"/>
  <c r="AY183" i="25"/>
  <c r="AY206" i="25"/>
  <c r="AY292" i="25"/>
  <c r="U324" i="25"/>
  <c r="AA324" i="25" s="1"/>
  <c r="U334" i="25"/>
  <c r="AA334" i="25" s="1"/>
  <c r="AU334" i="25" s="1"/>
  <c r="BC334" i="25" s="1"/>
  <c r="AY335" i="25"/>
  <c r="U307" i="25"/>
  <c r="AA307" i="25" s="1"/>
  <c r="AQ48" i="25"/>
  <c r="AZ57" i="9"/>
  <c r="BD57" i="9" s="1"/>
  <c r="AZ45" i="9"/>
  <c r="BD45" i="9" s="1"/>
  <c r="AQ51" i="25"/>
  <c r="AQ50" i="25"/>
  <c r="AZ49" i="9"/>
  <c r="BD49" i="9" s="1"/>
  <c r="AQ46" i="25"/>
  <c r="AQ28" i="25"/>
  <c r="N22" i="28"/>
  <c r="AZ216" i="9"/>
  <c r="BD216" i="9" s="1"/>
  <c r="AM164" i="25"/>
  <c r="AQ164" i="25"/>
  <c r="AM229" i="25"/>
  <c r="AQ229" i="25"/>
  <c r="AV213" i="9"/>
  <c r="AZ213" i="9"/>
  <c r="BD213" i="9" s="1"/>
  <c r="AM255" i="25"/>
  <c r="AQ255" i="25"/>
  <c r="AM288" i="25"/>
  <c r="AQ288" i="25"/>
  <c r="AQ247" i="25"/>
  <c r="AQ344" i="25"/>
  <c r="AZ151" i="9"/>
  <c r="BD151" i="9" s="1"/>
  <c r="AV63" i="9"/>
  <c r="AZ63" i="9"/>
  <c r="BD63" i="9" s="1"/>
  <c r="AV47" i="9"/>
  <c r="AZ47" i="9"/>
  <c r="BD47" i="9" s="1"/>
  <c r="AM165" i="25"/>
  <c r="AQ165" i="25"/>
  <c r="AV144" i="9"/>
  <c r="AZ144" i="9"/>
  <c r="BD144" i="9" s="1"/>
  <c r="AQ254" i="25"/>
  <c r="AV67" i="9"/>
  <c r="AZ67" i="9"/>
  <c r="BD67" i="9" s="1"/>
  <c r="AQ227" i="25"/>
  <c r="AV243" i="9"/>
  <c r="AZ243" i="9"/>
  <c r="BD243" i="9" s="1"/>
  <c r="AV250" i="9"/>
  <c r="AZ250" i="9"/>
  <c r="BD250" i="9" s="1"/>
  <c r="AV261" i="9"/>
  <c r="AZ261" i="9"/>
  <c r="BD261" i="9" s="1"/>
  <c r="AV268" i="9"/>
  <c r="AZ268" i="9"/>
  <c r="BD268" i="9" s="1"/>
  <c r="AM188" i="25"/>
  <c r="AQ188" i="25"/>
  <c r="AM221" i="25"/>
  <c r="AQ221" i="25"/>
  <c r="AM320" i="25"/>
  <c r="AQ320" i="25"/>
  <c r="AV147" i="9"/>
  <c r="AZ147" i="9"/>
  <c r="BD147" i="9" s="1"/>
  <c r="AZ90" i="9"/>
  <c r="BD90" i="9" s="1"/>
  <c r="AV100" i="9"/>
  <c r="AZ100" i="9"/>
  <c r="BD100" i="9" s="1"/>
  <c r="AV86" i="9"/>
  <c r="AZ86" i="9"/>
  <c r="BD86" i="9" s="1"/>
  <c r="AV202" i="9"/>
  <c r="AZ202" i="9"/>
  <c r="BD202" i="9" s="1"/>
  <c r="AV209" i="9"/>
  <c r="AZ209" i="9"/>
  <c r="BD209" i="9" s="1"/>
  <c r="AV224" i="9"/>
  <c r="AZ224" i="9"/>
  <c r="BD224" i="9" s="1"/>
  <c r="AM246" i="25"/>
  <c r="AQ246" i="25"/>
  <c r="AM303" i="25"/>
  <c r="AQ303" i="25"/>
  <c r="AV126" i="9"/>
  <c r="AZ126" i="9"/>
  <c r="BD126" i="9" s="1"/>
  <c r="AV110" i="9"/>
  <c r="AZ110" i="9"/>
  <c r="BD110" i="9" s="1"/>
  <c r="AV217" i="9"/>
  <c r="AZ217" i="9"/>
  <c r="BD217" i="9" s="1"/>
  <c r="AM74" i="25"/>
  <c r="AQ74" i="25"/>
  <c r="AM304" i="25"/>
  <c r="AQ304" i="25"/>
  <c r="AQ180" i="25"/>
  <c r="AV129" i="9"/>
  <c r="AZ129" i="9"/>
  <c r="BD129" i="9" s="1"/>
  <c r="AQ35" i="25"/>
  <c r="AV103" i="9"/>
  <c r="AV96" i="9"/>
  <c r="AZ96" i="9"/>
  <c r="BD96" i="9" s="1"/>
  <c r="AZ93" i="9"/>
  <c r="BD93" i="9" s="1"/>
  <c r="AV240" i="9"/>
  <c r="AZ240" i="9"/>
  <c r="BD240" i="9" s="1"/>
  <c r="AY107" i="25"/>
  <c r="AZ112" i="9"/>
  <c r="BD112" i="9" s="1"/>
  <c r="AZ150" i="9"/>
  <c r="BD150" i="9" s="1"/>
  <c r="AZ132" i="9"/>
  <c r="BD132" i="9" s="1"/>
  <c r="AZ70" i="9"/>
  <c r="BD70" i="9" s="1"/>
  <c r="AZ206" i="9"/>
  <c r="BD206" i="9" s="1"/>
  <c r="AZ265" i="9"/>
  <c r="BD265" i="9" s="1"/>
  <c r="AZ71" i="9"/>
  <c r="BD71" i="9" s="1"/>
  <c r="AZ228" i="9"/>
  <c r="BD228" i="9" s="1"/>
  <c r="AZ92" i="9"/>
  <c r="BD92" i="9" s="1"/>
  <c r="AQ281" i="25"/>
  <c r="AZ266" i="9"/>
  <c r="BD266" i="9" s="1"/>
  <c r="AZ210" i="9"/>
  <c r="BD210" i="9" s="1"/>
  <c r="AZ241" i="9"/>
  <c r="BD241" i="9" s="1"/>
  <c r="AQ340" i="25"/>
  <c r="AQ190" i="25"/>
  <c r="AZ131" i="9"/>
  <c r="BD131" i="9" s="1"/>
  <c r="AZ143" i="9"/>
  <c r="BD143" i="9" s="1"/>
  <c r="AZ105" i="9"/>
  <c r="BD105" i="9" s="1"/>
  <c r="AZ124" i="9"/>
  <c r="BD124" i="9" s="1"/>
  <c r="AQ151" i="25"/>
  <c r="AZ229" i="9"/>
  <c r="BD229" i="9" s="1"/>
  <c r="AZ252" i="9"/>
  <c r="BD252" i="9" s="1"/>
  <c r="AQ56" i="25"/>
  <c r="AZ256" i="9"/>
  <c r="BD256" i="9" s="1"/>
  <c r="AQ338" i="25"/>
  <c r="AZ142" i="9"/>
  <c r="BD142" i="9" s="1"/>
  <c r="AQ133" i="25"/>
  <c r="AZ222" i="9"/>
  <c r="BD222" i="9" s="1"/>
  <c r="AZ140" i="9"/>
  <c r="BD140" i="9" s="1"/>
  <c r="AZ68" i="9"/>
  <c r="BD68" i="9" s="1"/>
  <c r="AZ245" i="9"/>
  <c r="BD245" i="9" s="1"/>
  <c r="AZ253" i="9"/>
  <c r="BD253" i="9" s="1"/>
  <c r="AZ269" i="9"/>
  <c r="BD269" i="9" s="1"/>
  <c r="U53" i="25"/>
  <c r="AA53" i="25" s="1"/>
  <c r="U56" i="25"/>
  <c r="U58" i="25"/>
  <c r="AA58" i="25" s="1"/>
  <c r="U64" i="25"/>
  <c r="AA64" i="25" s="1"/>
  <c r="U68" i="25"/>
  <c r="AA68" i="25" s="1"/>
  <c r="AY69" i="25"/>
  <c r="AY73" i="25"/>
  <c r="U94" i="25"/>
  <c r="AA94" i="25" s="1"/>
  <c r="AY106" i="25"/>
  <c r="U136" i="25"/>
  <c r="AA136" i="25" s="1"/>
  <c r="U140" i="25"/>
  <c r="AA140" i="25" s="1"/>
  <c r="AY145" i="25"/>
  <c r="AY148" i="25"/>
  <c r="AY163" i="25"/>
  <c r="AY168" i="25"/>
  <c r="AY172" i="25"/>
  <c r="AY176" i="25"/>
  <c r="AY184" i="25"/>
  <c r="AY188" i="25"/>
  <c r="AY202" i="25"/>
  <c r="U203" i="25"/>
  <c r="AA203" i="25" s="1"/>
  <c r="U209" i="25"/>
  <c r="AA209" i="25" s="1"/>
  <c r="AY210" i="25"/>
  <c r="AY214" i="25"/>
  <c r="AY215" i="25"/>
  <c r="AY218" i="25"/>
  <c r="AY226" i="25"/>
  <c r="AY242" i="25"/>
  <c r="AY246" i="25"/>
  <c r="AY254" i="25"/>
  <c r="AY257" i="25"/>
  <c r="AY258" i="25"/>
  <c r="AY262" i="25"/>
  <c r="AY280" i="25"/>
  <c r="AY284" i="25"/>
  <c r="U285" i="25"/>
  <c r="AA285" i="25" s="1"/>
  <c r="AY288" i="25"/>
  <c r="AY296" i="25"/>
  <c r="AY297" i="25"/>
  <c r="AY300" i="25"/>
  <c r="AY304" i="25"/>
  <c r="U305" i="25"/>
  <c r="AA305" i="25" s="1"/>
  <c r="AY323" i="25"/>
  <c r="U325" i="25"/>
  <c r="AA325" i="25" s="1"/>
  <c r="AY327" i="25"/>
  <c r="AY330" i="25"/>
  <c r="AY331" i="25"/>
  <c r="AY334" i="25"/>
  <c r="U337" i="25"/>
  <c r="AA337" i="25" s="1"/>
  <c r="AY339" i="25"/>
  <c r="U342" i="25"/>
  <c r="AA342" i="25" s="1"/>
  <c r="AY343" i="25"/>
  <c r="N27" i="28"/>
  <c r="AQ256" i="25"/>
  <c r="AZ72" i="9"/>
  <c r="BD72" i="9" s="1"/>
  <c r="AZ88" i="9"/>
  <c r="BD88" i="9" s="1"/>
  <c r="AZ125" i="9"/>
  <c r="BD125" i="9" s="1"/>
  <c r="AQ68" i="25"/>
  <c r="AQ295" i="25"/>
  <c r="AZ204" i="9"/>
  <c r="BD204" i="9" s="1"/>
  <c r="AZ263" i="9"/>
  <c r="BD263" i="9" s="1"/>
  <c r="AQ287" i="25"/>
  <c r="AZ133" i="9"/>
  <c r="BD133" i="9" s="1"/>
  <c r="AZ48" i="9"/>
  <c r="BD48" i="9" s="1"/>
  <c r="AQ84" i="25"/>
  <c r="AY49" i="25"/>
  <c r="U52" i="25"/>
  <c r="U66" i="25"/>
  <c r="AA66" i="25" s="1"/>
  <c r="U70" i="25"/>
  <c r="AA70" i="25" s="1"/>
  <c r="U74" i="25"/>
  <c r="AA74" i="25" s="1"/>
  <c r="AY84" i="25"/>
  <c r="AY87" i="25"/>
  <c r="AY95" i="25"/>
  <c r="AY99" i="25"/>
  <c r="AY103" i="25"/>
  <c r="AY111" i="25"/>
  <c r="U126" i="25"/>
  <c r="AA126" i="25" s="1"/>
  <c r="AY127" i="25"/>
  <c r="AY139" i="25"/>
  <c r="U185" i="25"/>
  <c r="AA185" i="25" s="1"/>
  <c r="U204" i="25"/>
  <c r="AA204" i="25" s="1"/>
  <c r="U294" i="25"/>
  <c r="AA294" i="25" s="1"/>
  <c r="AY320" i="25"/>
  <c r="AY324" i="25"/>
  <c r="U328" i="25"/>
  <c r="AA328" i="25" s="1"/>
  <c r="AY113" i="25"/>
  <c r="AY123" i="25"/>
  <c r="U152" i="25"/>
  <c r="AA152" i="25" s="1"/>
  <c r="AY307" i="25"/>
  <c r="AY308" i="25"/>
  <c r="AY318" i="25"/>
  <c r="AQ45" i="25"/>
  <c r="N40" i="28"/>
  <c r="U6" i="25"/>
  <c r="AA6" i="25" s="1"/>
  <c r="AM6" i="25" s="1"/>
  <c r="AQ7" i="25"/>
  <c r="AY12" i="25"/>
  <c r="U18" i="25"/>
  <c r="AA18" i="25" s="1"/>
  <c r="AM18" i="25" s="1"/>
  <c r="AY19" i="25"/>
  <c r="AY21" i="25"/>
  <c r="AY32" i="25"/>
  <c r="AQ33" i="25"/>
  <c r="AA35" i="25"/>
  <c r="AM35" i="25" s="1"/>
  <c r="AM88" i="25"/>
  <c r="AQ88" i="25"/>
  <c r="AM98" i="25"/>
  <c r="AQ98" i="25"/>
  <c r="AM100" i="25"/>
  <c r="AQ100" i="25"/>
  <c r="AM104" i="25"/>
  <c r="AQ104" i="25"/>
  <c r="AM112" i="25"/>
  <c r="AQ112" i="25"/>
  <c r="AM129" i="25"/>
  <c r="AQ129" i="25"/>
  <c r="AM139" i="25"/>
  <c r="AQ139" i="25"/>
  <c r="AM147" i="25"/>
  <c r="AQ147" i="25"/>
  <c r="AM162" i="25"/>
  <c r="AQ162" i="25"/>
  <c r="AM170" i="25"/>
  <c r="AQ170" i="25"/>
  <c r="AM172" i="25"/>
  <c r="AQ172" i="25"/>
  <c r="AM201" i="25"/>
  <c r="AQ201" i="25"/>
  <c r="AM211" i="25"/>
  <c r="AQ211" i="25"/>
  <c r="AM215" i="25"/>
  <c r="AQ215" i="25"/>
  <c r="AM258" i="25"/>
  <c r="AQ258" i="25"/>
  <c r="AM262" i="25"/>
  <c r="AQ262" i="25"/>
  <c r="AM266" i="25"/>
  <c r="AQ266" i="25"/>
  <c r="AM289" i="25"/>
  <c r="AQ289" i="25"/>
  <c r="AM299" i="25"/>
  <c r="AQ299" i="25"/>
  <c r="AM307" i="25"/>
  <c r="AQ307" i="25"/>
  <c r="AM328" i="25"/>
  <c r="AQ328" i="25"/>
  <c r="N34" i="28"/>
  <c r="AY191" i="25"/>
  <c r="AY279" i="25"/>
  <c r="AY347" i="25"/>
  <c r="U131" i="25"/>
  <c r="AA131" i="25" s="1"/>
  <c r="AY131" i="25"/>
  <c r="C194" i="25"/>
  <c r="AY342" i="25"/>
  <c r="AM84" i="25"/>
  <c r="AY70" i="25"/>
  <c r="U280" i="25"/>
  <c r="AA280" i="25" s="1"/>
  <c r="AQ106" i="25"/>
  <c r="AQ207" i="25"/>
  <c r="AQ141" i="25"/>
  <c r="AQ125" i="25"/>
  <c r="AQ61" i="25"/>
  <c r="AQ60" i="25"/>
  <c r="AQ59" i="25"/>
  <c r="AQ57" i="25"/>
  <c r="AQ54" i="25"/>
  <c r="AQ53" i="25"/>
  <c r="AQ49" i="25"/>
  <c r="AY13" i="25"/>
  <c r="U48" i="25"/>
  <c r="U49" i="25"/>
  <c r="AA49" i="25" s="1"/>
  <c r="N31" i="28"/>
  <c r="N32" i="28"/>
  <c r="N38" i="28"/>
  <c r="N42" i="28"/>
  <c r="U65" i="25"/>
  <c r="AA65" i="25" s="1"/>
  <c r="U71" i="25"/>
  <c r="AA71" i="25" s="1"/>
  <c r="U73" i="25"/>
  <c r="AA73" i="25" s="1"/>
  <c r="U89" i="25"/>
  <c r="AA89" i="25" s="1"/>
  <c r="U108" i="25"/>
  <c r="AA108" i="25" s="1"/>
  <c r="U125" i="25"/>
  <c r="AA125" i="25" s="1"/>
  <c r="U149" i="25"/>
  <c r="AA149" i="25" s="1"/>
  <c r="U186" i="25"/>
  <c r="AA186" i="25" s="1"/>
  <c r="AU186" i="25" s="1"/>
  <c r="BC186" i="25" s="1"/>
  <c r="U222" i="25"/>
  <c r="AA222" i="25" s="1"/>
  <c r="U229" i="25"/>
  <c r="AA229" i="25" s="1"/>
  <c r="U290" i="25"/>
  <c r="AA290" i="25" s="1"/>
  <c r="U291" i="25"/>
  <c r="AA291" i="25" s="1"/>
  <c r="U302" i="25"/>
  <c r="AA302" i="25" s="1"/>
  <c r="U340" i="25"/>
  <c r="AA340" i="25" s="1"/>
  <c r="U59" i="25"/>
  <c r="AA59" i="25" s="1"/>
  <c r="U57" i="25"/>
  <c r="AA57" i="25" s="1"/>
  <c r="AZ50" i="9"/>
  <c r="BD50" i="9" s="1"/>
  <c r="U46" i="25"/>
  <c r="U47" i="25"/>
  <c r="AA47" i="25" s="1"/>
  <c r="AQ47" i="25"/>
  <c r="U50" i="25"/>
  <c r="U51" i="25"/>
  <c r="AA51" i="25" s="1"/>
  <c r="U54" i="25"/>
  <c r="U55" i="25"/>
  <c r="AA55" i="25" s="1"/>
  <c r="U62" i="25"/>
  <c r="AA62" i="25" s="1"/>
  <c r="U63" i="25"/>
  <c r="AA63" i="25" s="1"/>
  <c r="U67" i="25"/>
  <c r="AA67" i="25" s="1"/>
  <c r="U72" i="25"/>
  <c r="AA72" i="25" s="1"/>
  <c r="U61" i="25"/>
  <c r="AA61" i="25" s="1"/>
  <c r="N44" i="28"/>
  <c r="AM85" i="25"/>
  <c r="AQ85" i="25"/>
  <c r="AM91" i="25"/>
  <c r="AQ91" i="25"/>
  <c r="AM93" i="25"/>
  <c r="AQ93" i="25"/>
  <c r="AM97" i="25"/>
  <c r="AQ97" i="25"/>
  <c r="AM101" i="25"/>
  <c r="AQ101" i="25"/>
  <c r="AM103" i="25"/>
  <c r="AQ103" i="25"/>
  <c r="AM107" i="25"/>
  <c r="AQ107" i="25"/>
  <c r="AM111" i="25"/>
  <c r="AQ111" i="25"/>
  <c r="AM130" i="25"/>
  <c r="AQ130" i="25"/>
  <c r="AM132" i="25"/>
  <c r="AQ132" i="25"/>
  <c r="AM138" i="25"/>
  <c r="AQ138" i="25"/>
  <c r="AM144" i="25"/>
  <c r="AQ144" i="25"/>
  <c r="AM146" i="25"/>
  <c r="AQ146" i="25"/>
  <c r="AM163" i="25"/>
  <c r="AQ163" i="25"/>
  <c r="AM167" i="25"/>
  <c r="AQ167" i="25"/>
  <c r="AM173" i="25"/>
  <c r="AQ173" i="25"/>
  <c r="AM177" i="25"/>
  <c r="AQ177" i="25"/>
  <c r="AM181" i="25"/>
  <c r="AQ181" i="25"/>
  <c r="AM185" i="25"/>
  <c r="AQ185" i="25"/>
  <c r="AM189" i="25"/>
  <c r="AQ189" i="25"/>
  <c r="AM204" i="25"/>
  <c r="AQ204" i="25"/>
  <c r="AM206" i="25"/>
  <c r="AQ206" i="25"/>
  <c r="AM212" i="25"/>
  <c r="AQ212" i="25"/>
  <c r="AM214" i="25"/>
  <c r="AQ214" i="25"/>
  <c r="AM216" i="25"/>
  <c r="AQ216" i="25"/>
  <c r="AM218" i="25"/>
  <c r="AQ218" i="25"/>
  <c r="AM220" i="25"/>
  <c r="AQ220" i="25"/>
  <c r="AM222" i="25"/>
  <c r="AQ222" i="25"/>
  <c r="AM228" i="25"/>
  <c r="AQ228" i="25"/>
  <c r="AM230" i="25"/>
  <c r="AQ230" i="25"/>
  <c r="AM241" i="25"/>
  <c r="AQ241" i="25"/>
  <c r="AM245" i="25"/>
  <c r="AQ245" i="25"/>
  <c r="AM249" i="25"/>
  <c r="AQ249" i="25"/>
  <c r="AM253" i="25"/>
  <c r="AQ253" i="25"/>
  <c r="AM257" i="25"/>
  <c r="AQ257" i="25"/>
  <c r="AM259" i="25"/>
  <c r="AQ259" i="25"/>
  <c r="AM265" i="25"/>
  <c r="AQ265" i="25"/>
  <c r="AM269" i="25"/>
  <c r="AQ269" i="25"/>
  <c r="AM280" i="25"/>
  <c r="AQ280" i="25"/>
  <c r="AM284" i="25"/>
  <c r="AQ284" i="25"/>
  <c r="AM286" i="25"/>
  <c r="AQ286" i="25"/>
  <c r="AM292" i="25"/>
  <c r="AQ292" i="25"/>
  <c r="AM298" i="25"/>
  <c r="AQ298" i="25"/>
  <c r="AM300" i="25"/>
  <c r="AQ300" i="25"/>
  <c r="AM302" i="25"/>
  <c r="AQ302" i="25"/>
  <c r="AM308" i="25"/>
  <c r="AQ308" i="25"/>
  <c r="AM321" i="25"/>
  <c r="AQ321" i="25"/>
  <c r="AM323" i="25"/>
  <c r="AQ323" i="25"/>
  <c r="AM327" i="25"/>
  <c r="AQ327" i="25"/>
  <c r="AM331" i="25"/>
  <c r="AQ331" i="25"/>
  <c r="AM335" i="25"/>
  <c r="AQ335" i="25"/>
  <c r="AM339" i="25"/>
  <c r="AQ339" i="25"/>
  <c r="AM343" i="25"/>
  <c r="AQ343" i="25"/>
  <c r="AM347" i="25"/>
  <c r="AQ347" i="25"/>
  <c r="AU79" i="25"/>
  <c r="K79" i="25"/>
  <c r="C77" i="25"/>
  <c r="U60" i="25"/>
  <c r="AA60" i="25" s="1"/>
  <c r="AQ208" i="25"/>
  <c r="AQ306" i="25"/>
  <c r="AQ282" i="25"/>
  <c r="AQ134" i="25"/>
  <c r="AQ296" i="25"/>
  <c r="AQ202" i="25"/>
  <c r="AQ148" i="25"/>
  <c r="AQ345" i="25"/>
  <c r="AQ337" i="25"/>
  <c r="AQ329" i="25"/>
  <c r="AQ319" i="25"/>
  <c r="AQ261" i="25"/>
  <c r="AQ251" i="25"/>
  <c r="AQ243" i="25"/>
  <c r="AQ187" i="25"/>
  <c r="AQ179" i="25"/>
  <c r="AQ169" i="25"/>
  <c r="AQ152" i="25"/>
  <c r="AQ140" i="25"/>
  <c r="AQ136" i="25"/>
  <c r="AQ113" i="25"/>
  <c r="AQ95" i="25"/>
  <c r="AQ263" i="25"/>
  <c r="AQ226" i="25"/>
  <c r="AQ171" i="25"/>
  <c r="AQ99" i="25"/>
  <c r="AQ150" i="25"/>
  <c r="AQ124" i="25"/>
  <c r="AQ72" i="25"/>
  <c r="AQ70" i="25"/>
  <c r="AY53" i="25"/>
  <c r="AY71" i="25"/>
  <c r="AY74" i="25"/>
  <c r="U85" i="25"/>
  <c r="AA85" i="25" s="1"/>
  <c r="AY86" i="25"/>
  <c r="AY89" i="25"/>
  <c r="U90" i="25"/>
  <c r="AA90" i="25" s="1"/>
  <c r="U93" i="25"/>
  <c r="AA93" i="25" s="1"/>
  <c r="AY94" i="25"/>
  <c r="U96" i="25"/>
  <c r="AA96" i="25" s="1"/>
  <c r="AU96" i="25" s="1"/>
  <c r="AY97" i="25"/>
  <c r="AY98" i="25"/>
  <c r="U100" i="25"/>
  <c r="AA100" i="25" s="1"/>
  <c r="U101" i="25"/>
  <c r="AA101" i="25" s="1"/>
  <c r="U102" i="25"/>
  <c r="AA102" i="25" s="1"/>
  <c r="AY105" i="25"/>
  <c r="AY109" i="25"/>
  <c r="U111" i="25"/>
  <c r="AA111" i="25" s="1"/>
  <c r="U124" i="25"/>
  <c r="AA124" i="25" s="1"/>
  <c r="AY125" i="25"/>
  <c r="AY129" i="25"/>
  <c r="AY133" i="25"/>
  <c r="U135" i="25"/>
  <c r="AA135" i="25" s="1"/>
  <c r="AY137" i="25"/>
  <c r="U139" i="25"/>
  <c r="AA139" i="25" s="1"/>
  <c r="AY141" i="25"/>
  <c r="U142" i="25"/>
  <c r="AA142" i="25" s="1"/>
  <c r="U143" i="25"/>
  <c r="AA143" i="25" s="1"/>
  <c r="U144" i="25"/>
  <c r="AA144" i="25" s="1"/>
  <c r="AY146" i="25"/>
  <c r="U148" i="25"/>
  <c r="AA148" i="25" s="1"/>
  <c r="AY150" i="25"/>
  <c r="U151" i="25"/>
  <c r="AA151" i="25" s="1"/>
  <c r="U166" i="25"/>
  <c r="AA166" i="25" s="1"/>
  <c r="U169" i="25"/>
  <c r="AA169" i="25" s="1"/>
  <c r="AY170" i="25"/>
  <c r="U171" i="25"/>
  <c r="AA171" i="25" s="1"/>
  <c r="U174" i="25"/>
  <c r="AA174" i="25" s="1"/>
  <c r="AY175" i="25"/>
  <c r="U177" i="25"/>
  <c r="AA177" i="25" s="1"/>
  <c r="AY178" i="25"/>
  <c r="U181" i="25"/>
  <c r="AA181" i="25" s="1"/>
  <c r="U182" i="25"/>
  <c r="AA182" i="25" s="1"/>
  <c r="U184" i="25"/>
  <c r="AA184" i="25" s="1"/>
  <c r="AY186" i="25"/>
  <c r="U187" i="25"/>
  <c r="AA187" i="25" s="1"/>
  <c r="AY190" i="25"/>
  <c r="AY204" i="25"/>
  <c r="AY207" i="25"/>
  <c r="U208" i="25"/>
  <c r="AA208" i="25" s="1"/>
  <c r="U210" i="25"/>
  <c r="AA210" i="25" s="1"/>
  <c r="AU210" i="25" s="1"/>
  <c r="BC210" i="25" s="1"/>
  <c r="AY212" i="25"/>
  <c r="AY213" i="25"/>
  <c r="AY216" i="25"/>
  <c r="U217" i="25"/>
  <c r="AA217" i="25" s="1"/>
  <c r="U219" i="25"/>
  <c r="AA219" i="25" s="1"/>
  <c r="U220" i="25"/>
  <c r="AA220" i="25" s="1"/>
  <c r="U223" i="25"/>
  <c r="AA223" i="25" s="1"/>
  <c r="U224" i="25"/>
  <c r="AA224" i="25" s="1"/>
  <c r="AU224" i="25" s="1"/>
  <c r="BC224" i="25" s="1"/>
  <c r="U225" i="25"/>
  <c r="AA225" i="25" s="1"/>
  <c r="AU225" i="25" s="1"/>
  <c r="BC225" i="25" s="1"/>
  <c r="AY228" i="25"/>
  <c r="U244" i="25"/>
  <c r="AA244" i="25" s="1"/>
  <c r="AY245" i="25"/>
  <c r="U248" i="25"/>
  <c r="AA248" i="25" s="1"/>
  <c r="AY249" i="25"/>
  <c r="AY252" i="25"/>
  <c r="U255" i="25"/>
  <c r="AA255" i="25" s="1"/>
  <c r="AY256" i="25"/>
  <c r="U259" i="25"/>
  <c r="AA259" i="25" s="1"/>
  <c r="AY260" i="25"/>
  <c r="AY264" i="25"/>
  <c r="AY265" i="25"/>
  <c r="U267" i="25"/>
  <c r="AA267" i="25" s="1"/>
  <c r="AY268" i="25"/>
  <c r="U282" i="25"/>
  <c r="AA282" i="25" s="1"/>
  <c r="U283" i="25"/>
  <c r="AA283" i="25" s="1"/>
  <c r="U284" i="25"/>
  <c r="AA284" i="25" s="1"/>
  <c r="AY286" i="25"/>
  <c r="U288" i="25"/>
  <c r="AA288" i="25" s="1"/>
  <c r="AY289" i="25"/>
  <c r="AY290" i="25"/>
  <c r="U292" i="25"/>
  <c r="AA292" i="25" s="1"/>
  <c r="U293" i="25"/>
  <c r="AA293" i="25" s="1"/>
  <c r="AY294" i="25"/>
  <c r="U298" i="25"/>
  <c r="AA298" i="25" s="1"/>
  <c r="AY302" i="25"/>
  <c r="U303" i="25"/>
  <c r="AA303" i="25" s="1"/>
  <c r="U306" i="25"/>
  <c r="AA306" i="25" s="1"/>
  <c r="AY321" i="25"/>
  <c r="U322" i="25"/>
  <c r="AA322" i="25" s="1"/>
  <c r="AY325" i="25"/>
  <c r="U326" i="25"/>
  <c r="AA326" i="25" s="1"/>
  <c r="AY329" i="25"/>
  <c r="U330" i="25"/>
  <c r="AA330" i="25" s="1"/>
  <c r="AY333" i="25"/>
  <c r="U336" i="25"/>
  <c r="AA336" i="25" s="1"/>
  <c r="AY337" i="25"/>
  <c r="AY341" i="25"/>
  <c r="U343" i="25"/>
  <c r="AA343" i="25" s="1"/>
  <c r="AY345" i="25"/>
  <c r="AY230" i="25"/>
  <c r="U240" i="25"/>
  <c r="AA240" i="25" s="1"/>
  <c r="U347" i="25"/>
  <c r="AA347" i="25" s="1"/>
  <c r="AZ51" i="9"/>
  <c r="BD51" i="9" s="1"/>
  <c r="AZ52" i="9"/>
  <c r="BD52" i="9" s="1"/>
  <c r="AZ53" i="9"/>
  <c r="BD53" i="9" s="1"/>
  <c r="AZ54" i="9"/>
  <c r="BD54" i="9" s="1"/>
  <c r="AY67" i="25"/>
  <c r="AY68" i="25"/>
  <c r="AY66" i="25"/>
  <c r="U45" i="25"/>
  <c r="AA45" i="25" s="1"/>
  <c r="AQ69" i="25"/>
  <c r="AU69" i="25" s="1"/>
  <c r="BC69" i="25" s="1"/>
  <c r="AQ65" i="25"/>
  <c r="AQ67" i="25"/>
  <c r="U22" i="25"/>
  <c r="AA22" i="25" s="1"/>
  <c r="AM22" i="25" s="1"/>
  <c r="U14" i="25"/>
  <c r="AA14" i="25" s="1"/>
  <c r="AM14" i="25" s="1"/>
  <c r="AY33" i="25"/>
  <c r="AY152" i="25"/>
  <c r="AY162" i="25"/>
  <c r="N41" i="28"/>
  <c r="U20" i="25"/>
  <c r="AA20" i="25" s="1"/>
  <c r="AM20" i="25" s="1"/>
  <c r="N36" i="28"/>
  <c r="N33" i="28"/>
  <c r="AU196" i="25"/>
  <c r="AU157" i="25"/>
  <c r="AY223" i="25"/>
  <c r="AY124" i="25"/>
  <c r="AY90" i="25"/>
  <c r="AY240" i="25"/>
  <c r="AY306" i="25"/>
  <c r="AY298" i="25"/>
  <c r="AY282" i="25"/>
  <c r="AY248" i="25"/>
  <c r="AY244" i="25"/>
  <c r="AY224" i="25"/>
  <c r="AY220" i="25"/>
  <c r="AY208" i="25"/>
  <c r="AY182" i="25"/>
  <c r="AY174" i="25"/>
  <c r="AY166" i="25"/>
  <c r="AY142" i="25"/>
  <c r="AY101" i="25"/>
  <c r="AY93" i="25"/>
  <c r="AY85" i="25"/>
  <c r="AY45" i="25"/>
  <c r="AY20" i="25"/>
  <c r="K235" i="25"/>
  <c r="AU40" i="25"/>
  <c r="C38" i="25"/>
  <c r="AU274" i="25"/>
  <c r="K274" i="25"/>
  <c r="AQ71" i="25"/>
  <c r="AM71" i="25"/>
  <c r="AM90" i="25"/>
  <c r="AQ90" i="25"/>
  <c r="AM92" i="25"/>
  <c r="AQ92" i="25"/>
  <c r="AM96" i="25"/>
  <c r="AQ96" i="25"/>
  <c r="AM108" i="25"/>
  <c r="AQ108" i="25"/>
  <c r="AM110" i="25"/>
  <c r="AQ110" i="25"/>
  <c r="AM123" i="25"/>
  <c r="AQ123" i="25"/>
  <c r="AM127" i="25"/>
  <c r="AQ127" i="25"/>
  <c r="AM131" i="25"/>
  <c r="AQ131" i="25"/>
  <c r="AM135" i="25"/>
  <c r="AQ135" i="25"/>
  <c r="AM137" i="25"/>
  <c r="AQ137" i="25"/>
  <c r="AM143" i="25"/>
  <c r="AQ143" i="25"/>
  <c r="AM145" i="25"/>
  <c r="AQ145" i="25"/>
  <c r="AM149" i="25"/>
  <c r="AQ149" i="25"/>
  <c r="AM174" i="25"/>
  <c r="AQ174" i="25"/>
  <c r="AM176" i="25"/>
  <c r="AQ176" i="25"/>
  <c r="AM182" i="25"/>
  <c r="AQ182" i="25"/>
  <c r="AM184" i="25"/>
  <c r="AQ184" i="25"/>
  <c r="AM203" i="25"/>
  <c r="AQ203" i="25"/>
  <c r="AM205" i="25"/>
  <c r="AQ205" i="25"/>
  <c r="AM209" i="25"/>
  <c r="AQ209" i="25"/>
  <c r="AM213" i="25"/>
  <c r="AQ213" i="25"/>
  <c r="AM219" i="25"/>
  <c r="AQ219" i="25"/>
  <c r="AM223" i="25"/>
  <c r="AQ223" i="25"/>
  <c r="AM244" i="25"/>
  <c r="AQ244" i="25"/>
  <c r="AM250" i="25"/>
  <c r="AQ250" i="25"/>
  <c r="AM279" i="25"/>
  <c r="AQ279" i="25"/>
  <c r="AM283" i="25"/>
  <c r="AQ283" i="25"/>
  <c r="AM291" i="25"/>
  <c r="AQ291" i="25"/>
  <c r="AM293" i="25"/>
  <c r="AQ293" i="25"/>
  <c r="AM297" i="25"/>
  <c r="AQ297" i="25"/>
  <c r="AM301" i="25"/>
  <c r="AQ301" i="25"/>
  <c r="AM305" i="25"/>
  <c r="AQ305" i="25"/>
  <c r="AM322" i="25"/>
  <c r="AQ322" i="25"/>
  <c r="AM324" i="25"/>
  <c r="AQ324" i="25"/>
  <c r="AM326" i="25"/>
  <c r="AQ326" i="25"/>
  <c r="AM330" i="25"/>
  <c r="AQ330" i="25"/>
  <c r="AM332" i="25"/>
  <c r="AQ332" i="25"/>
  <c r="AM336" i="25"/>
  <c r="AQ336" i="25"/>
  <c r="AM346" i="25"/>
  <c r="AQ346" i="25"/>
  <c r="AQ34" i="25"/>
  <c r="AQ32" i="25"/>
  <c r="AQ30" i="25"/>
  <c r="AY62" i="25"/>
  <c r="AY63" i="25"/>
  <c r="AQ31" i="25"/>
  <c r="AQ29" i="25"/>
  <c r="AQ8" i="25"/>
  <c r="AZ64" i="9"/>
  <c r="BD64" i="9" s="1"/>
  <c r="AZ58" i="9"/>
  <c r="BD58" i="9" s="1"/>
  <c r="AZ56" i="9"/>
  <c r="BD56" i="9" s="1"/>
  <c r="AY57" i="25"/>
  <c r="AZ59" i="9"/>
  <c r="BD59" i="9" s="1"/>
  <c r="AZ55" i="9"/>
  <c r="BD55" i="9" s="1"/>
  <c r="AZ60" i="9"/>
  <c r="BD60" i="9" s="1"/>
  <c r="AY16" i="25"/>
  <c r="AY25" i="25"/>
  <c r="N20" i="28"/>
  <c r="AY100" i="25"/>
  <c r="AY225" i="25"/>
  <c r="U228" i="25"/>
  <c r="AA228" i="25" s="1"/>
  <c r="U242" i="25"/>
  <c r="AA242" i="25" s="1"/>
  <c r="U246" i="25"/>
  <c r="AA246" i="25" s="1"/>
  <c r="U250" i="25"/>
  <c r="AA250" i="25" s="1"/>
  <c r="U254" i="25"/>
  <c r="AA254" i="25" s="1"/>
  <c r="U296" i="25"/>
  <c r="AA296" i="25" s="1"/>
  <c r="U301" i="25"/>
  <c r="AA301" i="25" s="1"/>
  <c r="AY303" i="25"/>
  <c r="U304" i="25"/>
  <c r="AA304" i="25" s="1"/>
  <c r="U319" i="25"/>
  <c r="AA319" i="25" s="1"/>
  <c r="U321" i="25"/>
  <c r="AA321" i="25" s="1"/>
  <c r="U323" i="25"/>
  <c r="AA323" i="25" s="1"/>
  <c r="U327" i="25"/>
  <c r="AA327" i="25" s="1"/>
  <c r="U333" i="25"/>
  <c r="AA333" i="25" s="1"/>
  <c r="U345" i="25"/>
  <c r="AA345" i="25" s="1"/>
  <c r="AY60" i="25"/>
  <c r="AZ62" i="9"/>
  <c r="BD62" i="9" s="1"/>
  <c r="AY61" i="25"/>
  <c r="AY59" i="25"/>
  <c r="AZ46" i="9"/>
  <c r="BD46" i="9" s="1"/>
  <c r="AY24" i="25"/>
  <c r="AY8" i="25"/>
  <c r="AY31" i="25"/>
  <c r="N24" i="28"/>
  <c r="N30" i="28"/>
  <c r="N37" i="28"/>
  <c r="U87" i="25"/>
  <c r="AA87" i="25" s="1"/>
  <c r="U99" i="25"/>
  <c r="AA99" i="25" s="1"/>
  <c r="U189" i="25"/>
  <c r="AA189" i="25" s="1"/>
  <c r="AY28" i="25"/>
  <c r="N28" i="28"/>
  <c r="N26" i="28"/>
  <c r="AY17" i="25"/>
  <c r="U21" i="25"/>
  <c r="AA21" i="25" s="1"/>
  <c r="AM21" i="25" s="1"/>
  <c r="AY22" i="25"/>
  <c r="AY23" i="25"/>
  <c r="U27" i="25"/>
  <c r="AA27" i="25" s="1"/>
  <c r="AM27" i="25" s="1"/>
  <c r="AY29" i="25"/>
  <c r="AY58" i="25"/>
  <c r="AY55" i="25"/>
  <c r="AY51" i="25"/>
  <c r="AY47" i="25"/>
  <c r="X46" i="25"/>
  <c r="AY46" i="25" s="1"/>
  <c r="X48" i="25"/>
  <c r="AY48" i="25" s="1"/>
  <c r="X50" i="25"/>
  <c r="X52" i="25"/>
  <c r="X54" i="25"/>
  <c r="X56" i="25"/>
  <c r="AY56" i="25" s="1"/>
  <c r="AY35" i="25"/>
  <c r="AY34" i="25"/>
  <c r="AY30" i="25"/>
  <c r="AY26" i="25"/>
  <c r="AY18" i="25"/>
  <c r="AY14" i="25"/>
  <c r="AY10" i="25"/>
  <c r="AY9" i="25"/>
  <c r="AY6" i="25"/>
  <c r="AA30" i="25"/>
  <c r="AM30" i="25" s="1"/>
  <c r="AZ6" i="9"/>
  <c r="BD6" i="9" s="1"/>
  <c r="AY27" i="25"/>
  <c r="U9" i="25"/>
  <c r="AA9" i="25" s="1"/>
  <c r="AM9" i="25" s="1"/>
  <c r="U11" i="25"/>
  <c r="AA11" i="25" s="1"/>
  <c r="AM11" i="25" s="1"/>
  <c r="U13" i="25"/>
  <c r="AA13" i="25" s="1"/>
  <c r="AM13" i="25" s="1"/>
  <c r="U17" i="25"/>
  <c r="AA17" i="25" s="1"/>
  <c r="AM17" i="25" s="1"/>
  <c r="U19" i="25"/>
  <c r="AA19" i="25" s="1"/>
  <c r="AM19" i="25" s="1"/>
  <c r="N25" i="28"/>
  <c r="N17" i="28"/>
  <c r="N21" i="28"/>
  <c r="U84" i="25"/>
  <c r="AA84" i="25" s="1"/>
  <c r="U86" i="25"/>
  <c r="AA86" i="25" s="1"/>
  <c r="AU86" i="25" s="1"/>
  <c r="BC86" i="25" s="1"/>
  <c r="U88" i="25"/>
  <c r="AA88" i="25" s="1"/>
  <c r="U91" i="25"/>
  <c r="AA91" i="25" s="1"/>
  <c r="U92" i="25"/>
  <c r="AA92" i="25" s="1"/>
  <c r="U95" i="25"/>
  <c r="AA95" i="25" s="1"/>
  <c r="U103" i="25"/>
  <c r="AA103" i="25" s="1"/>
  <c r="U105" i="25"/>
  <c r="AA105" i="25" s="1"/>
  <c r="U110" i="25"/>
  <c r="AA110" i="25" s="1"/>
  <c r="U112" i="25"/>
  <c r="AA112" i="25" s="1"/>
  <c r="U130" i="25"/>
  <c r="AA130" i="25" s="1"/>
  <c r="U132" i="25"/>
  <c r="AA132" i="25" s="1"/>
  <c r="U133" i="25"/>
  <c r="AA133" i="25" s="1"/>
  <c r="U134" i="25"/>
  <c r="AA134" i="25" s="1"/>
  <c r="U137" i="25"/>
  <c r="AA137" i="25" s="1"/>
  <c r="U138" i="25"/>
  <c r="AA138" i="25" s="1"/>
  <c r="AY140" i="25"/>
  <c r="U141" i="25"/>
  <c r="AA141" i="25" s="1"/>
  <c r="AY144" i="25"/>
  <c r="U145" i="25"/>
  <c r="AA145" i="25" s="1"/>
  <c r="U146" i="25"/>
  <c r="AA146" i="25" s="1"/>
  <c r="U147" i="25"/>
  <c r="AA147" i="25" s="1"/>
  <c r="U150" i="25"/>
  <c r="AA150" i="25" s="1"/>
  <c r="U163" i="25"/>
  <c r="AA163" i="25" s="1"/>
  <c r="U170" i="25"/>
  <c r="AA170" i="25" s="1"/>
  <c r="U175" i="25"/>
  <c r="AA175" i="25" s="1"/>
  <c r="U176" i="25"/>
  <c r="AA176" i="25" s="1"/>
  <c r="U179" i="25"/>
  <c r="AA179" i="25" s="1"/>
  <c r="AY181" i="25"/>
  <c r="U183" i="25"/>
  <c r="AA183" i="25" s="1"/>
  <c r="AU183" i="25" s="1"/>
  <c r="BC183" i="25" s="1"/>
  <c r="AY187" i="25"/>
  <c r="AY189" i="25"/>
  <c r="U202" i="25"/>
  <c r="AA202" i="25" s="1"/>
  <c r="U206" i="25"/>
  <c r="AA206" i="25" s="1"/>
  <c r="U211" i="25"/>
  <c r="AA211" i="25" s="1"/>
  <c r="U212" i="25"/>
  <c r="AA212" i="25" s="1"/>
  <c r="U216" i="25"/>
  <c r="AA216" i="25" s="1"/>
  <c r="U218" i="25"/>
  <c r="AA218" i="25" s="1"/>
  <c r="U221" i="25"/>
  <c r="AA221" i="25" s="1"/>
  <c r="AY255" i="25"/>
  <c r="U257" i="25"/>
  <c r="AA257" i="25" s="1"/>
  <c r="U265" i="25"/>
  <c r="AA265" i="25" s="1"/>
  <c r="U268" i="25"/>
  <c r="AA268" i="25" s="1"/>
  <c r="U281" i="25"/>
  <c r="AA281" i="25" s="1"/>
  <c r="U286" i="25"/>
  <c r="AA286" i="25" s="1"/>
  <c r="U289" i="25"/>
  <c r="AA289" i="25" s="1"/>
  <c r="AY346" i="25"/>
  <c r="U123" i="25"/>
  <c r="AA123" i="25" s="1"/>
  <c r="R6" i="6"/>
  <c r="X6" i="6" s="1"/>
  <c r="X36" i="6" s="1"/>
  <c r="X75" i="6" s="1"/>
  <c r="X114" i="6" s="1"/>
  <c r="X153" i="6" s="1"/>
  <c r="X192" i="6" s="1"/>
  <c r="X231" i="6" s="1"/>
  <c r="X270" i="6" s="1"/>
  <c r="X309" i="6" s="1"/>
  <c r="X348" i="6" s="1"/>
  <c r="U7" i="25"/>
  <c r="AA7" i="25" s="1"/>
  <c r="AM7" i="25" s="1"/>
  <c r="U15" i="25"/>
  <c r="AA15" i="25" s="1"/>
  <c r="AM15" i="25" s="1"/>
  <c r="AY7" i="25"/>
  <c r="AY15" i="25"/>
  <c r="AA34" i="25"/>
  <c r="AM34" i="25" s="1"/>
  <c r="U28" i="25"/>
  <c r="AA28" i="25" s="1"/>
  <c r="AM28" i="25" s="1"/>
  <c r="U10" i="25"/>
  <c r="AA10" i="25" s="1"/>
  <c r="AM10" i="25" s="1"/>
  <c r="AQ26" i="25"/>
  <c r="AQ24" i="25"/>
  <c r="AQ22" i="25"/>
  <c r="AQ20" i="25"/>
  <c r="AQ19" i="25"/>
  <c r="AQ15" i="25"/>
  <c r="AQ13" i="25"/>
  <c r="AQ11" i="25"/>
  <c r="AQ9" i="25"/>
  <c r="AQ27" i="25"/>
  <c r="AQ25" i="25"/>
  <c r="AQ23" i="25"/>
  <c r="AQ21" i="25"/>
  <c r="AQ18" i="25"/>
  <c r="AQ16" i="25"/>
  <c r="AQ14" i="25"/>
  <c r="AQ12" i="25"/>
  <c r="AQ10" i="25"/>
  <c r="AQ66" i="25"/>
  <c r="AU118" i="25"/>
  <c r="K118" i="25"/>
  <c r="U247" i="25"/>
  <c r="AA247" i="25" s="1"/>
  <c r="AY247" i="25"/>
  <c r="AY253" i="25"/>
  <c r="U253" i="25"/>
  <c r="AA253" i="25" s="1"/>
  <c r="U230" i="25"/>
  <c r="AA230" i="25" s="1"/>
  <c r="U269" i="25"/>
  <c r="AA269" i="25" s="1"/>
  <c r="AY295" i="25"/>
  <c r="U295" i="25"/>
  <c r="AA295" i="25" s="1"/>
  <c r="U341" i="25"/>
  <c r="AA341" i="25" s="1"/>
  <c r="AQ17" i="25"/>
  <c r="AY108" i="25"/>
  <c r="AY112" i="25"/>
  <c r="U129" i="25"/>
  <c r="AA129" i="25" s="1"/>
  <c r="AY143" i="25"/>
  <c r="AY147" i="25"/>
  <c r="AY151" i="25"/>
  <c r="U164" i="25"/>
  <c r="AA164" i="25" s="1"/>
  <c r="U168" i="25"/>
  <c r="AA168" i="25" s="1"/>
  <c r="U172" i="25"/>
  <c r="AA172" i="25" s="1"/>
  <c r="U180" i="25"/>
  <c r="AA180" i="25" s="1"/>
  <c r="AY205" i="25"/>
  <c r="AY211" i="25"/>
  <c r="U215" i="25"/>
  <c r="AA215" i="25" s="1"/>
  <c r="AY219" i="25"/>
  <c r="AY221" i="25"/>
  <c r="U226" i="25"/>
  <c r="AA226" i="25" s="1"/>
  <c r="U241" i="25"/>
  <c r="AA241" i="25" s="1"/>
  <c r="U243" i="25"/>
  <c r="AA243" i="25" s="1"/>
  <c r="U249" i="25"/>
  <c r="AA249" i="25" s="1"/>
  <c r="AY251" i="25"/>
  <c r="U256" i="25"/>
  <c r="AA256" i="25" s="1"/>
  <c r="U258" i="25"/>
  <c r="AA258" i="25" s="1"/>
  <c r="U262" i="25"/>
  <c r="AA262" i="25" s="1"/>
  <c r="AY291" i="25"/>
  <c r="AY293" i="25"/>
  <c r="AY326" i="25"/>
  <c r="AY328" i="25"/>
  <c r="U332" i="25"/>
  <c r="AA332" i="25" s="1"/>
  <c r="AY336" i="25"/>
  <c r="U338" i="25"/>
  <c r="AA338" i="25" s="1"/>
  <c r="AY340" i="25"/>
  <c r="U113" i="25"/>
  <c r="AA113" i="25" s="1"/>
  <c r="U162" i="25"/>
  <c r="AA162" i="25" s="1"/>
  <c r="U191" i="25"/>
  <c r="AA191" i="25" s="1"/>
  <c r="AY64" i="25"/>
  <c r="U8" i="25"/>
  <c r="AA8" i="25" s="1"/>
  <c r="AM8" i="25" s="1"/>
  <c r="AY72" i="25"/>
  <c r="AY96" i="25"/>
  <c r="U98" i="25"/>
  <c r="AA98" i="25" s="1"/>
  <c r="U106" i="25"/>
  <c r="AA106" i="25" s="1"/>
  <c r="U109" i="25"/>
  <c r="AA109" i="25" s="1"/>
  <c r="AY126" i="25"/>
  <c r="U128" i="25"/>
  <c r="AA128" i="25" s="1"/>
  <c r="AY130" i="25"/>
  <c r="AY134" i="25"/>
  <c r="AY138" i="25"/>
  <c r="U165" i="25"/>
  <c r="AA165" i="25" s="1"/>
  <c r="AY167" i="25"/>
  <c r="AY169" i="25"/>
  <c r="AY171" i="25"/>
  <c r="U178" i="25"/>
  <c r="AA178" i="25" s="1"/>
  <c r="U190" i="25"/>
  <c r="AA190" i="25" s="1"/>
  <c r="AY203" i="25"/>
  <c r="U207" i="25"/>
  <c r="AA207" i="25" s="1"/>
  <c r="AY209" i="25"/>
  <c r="U227" i="25"/>
  <c r="AA227" i="25" s="1"/>
  <c r="AY229" i="25"/>
  <c r="AY259" i="25"/>
  <c r="AY261" i="25"/>
  <c r="U264" i="25"/>
  <c r="AA264" i="25" s="1"/>
  <c r="U266" i="25"/>
  <c r="AA266" i="25" s="1"/>
  <c r="AY283" i="25"/>
  <c r="AY285" i="25"/>
  <c r="U299" i="25"/>
  <c r="AA299" i="25" s="1"/>
  <c r="AY301" i="25"/>
  <c r="U329" i="25"/>
  <c r="AA329" i="25" s="1"/>
  <c r="U331" i="25"/>
  <c r="AA331" i="25" s="1"/>
  <c r="U335" i="25"/>
  <c r="AA335" i="25" s="1"/>
  <c r="U279" i="25"/>
  <c r="AA279" i="25" s="1"/>
  <c r="U308" i="25"/>
  <c r="AA308" i="25" s="1"/>
  <c r="U318" i="25"/>
  <c r="AA318" i="25" s="1"/>
  <c r="AQ58" i="25"/>
  <c r="AQ52" i="25"/>
  <c r="AY11" i="25"/>
  <c r="U16" i="25"/>
  <c r="AA16" i="25" s="1"/>
  <c r="AM16" i="25" s="1"/>
  <c r="U24" i="25"/>
  <c r="AA24" i="25" s="1"/>
  <c r="AM24" i="25" s="1"/>
  <c r="U26" i="25"/>
  <c r="AA26" i="25" s="1"/>
  <c r="AM26" i="25" s="1"/>
  <c r="AA32" i="25"/>
  <c r="AM32" i="25" s="1"/>
  <c r="U12" i="25"/>
  <c r="AA12" i="25" s="1"/>
  <c r="AM12" i="25" s="1"/>
  <c r="U23" i="25"/>
  <c r="AA23" i="25" s="1"/>
  <c r="AM23" i="25" s="1"/>
  <c r="U25" i="25"/>
  <c r="AA25" i="25" s="1"/>
  <c r="AM25" i="25" s="1"/>
  <c r="U29" i="25"/>
  <c r="AA29" i="25" s="1"/>
  <c r="AM29" i="25" s="1"/>
  <c r="AA31" i="25"/>
  <c r="AM31" i="25" s="1"/>
  <c r="AA33" i="25"/>
  <c r="AM33" i="25" s="1"/>
  <c r="AY92" i="25"/>
  <c r="U97" i="25"/>
  <c r="AA97" i="25" s="1"/>
  <c r="AY102" i="25"/>
  <c r="AY104" i="25"/>
  <c r="U107" i="25"/>
  <c r="AA107" i="25" s="1"/>
  <c r="AY110" i="25"/>
  <c r="U127" i="25"/>
  <c r="AA127" i="25" s="1"/>
  <c r="AY135" i="25"/>
  <c r="AY149" i="25"/>
  <c r="U173" i="25"/>
  <c r="AA173" i="25" s="1"/>
  <c r="AY177" i="25"/>
  <c r="AY179" i="25"/>
  <c r="AY185" i="25"/>
  <c r="U188" i="25"/>
  <c r="AA188" i="25" s="1"/>
  <c r="U205" i="25"/>
  <c r="AA205" i="25" s="1"/>
  <c r="U214" i="25"/>
  <c r="AA214" i="25" s="1"/>
  <c r="AY217" i="25"/>
  <c r="AY227" i="25"/>
  <c r="U252" i="25"/>
  <c r="AA252" i="25" s="1"/>
  <c r="U260" i="25"/>
  <c r="AA260" i="25" s="1"/>
  <c r="AU260" i="25" s="1"/>
  <c r="BC260" i="25" s="1"/>
  <c r="U263" i="25"/>
  <c r="AA263" i="25" s="1"/>
  <c r="AY267" i="25"/>
  <c r="U287" i="25"/>
  <c r="AA287" i="25" s="1"/>
  <c r="U297" i="25"/>
  <c r="AA297" i="25" s="1"/>
  <c r="AY299" i="25"/>
  <c r="U300" i="25"/>
  <c r="AA300" i="25" s="1"/>
  <c r="AU300" i="25" s="1"/>
  <c r="AY322" i="25"/>
  <c r="AY332" i="25"/>
  <c r="U339" i="25"/>
  <c r="AA339" i="25" s="1"/>
  <c r="U344" i="25"/>
  <c r="AA344" i="25" s="1"/>
  <c r="U201" i="25"/>
  <c r="AA201" i="25" s="1"/>
  <c r="AY128" i="25"/>
  <c r="AY165" i="25"/>
  <c r="AY173" i="25"/>
  <c r="AY243" i="25"/>
  <c r="AY263" i="25"/>
  <c r="AY287" i="25"/>
  <c r="AY344" i="25"/>
  <c r="AF153" i="6" l="1"/>
  <c r="AF192" i="6" s="1"/>
  <c r="AF231" i="6" s="1"/>
  <c r="AF270" i="6" s="1"/>
  <c r="AF309" i="6" s="1"/>
  <c r="AF348" i="6" s="1"/>
  <c r="AU166" i="25"/>
  <c r="BC166" i="25" s="1"/>
  <c r="AU333" i="25"/>
  <c r="BC333" i="25" s="1"/>
  <c r="BG333" i="25" s="1"/>
  <c r="AU318" i="25"/>
  <c r="AU296" i="25"/>
  <c r="BC296" i="25" s="1"/>
  <c r="AU216" i="25"/>
  <c r="AU268" i="25"/>
  <c r="BC268" i="25" s="1"/>
  <c r="AU261" i="25"/>
  <c r="BC261" i="25" s="1"/>
  <c r="BG261" i="25" s="1"/>
  <c r="AU128" i="25"/>
  <c r="AU139" i="25"/>
  <c r="AU126" i="25"/>
  <c r="BC126" i="25" s="1"/>
  <c r="BG126" i="25" s="1"/>
  <c r="AU175" i="25"/>
  <c r="BC175" i="25" s="1"/>
  <c r="BG175" i="25" s="1"/>
  <c r="AU91" i="25"/>
  <c r="BC91" i="25" s="1"/>
  <c r="BG91" i="25" s="1"/>
  <c r="AU142" i="25"/>
  <c r="BC142" i="25" s="1"/>
  <c r="BG142" i="25" s="1"/>
  <c r="AU124" i="25"/>
  <c r="BC124" i="25" s="1"/>
  <c r="BG124" i="25" s="1"/>
  <c r="AU73" i="25"/>
  <c r="BC73" i="25" s="1"/>
  <c r="BG73" i="25" s="1"/>
  <c r="AU94" i="25"/>
  <c r="BC94" i="25" s="1"/>
  <c r="BG94" i="25" s="1"/>
  <c r="AU248" i="25"/>
  <c r="BC248" i="25" s="1"/>
  <c r="AU141" i="25"/>
  <c r="BC141" i="25" s="1"/>
  <c r="BG141" i="25" s="1"/>
  <c r="AU347" i="25"/>
  <c r="BC347" i="25" s="1"/>
  <c r="BG347" i="25" s="1"/>
  <c r="AU253" i="25"/>
  <c r="BC253" i="25" s="1"/>
  <c r="BG253" i="25" s="1"/>
  <c r="AU191" i="25"/>
  <c r="BC191" i="25" s="1"/>
  <c r="BG191" i="25" s="1"/>
  <c r="AU152" i="25"/>
  <c r="BC152" i="25" s="1"/>
  <c r="BG152" i="25" s="1"/>
  <c r="AU178" i="25"/>
  <c r="BC178" i="25" s="1"/>
  <c r="BG178" i="25" s="1"/>
  <c r="AU242" i="25"/>
  <c r="BC242" i="25" s="1"/>
  <c r="BG242" i="25" s="1"/>
  <c r="AU285" i="25"/>
  <c r="BC285" i="25" s="1"/>
  <c r="BG285" i="25" s="1"/>
  <c r="AU291" i="25"/>
  <c r="BC291" i="25" s="1"/>
  <c r="BG291" i="25" s="1"/>
  <c r="AU136" i="25"/>
  <c r="BC136" i="25" s="1"/>
  <c r="BG136" i="25" s="1"/>
  <c r="AU243" i="25"/>
  <c r="BC243" i="25" s="1"/>
  <c r="BG243" i="25" s="1"/>
  <c r="AU167" i="25"/>
  <c r="BC167" i="25" s="1"/>
  <c r="BG167" i="25" s="1"/>
  <c r="AU89" i="25"/>
  <c r="BC89" i="25" s="1"/>
  <c r="AU104" i="25"/>
  <c r="AU294" i="25"/>
  <c r="BC294" i="25" s="1"/>
  <c r="BG294" i="25" s="1"/>
  <c r="AU204" i="25"/>
  <c r="BC204" i="25" s="1"/>
  <c r="BG204" i="25" s="1"/>
  <c r="AU246" i="25"/>
  <c r="BC246" i="25" s="1"/>
  <c r="BG246" i="25" s="1"/>
  <c r="AU61" i="25"/>
  <c r="BC61" i="25" s="1"/>
  <c r="BG61" i="25" s="1"/>
  <c r="BC300" i="25"/>
  <c r="BG300" i="25" s="1"/>
  <c r="AU133" i="25"/>
  <c r="BC133" i="25" s="1"/>
  <c r="BG133" i="25" s="1"/>
  <c r="AU346" i="25"/>
  <c r="BC346" i="25" s="1"/>
  <c r="BG346" i="25" s="1"/>
  <c r="AU203" i="25"/>
  <c r="AU284" i="25"/>
  <c r="BC284" i="25" s="1"/>
  <c r="BG284" i="25" s="1"/>
  <c r="AU245" i="25"/>
  <c r="BC245" i="25" s="1"/>
  <c r="BG245" i="25" s="1"/>
  <c r="AU151" i="25"/>
  <c r="BC151" i="25" s="1"/>
  <c r="BG151" i="25" s="1"/>
  <c r="AU218" i="25"/>
  <c r="BC218" i="25" s="1"/>
  <c r="BG218" i="25" s="1"/>
  <c r="AU147" i="25"/>
  <c r="BC147" i="25" s="1"/>
  <c r="BG147" i="25" s="1"/>
  <c r="AU134" i="25"/>
  <c r="BC134" i="25" s="1"/>
  <c r="BG134" i="25" s="1"/>
  <c r="AU307" i="25"/>
  <c r="BC307" i="25" s="1"/>
  <c r="BG307" i="25" s="1"/>
  <c r="AU177" i="25"/>
  <c r="BC177" i="25" s="1"/>
  <c r="BG177" i="25" s="1"/>
  <c r="AU206" i="25"/>
  <c r="BC206" i="25" s="1"/>
  <c r="BG206" i="25" s="1"/>
  <c r="AU145" i="25"/>
  <c r="BC145" i="25" s="1"/>
  <c r="BG145" i="25" s="1"/>
  <c r="AU304" i="25"/>
  <c r="BC304" i="25" s="1"/>
  <c r="BG304" i="25" s="1"/>
  <c r="AU149" i="25"/>
  <c r="BC149" i="25" s="1"/>
  <c r="BG149" i="25" s="1"/>
  <c r="AU328" i="25"/>
  <c r="BC328" i="25" s="1"/>
  <c r="BG328" i="25" s="1"/>
  <c r="AU342" i="25"/>
  <c r="BC342" i="25" s="1"/>
  <c r="BG342" i="25" s="1"/>
  <c r="AU143" i="25"/>
  <c r="BC143" i="25" s="1"/>
  <c r="BG143" i="25" s="1"/>
  <c r="AU288" i="25"/>
  <c r="BC288" i="25" s="1"/>
  <c r="BG288" i="25" s="1"/>
  <c r="AU287" i="25"/>
  <c r="BC287" i="25" s="1"/>
  <c r="BG287" i="25" s="1"/>
  <c r="AU215" i="25"/>
  <c r="BC215" i="25" s="1"/>
  <c r="BG215" i="25" s="1"/>
  <c r="AU87" i="25"/>
  <c r="BC87" i="25" s="1"/>
  <c r="BG87" i="25" s="1"/>
  <c r="AU208" i="25"/>
  <c r="BC208" i="25" s="1"/>
  <c r="BG208" i="25" s="1"/>
  <c r="AU266" i="25"/>
  <c r="BC266" i="25" s="1"/>
  <c r="BG266" i="25" s="1"/>
  <c r="AU173" i="25"/>
  <c r="BC173" i="25" s="1"/>
  <c r="BG173" i="25" s="1"/>
  <c r="AU209" i="25"/>
  <c r="BC209" i="25" s="1"/>
  <c r="BG209" i="25" s="1"/>
  <c r="AU184" i="25"/>
  <c r="BC184" i="25" s="1"/>
  <c r="BG184" i="25" s="1"/>
  <c r="AU220" i="25"/>
  <c r="BC220" i="25" s="1"/>
  <c r="BG220" i="25" s="1"/>
  <c r="BG225" i="25"/>
  <c r="AU302" i="25"/>
  <c r="BC302" i="25" s="1"/>
  <c r="BG302" i="25" s="1"/>
  <c r="AU279" i="25"/>
  <c r="BC279" i="25" s="1"/>
  <c r="BG279" i="25" s="1"/>
  <c r="AU336" i="25"/>
  <c r="BC336" i="25" s="1"/>
  <c r="BG336" i="25" s="1"/>
  <c r="AU112" i="25"/>
  <c r="BC112" i="25" s="1"/>
  <c r="BG112" i="25" s="1"/>
  <c r="AU150" i="25"/>
  <c r="BC150" i="25" s="1"/>
  <c r="BG150" i="25" s="1"/>
  <c r="AU223" i="25"/>
  <c r="BC223" i="25" s="1"/>
  <c r="BG223" i="25" s="1"/>
  <c r="AU282" i="25"/>
  <c r="BC282" i="25" s="1"/>
  <c r="BG282" i="25" s="1"/>
  <c r="AU63" i="25"/>
  <c r="BC63" i="25" s="1"/>
  <c r="BG63" i="25" s="1"/>
  <c r="AU338" i="25"/>
  <c r="BC338" i="25" s="1"/>
  <c r="BG338" i="25" s="1"/>
  <c r="AU299" i="25"/>
  <c r="BC299" i="25" s="1"/>
  <c r="BG299" i="25" s="1"/>
  <c r="AU290" i="25"/>
  <c r="BC290" i="25" s="1"/>
  <c r="BG290" i="25" s="1"/>
  <c r="AU125" i="25"/>
  <c r="BC125" i="25" s="1"/>
  <c r="BG125" i="25" s="1"/>
  <c r="AU325" i="25"/>
  <c r="BC325" i="25" s="1"/>
  <c r="BG325" i="25" s="1"/>
  <c r="AU109" i="25"/>
  <c r="BC109" i="25" s="1"/>
  <c r="BG109" i="25" s="1"/>
  <c r="AU132" i="25"/>
  <c r="BC132" i="25" s="1"/>
  <c r="BG132" i="25" s="1"/>
  <c r="AU301" i="25"/>
  <c r="BC301" i="25" s="1"/>
  <c r="BG301" i="25" s="1"/>
  <c r="AU169" i="25"/>
  <c r="BC169" i="25" s="1"/>
  <c r="BG169" i="25" s="1"/>
  <c r="AU322" i="25"/>
  <c r="BC322" i="25" s="1"/>
  <c r="BG322" i="25" s="1"/>
  <c r="AU201" i="25"/>
  <c r="AU180" i="25"/>
  <c r="BC180" i="25" s="1"/>
  <c r="BG180" i="25" s="1"/>
  <c r="AU295" i="25"/>
  <c r="BC295" i="25" s="1"/>
  <c r="BG295" i="25" s="1"/>
  <c r="BC216" i="25"/>
  <c r="BG216" i="25" s="1"/>
  <c r="AU110" i="25"/>
  <c r="BC110" i="25" s="1"/>
  <c r="BG110" i="25" s="1"/>
  <c r="AU105" i="25"/>
  <c r="BC105" i="25" s="1"/>
  <c r="BG105" i="25" s="1"/>
  <c r="AU187" i="25"/>
  <c r="BC187" i="25" s="1"/>
  <c r="BG187" i="25" s="1"/>
  <c r="AU111" i="25"/>
  <c r="BC111" i="25" s="1"/>
  <c r="BG111" i="25" s="1"/>
  <c r="AU205" i="25"/>
  <c r="BC205" i="25" s="1"/>
  <c r="BG205" i="25" s="1"/>
  <c r="AU269" i="25"/>
  <c r="BC269" i="25" s="1"/>
  <c r="BG269" i="25" s="1"/>
  <c r="AU211" i="25"/>
  <c r="BC211" i="25" s="1"/>
  <c r="BG211" i="25" s="1"/>
  <c r="AU219" i="25"/>
  <c r="BC219" i="25" s="1"/>
  <c r="BG219" i="25" s="1"/>
  <c r="AU267" i="25"/>
  <c r="BC267" i="25" s="1"/>
  <c r="BG267" i="25" s="1"/>
  <c r="AU280" i="25"/>
  <c r="BC280" i="25" s="1"/>
  <c r="BG280" i="25" s="1"/>
  <c r="AU189" i="25"/>
  <c r="BC189" i="25" s="1"/>
  <c r="BG189" i="25" s="1"/>
  <c r="AU68" i="25"/>
  <c r="BC68" i="25" s="1"/>
  <c r="BG68" i="25" s="1"/>
  <c r="AU323" i="25"/>
  <c r="BC323" i="25" s="1"/>
  <c r="BG323" i="25" s="1"/>
  <c r="AU146" i="25"/>
  <c r="BC146" i="25" s="1"/>
  <c r="BG146" i="25" s="1"/>
  <c r="AU62" i="25"/>
  <c r="BC62" i="25" s="1"/>
  <c r="BG62" i="25" s="1"/>
  <c r="AU171" i="25"/>
  <c r="BC171" i="25" s="1"/>
  <c r="BG171" i="25" s="1"/>
  <c r="BG210" i="25"/>
  <c r="AU148" i="25"/>
  <c r="BC148" i="25" s="1"/>
  <c r="BG148" i="25" s="1"/>
  <c r="AU53" i="25"/>
  <c r="BC53" i="25" s="1"/>
  <c r="BG53" i="25" s="1"/>
  <c r="AU240" i="25"/>
  <c r="BC240" i="25" s="1"/>
  <c r="BG240" i="25" s="1"/>
  <c r="AU144" i="25"/>
  <c r="BC144" i="25" s="1"/>
  <c r="BG144" i="25" s="1"/>
  <c r="AU181" i="25"/>
  <c r="BC181" i="25" s="1"/>
  <c r="BG181" i="25" s="1"/>
  <c r="AU113" i="25"/>
  <c r="BC113" i="25" s="1"/>
  <c r="BG113" i="25" s="1"/>
  <c r="AU88" i="25"/>
  <c r="BC88" i="25" s="1"/>
  <c r="BG88" i="25" s="1"/>
  <c r="AU217" i="25"/>
  <c r="BC217" i="25" s="1"/>
  <c r="BG217" i="25" s="1"/>
  <c r="AU162" i="25"/>
  <c r="BC162" i="25" s="1"/>
  <c r="BG162" i="25" s="1"/>
  <c r="BG69" i="25"/>
  <c r="AU101" i="25"/>
  <c r="BC101" i="25" s="1"/>
  <c r="BG101" i="25" s="1"/>
  <c r="AU252" i="25"/>
  <c r="BC252" i="25" s="1"/>
  <c r="BG252" i="25" s="1"/>
  <c r="AU320" i="25"/>
  <c r="BC320" i="25" s="1"/>
  <c r="BG320" i="25" s="1"/>
  <c r="AU264" i="25"/>
  <c r="BC264" i="25" s="1"/>
  <c r="BG264" i="25" s="1"/>
  <c r="AU95" i="25"/>
  <c r="BC95" i="25" s="1"/>
  <c r="BG95" i="25" s="1"/>
  <c r="AU92" i="25"/>
  <c r="BC92" i="25" s="1"/>
  <c r="BG92" i="25" s="1"/>
  <c r="AU127" i="25"/>
  <c r="BC127" i="25" s="1"/>
  <c r="BG127" i="25" s="1"/>
  <c r="BG260" i="25"/>
  <c r="AU281" i="25"/>
  <c r="BC281" i="25" s="1"/>
  <c r="BG281" i="25" s="1"/>
  <c r="BG268" i="25"/>
  <c r="AU207" i="25"/>
  <c r="BC207" i="25" s="1"/>
  <c r="BG207" i="25" s="1"/>
  <c r="AU106" i="25"/>
  <c r="BC106" i="25" s="1"/>
  <c r="BG106" i="25" s="1"/>
  <c r="AU265" i="25"/>
  <c r="BC265" i="25" s="1"/>
  <c r="BG265" i="25" s="1"/>
  <c r="AU179" i="25"/>
  <c r="BC179" i="25" s="1"/>
  <c r="BG179" i="25" s="1"/>
  <c r="AU251" i="25"/>
  <c r="BC251" i="25" s="1"/>
  <c r="BG251" i="25" s="1"/>
  <c r="AU60" i="25"/>
  <c r="BC60" i="25" s="1"/>
  <c r="BG60" i="25" s="1"/>
  <c r="AU74" i="25"/>
  <c r="BC74" i="25" s="1"/>
  <c r="BG74" i="25" s="1"/>
  <c r="BG334" i="25"/>
  <c r="AU227" i="25"/>
  <c r="BC227" i="25" s="1"/>
  <c r="BG227" i="25" s="1"/>
  <c r="AU99" i="25"/>
  <c r="BC99" i="25" s="1"/>
  <c r="BG99" i="25" s="1"/>
  <c r="BG296" i="25"/>
  <c r="AU332" i="25"/>
  <c r="BC332" i="25" s="1"/>
  <c r="BG332" i="25" s="1"/>
  <c r="AU289" i="25"/>
  <c r="BC289" i="25" s="1"/>
  <c r="BG289" i="25" s="1"/>
  <c r="AU185" i="25"/>
  <c r="BC185" i="25" s="1"/>
  <c r="BG185" i="25" s="1"/>
  <c r="AU327" i="25"/>
  <c r="BC327" i="25" s="1"/>
  <c r="BG327" i="25" s="1"/>
  <c r="AU337" i="25"/>
  <c r="BC337" i="25" s="1"/>
  <c r="BG337" i="25" s="1"/>
  <c r="AU247" i="25"/>
  <c r="BC247" i="25" s="1"/>
  <c r="BG247" i="25" s="1"/>
  <c r="AU67" i="25"/>
  <c r="BC67" i="25" s="1"/>
  <c r="BG67" i="25" s="1"/>
  <c r="AU64" i="25"/>
  <c r="BC64" i="25" s="1"/>
  <c r="BG64" i="25" s="1"/>
  <c r="AU341" i="25"/>
  <c r="BC341" i="25" s="1"/>
  <c r="BG341" i="25" s="1"/>
  <c r="BG183" i="25"/>
  <c r="AU165" i="25"/>
  <c r="BC165" i="25" s="1"/>
  <c r="BG165" i="25" s="1"/>
  <c r="AU326" i="25"/>
  <c r="BC326" i="25" s="1"/>
  <c r="BG326" i="25" s="1"/>
  <c r="AU213" i="25"/>
  <c r="BC213" i="25" s="1"/>
  <c r="BG213" i="25" s="1"/>
  <c r="AU174" i="25"/>
  <c r="BC174" i="25" s="1"/>
  <c r="BG174" i="25" s="1"/>
  <c r="AU343" i="25"/>
  <c r="BC343" i="25" s="1"/>
  <c r="BG343" i="25" s="1"/>
  <c r="AU102" i="25"/>
  <c r="BC102" i="25" s="1"/>
  <c r="BG102" i="25" s="1"/>
  <c r="AU222" i="25"/>
  <c r="BC222" i="25" s="1"/>
  <c r="BG222" i="25" s="1"/>
  <c r="AU286" i="25"/>
  <c r="BC286" i="25" s="1"/>
  <c r="BG286" i="25" s="1"/>
  <c r="AU319" i="25"/>
  <c r="BC319" i="25" s="1"/>
  <c r="BG319" i="25" s="1"/>
  <c r="AU71" i="25"/>
  <c r="BC71" i="25" s="1"/>
  <c r="BG71" i="25" s="1"/>
  <c r="AU214" i="25"/>
  <c r="BC214" i="25" s="1"/>
  <c r="BG214" i="25" s="1"/>
  <c r="AU176" i="25"/>
  <c r="BC176" i="25" s="1"/>
  <c r="BG176" i="25" s="1"/>
  <c r="AU324" i="25"/>
  <c r="BC324" i="25" s="1"/>
  <c r="BG324" i="25" s="1"/>
  <c r="AU283" i="25"/>
  <c r="BC283" i="25" s="1"/>
  <c r="BG283" i="25" s="1"/>
  <c r="AU259" i="25"/>
  <c r="BC259" i="25" s="1"/>
  <c r="BG259" i="25" s="1"/>
  <c r="AU100" i="25"/>
  <c r="BC100" i="25" s="1"/>
  <c r="BG100" i="25" s="1"/>
  <c r="AU72" i="25"/>
  <c r="BC72" i="25" s="1"/>
  <c r="BG72" i="25" s="1"/>
  <c r="AU6" i="25"/>
  <c r="AU172" i="25"/>
  <c r="BC172" i="25" s="1"/>
  <c r="BG172" i="25" s="1"/>
  <c r="AU168" i="25"/>
  <c r="BC168" i="25" s="1"/>
  <c r="BG168" i="25" s="1"/>
  <c r="AU340" i="25"/>
  <c r="BC340" i="25" s="1"/>
  <c r="BG340" i="25" s="1"/>
  <c r="AU303" i="25"/>
  <c r="BC303" i="25" s="1"/>
  <c r="BG303" i="25" s="1"/>
  <c r="AU93" i="25"/>
  <c r="BC93" i="25" s="1"/>
  <c r="BG93" i="25" s="1"/>
  <c r="AU344" i="25"/>
  <c r="BC344" i="25" s="1"/>
  <c r="BG344" i="25" s="1"/>
  <c r="AU262" i="25"/>
  <c r="BC262" i="25" s="1"/>
  <c r="BG262" i="25" s="1"/>
  <c r="AU339" i="25"/>
  <c r="BC339" i="25" s="1"/>
  <c r="BG339" i="25" s="1"/>
  <c r="AU258" i="25"/>
  <c r="BC258" i="25" s="1"/>
  <c r="BG258" i="25" s="1"/>
  <c r="AU250" i="25"/>
  <c r="BC250" i="25" s="1"/>
  <c r="BG250" i="25" s="1"/>
  <c r="AU47" i="25"/>
  <c r="BC47" i="25" s="1"/>
  <c r="BG47" i="25" s="1"/>
  <c r="AV6" i="6"/>
  <c r="W39" i="28"/>
  <c r="W42" i="28"/>
  <c r="BC203" i="25"/>
  <c r="BG203" i="25" s="1"/>
  <c r="AU70" i="25"/>
  <c r="BC70" i="25" s="1"/>
  <c r="BG70" i="25" s="1"/>
  <c r="AU221" i="25"/>
  <c r="BC221" i="25" s="1"/>
  <c r="BG221" i="25" s="1"/>
  <c r="AU255" i="25"/>
  <c r="BC255" i="25" s="1"/>
  <c r="BG255" i="25" s="1"/>
  <c r="AU293" i="25"/>
  <c r="BC293" i="25" s="1"/>
  <c r="BG293" i="25" s="1"/>
  <c r="AU90" i="25"/>
  <c r="BC90" i="25" s="1"/>
  <c r="BG90" i="25" s="1"/>
  <c r="AU321" i="25"/>
  <c r="BC321" i="25" s="1"/>
  <c r="BG321" i="25" s="1"/>
  <c r="AU257" i="25"/>
  <c r="BC257" i="25" s="1"/>
  <c r="BG257" i="25" s="1"/>
  <c r="AU241" i="25"/>
  <c r="BC241" i="25" s="1"/>
  <c r="BG241" i="25" s="1"/>
  <c r="AU138" i="25"/>
  <c r="BC138" i="25" s="1"/>
  <c r="BG138" i="25" s="1"/>
  <c r="AU130" i="25"/>
  <c r="BC130" i="25" s="1"/>
  <c r="BG130" i="25" s="1"/>
  <c r="AU108" i="25"/>
  <c r="BC108" i="25" s="1"/>
  <c r="BG108" i="25" s="1"/>
  <c r="AU65" i="25"/>
  <c r="BC65" i="25" s="1"/>
  <c r="BG65" i="25" s="1"/>
  <c r="AU170" i="25"/>
  <c r="BC170" i="25" s="1"/>
  <c r="BG170" i="25" s="1"/>
  <c r="AU226" i="25"/>
  <c r="BC226" i="25" s="1"/>
  <c r="BG226" i="25" s="1"/>
  <c r="AM270" i="25"/>
  <c r="AU229" i="25"/>
  <c r="BC229" i="25" s="1"/>
  <c r="BG229" i="25" s="1"/>
  <c r="BG224" i="25"/>
  <c r="AU163" i="25"/>
  <c r="BC163" i="25" s="1"/>
  <c r="BG163" i="25" s="1"/>
  <c r="AU51" i="25"/>
  <c r="BC51" i="25" s="1"/>
  <c r="BG51" i="25" s="1"/>
  <c r="AU59" i="25"/>
  <c r="BC59" i="25" s="1"/>
  <c r="BG59" i="25" s="1"/>
  <c r="AA54" i="25"/>
  <c r="AU54" i="25" s="1"/>
  <c r="AA52" i="25"/>
  <c r="AU45" i="25"/>
  <c r="BC45" i="25" s="1"/>
  <c r="BG45" i="25" s="1"/>
  <c r="AU35" i="25"/>
  <c r="BC35" i="25" s="1"/>
  <c r="BG35" i="25" s="1"/>
  <c r="N39" i="28"/>
  <c r="AU9" i="25"/>
  <c r="BC9" i="25" s="1"/>
  <c r="BG9" i="25" s="1"/>
  <c r="AU30" i="25"/>
  <c r="BC30" i="25" s="1"/>
  <c r="BG30" i="25" s="1"/>
  <c r="AU27" i="25"/>
  <c r="BC27" i="25" s="1"/>
  <c r="BG27" i="25" s="1"/>
  <c r="AU21" i="25"/>
  <c r="BC21" i="25" s="1"/>
  <c r="BG21" i="25" s="1"/>
  <c r="AM231" i="25"/>
  <c r="N35" i="28"/>
  <c r="AU298" i="25"/>
  <c r="BC298" i="25" s="1"/>
  <c r="BG298" i="25" s="1"/>
  <c r="BC139" i="25"/>
  <c r="BG139" i="25" s="1"/>
  <c r="AU308" i="25"/>
  <c r="BC308" i="25" s="1"/>
  <c r="BG308" i="25" s="1"/>
  <c r="AU249" i="25"/>
  <c r="BC249" i="25" s="1"/>
  <c r="BG249" i="25" s="1"/>
  <c r="AU129" i="25"/>
  <c r="BC129" i="25" s="1"/>
  <c r="BG129" i="25" s="1"/>
  <c r="AU18" i="25"/>
  <c r="BC18" i="25" s="1"/>
  <c r="BG18" i="25" s="1"/>
  <c r="AU135" i="25"/>
  <c r="BC135" i="25" s="1"/>
  <c r="BG135" i="25" s="1"/>
  <c r="AU85" i="25"/>
  <c r="BC85" i="25" s="1"/>
  <c r="BG85" i="25" s="1"/>
  <c r="AU256" i="25"/>
  <c r="BC256" i="25" s="1"/>
  <c r="BG256" i="25" s="1"/>
  <c r="AU335" i="25"/>
  <c r="BC335" i="25" s="1"/>
  <c r="BG335" i="25" s="1"/>
  <c r="AU190" i="25"/>
  <c r="BC190" i="25" s="1"/>
  <c r="BG190" i="25" s="1"/>
  <c r="AU66" i="25"/>
  <c r="BC66" i="25" s="1"/>
  <c r="BG66" i="25" s="1"/>
  <c r="AU20" i="25"/>
  <c r="BC20" i="25" s="1"/>
  <c r="BG20" i="25" s="1"/>
  <c r="AU202" i="25"/>
  <c r="BC202" i="25" s="1"/>
  <c r="BG202" i="25" s="1"/>
  <c r="AU84" i="25"/>
  <c r="BC84" i="25" s="1"/>
  <c r="BG84" i="25" s="1"/>
  <c r="AU228" i="25"/>
  <c r="BC228" i="25" s="1"/>
  <c r="BG228" i="25" s="1"/>
  <c r="AU330" i="25"/>
  <c r="AU305" i="25"/>
  <c r="BC305" i="25" s="1"/>
  <c r="BG305" i="25" s="1"/>
  <c r="AU244" i="25"/>
  <c r="BC244" i="25" s="1"/>
  <c r="BG244" i="25" s="1"/>
  <c r="AU182" i="25"/>
  <c r="BC182" i="25" s="1"/>
  <c r="BG182" i="25" s="1"/>
  <c r="AU131" i="25"/>
  <c r="BC131" i="25" s="1"/>
  <c r="BG131" i="25" s="1"/>
  <c r="AU292" i="25"/>
  <c r="BC292" i="25" s="1"/>
  <c r="BG292" i="25" s="1"/>
  <c r="BC104" i="25"/>
  <c r="BG104" i="25" s="1"/>
  <c r="AU212" i="25"/>
  <c r="BC212" i="25" s="1"/>
  <c r="BG212" i="25" s="1"/>
  <c r="BG86" i="25"/>
  <c r="AU188" i="25"/>
  <c r="BC188" i="25" s="1"/>
  <c r="BG188" i="25" s="1"/>
  <c r="AU331" i="25"/>
  <c r="BC331" i="25" s="1"/>
  <c r="BG331" i="25" s="1"/>
  <c r="AU230" i="25"/>
  <c r="BC230" i="25" s="1"/>
  <c r="BG230" i="25" s="1"/>
  <c r="AU123" i="25"/>
  <c r="BC123" i="25" s="1"/>
  <c r="BG123" i="25" s="1"/>
  <c r="AU254" i="25"/>
  <c r="BC254" i="25" s="1"/>
  <c r="BG254" i="25" s="1"/>
  <c r="AU98" i="25"/>
  <c r="BC98" i="25" s="1"/>
  <c r="BG98" i="25" s="1"/>
  <c r="AA46" i="25"/>
  <c r="BC96" i="25"/>
  <c r="BG96" i="25" s="1"/>
  <c r="AU263" i="25"/>
  <c r="BC263" i="25" s="1"/>
  <c r="BG263" i="25" s="1"/>
  <c r="AU107" i="25"/>
  <c r="BC107" i="25" s="1"/>
  <c r="BG107" i="25" s="1"/>
  <c r="BG89" i="25"/>
  <c r="AU329" i="25"/>
  <c r="BC329" i="25" s="1"/>
  <c r="BG329" i="25" s="1"/>
  <c r="AY52" i="25"/>
  <c r="AU164" i="25"/>
  <c r="BC164" i="25" s="1"/>
  <c r="BG164" i="25" s="1"/>
  <c r="AU137" i="25"/>
  <c r="BC137" i="25" s="1"/>
  <c r="BG137" i="25" s="1"/>
  <c r="AU103" i="25"/>
  <c r="BC103" i="25" s="1"/>
  <c r="BG103" i="25" s="1"/>
  <c r="AU345" i="25"/>
  <c r="BC345" i="25" s="1"/>
  <c r="BG345" i="25" s="1"/>
  <c r="AU306" i="25"/>
  <c r="BC306" i="25" s="1"/>
  <c r="BG306" i="25" s="1"/>
  <c r="AU140" i="25"/>
  <c r="BC140" i="25" s="1"/>
  <c r="BG140" i="25" s="1"/>
  <c r="AU10" i="25"/>
  <c r="BC10" i="25" s="1"/>
  <c r="BG10" i="25" s="1"/>
  <c r="AU14" i="25"/>
  <c r="BC14" i="25" s="1"/>
  <c r="BG14" i="25" s="1"/>
  <c r="AU15" i="25"/>
  <c r="BC15" i="25" s="1"/>
  <c r="BG15" i="25" s="1"/>
  <c r="AA153" i="25"/>
  <c r="AA231" i="25"/>
  <c r="BG186" i="25"/>
  <c r="BG248" i="25"/>
  <c r="AY50" i="25"/>
  <c r="AA50" i="25"/>
  <c r="AU50" i="25" s="1"/>
  <c r="AA56" i="25"/>
  <c r="AA48" i="25"/>
  <c r="AU31" i="25"/>
  <c r="AU25" i="25"/>
  <c r="AU12" i="25"/>
  <c r="AU26" i="25"/>
  <c r="AU16" i="25"/>
  <c r="BC16" i="25" s="1"/>
  <c r="BG16" i="25" s="1"/>
  <c r="AU13" i="25"/>
  <c r="AU34" i="25"/>
  <c r="AU7" i="25"/>
  <c r="AU49" i="25"/>
  <c r="AU33" i="25"/>
  <c r="AU29" i="25"/>
  <c r="AU23" i="25"/>
  <c r="AU32" i="25"/>
  <c r="AU24" i="25"/>
  <c r="AU8" i="25"/>
  <c r="AU28" i="25"/>
  <c r="AU55" i="25"/>
  <c r="AU57" i="25"/>
  <c r="AA114" i="25"/>
  <c r="AM348" i="25"/>
  <c r="AM309" i="25"/>
  <c r="AM114" i="25"/>
  <c r="AA309" i="25"/>
  <c r="BG166" i="25"/>
  <c r="AM192" i="25"/>
  <c r="AM153" i="25"/>
  <c r="AU11" i="25"/>
  <c r="BC11" i="25" s="1"/>
  <c r="BG11" i="25" s="1"/>
  <c r="N18" i="28"/>
  <c r="AY54" i="25"/>
  <c r="AU297" i="25"/>
  <c r="BC297" i="25" s="1"/>
  <c r="BG297" i="25" s="1"/>
  <c r="AU97" i="25"/>
  <c r="BC97" i="25" s="1"/>
  <c r="BG97" i="25" s="1"/>
  <c r="AA348" i="25"/>
  <c r="AA192" i="25"/>
  <c r="AA270" i="25"/>
  <c r="AU17" i="25"/>
  <c r="BC17" i="25" s="1"/>
  <c r="BG17" i="25" s="1"/>
  <c r="AU22" i="25"/>
  <c r="BC22" i="25" s="1"/>
  <c r="BG22" i="25" s="1"/>
  <c r="N29" i="28"/>
  <c r="W29" i="28"/>
  <c r="AY36" i="25"/>
  <c r="AU58" i="25"/>
  <c r="BC58" i="25" s="1"/>
  <c r="BG58" i="25" s="1"/>
  <c r="N16" i="28"/>
  <c r="AU19" i="25"/>
  <c r="BC19" i="25" s="1"/>
  <c r="BG19" i="25" s="1"/>
  <c r="W16" i="28"/>
  <c r="N19" i="28"/>
  <c r="N23" i="28"/>
  <c r="N45" i="28"/>
  <c r="AY114" i="25"/>
  <c r="AA36" i="25"/>
  <c r="AA38" i="25" s="1"/>
  <c r="N43" i="28"/>
  <c r="AY153" i="25"/>
  <c r="BC201" i="25"/>
  <c r="BG201" i="25" s="1"/>
  <c r="BC318" i="25"/>
  <c r="BG318" i="25" s="1"/>
  <c r="BC128" i="25"/>
  <c r="BG128" i="25" s="1"/>
  <c r="AU231" i="25" l="1"/>
  <c r="AU192" i="25"/>
  <c r="W40" i="28"/>
  <c r="W30" i="28"/>
  <c r="W37" i="28"/>
  <c r="W31" i="28"/>
  <c r="W32" i="28"/>
  <c r="W26" i="28"/>
  <c r="W18" i="28"/>
  <c r="W28" i="28"/>
  <c r="W41" i="28"/>
  <c r="W36" i="28"/>
  <c r="W22" i="28"/>
  <c r="W44" i="28"/>
  <c r="AU348" i="25"/>
  <c r="W38" i="28"/>
  <c r="BK64" i="25"/>
  <c r="W21" i="28"/>
  <c r="W20" i="28"/>
  <c r="AU270" i="25"/>
  <c r="W27" i="28"/>
  <c r="W34" i="28"/>
  <c r="BC330" i="25"/>
  <c r="BG330" i="25" s="1"/>
  <c r="W35" i="28"/>
  <c r="AU114" i="25"/>
  <c r="AU153" i="25"/>
  <c r="W17" i="28"/>
  <c r="AU309" i="25"/>
  <c r="AA75" i="25"/>
  <c r="AA233" i="25" s="1"/>
  <c r="AM36" i="25"/>
  <c r="AM38" i="25" s="1"/>
  <c r="W24" i="28"/>
  <c r="W25" i="28"/>
  <c r="AU52" i="25"/>
  <c r="BC52" i="25" s="1"/>
  <c r="BG52" i="25" s="1"/>
  <c r="AU56" i="25"/>
  <c r="AU46" i="25"/>
  <c r="AU48" i="25"/>
  <c r="BC49" i="25"/>
  <c r="BG49" i="25" s="1"/>
  <c r="BC54" i="25"/>
  <c r="BG54" i="25" s="1"/>
  <c r="BC6" i="25"/>
  <c r="BG6" i="25" s="1"/>
  <c r="BC7" i="25"/>
  <c r="BG7" i="25" s="1"/>
  <c r="BC34" i="25"/>
  <c r="BG34" i="25" s="1"/>
  <c r="BC13" i="25"/>
  <c r="BG13" i="25" s="1"/>
  <c r="BC26" i="25"/>
  <c r="BG26" i="25" s="1"/>
  <c r="BC12" i="25"/>
  <c r="BG12" i="25" s="1"/>
  <c r="BC25" i="25"/>
  <c r="BG25" i="25" s="1"/>
  <c r="BC31" i="25"/>
  <c r="BG31" i="25" s="1"/>
  <c r="BC57" i="25"/>
  <c r="BG57" i="25" s="1"/>
  <c r="BC55" i="25"/>
  <c r="BG55" i="25" s="1"/>
  <c r="BC28" i="25"/>
  <c r="BG28" i="25" s="1"/>
  <c r="BC8" i="25"/>
  <c r="BG8" i="25" s="1"/>
  <c r="BC50" i="25"/>
  <c r="BG50" i="25" s="1"/>
  <c r="BC24" i="25"/>
  <c r="BG24" i="25" s="1"/>
  <c r="BC32" i="25"/>
  <c r="BG32" i="25" s="1"/>
  <c r="BC23" i="25"/>
  <c r="BG23" i="25" s="1"/>
  <c r="BC29" i="25"/>
  <c r="BG29" i="25" s="1"/>
  <c r="BC33" i="25"/>
  <c r="BG33" i="25" s="1"/>
  <c r="W33" i="28"/>
  <c r="AY75" i="25"/>
  <c r="AY77" i="25" s="1"/>
  <c r="AU36" i="25"/>
  <c r="AU38" i="25" s="1"/>
  <c r="AY38" i="25"/>
  <c r="W23" i="28"/>
  <c r="W19" i="28"/>
  <c r="W45" i="28"/>
  <c r="W43" i="28"/>
  <c r="W46" i="28" l="1"/>
  <c r="W47" i="28" s="1"/>
  <c r="W96" i="28" s="1"/>
  <c r="W145" i="28" s="1"/>
  <c r="W194" i="28" s="1"/>
  <c r="W243" i="28" s="1"/>
  <c r="W292" i="28" s="1"/>
  <c r="W341" i="28" s="1"/>
  <c r="W390" i="28" s="1"/>
  <c r="W439" i="28" s="1"/>
  <c r="AA116" i="25"/>
  <c r="AA311" i="25"/>
  <c r="AA272" i="25"/>
  <c r="AA155" i="25"/>
  <c r="AA350" i="25"/>
  <c r="AA194" i="25"/>
  <c r="AA77" i="25"/>
  <c r="AU75" i="25"/>
  <c r="AU272" i="25" s="1"/>
  <c r="BC48" i="25"/>
  <c r="BG48" i="25" s="1"/>
  <c r="BC46" i="25"/>
  <c r="BG46" i="25" s="1"/>
  <c r="BC56" i="25"/>
  <c r="BG56" i="25" s="1"/>
  <c r="AM75" i="25"/>
  <c r="AY116" i="25"/>
  <c r="AY155" i="25"/>
  <c r="AU77" i="25" l="1"/>
  <c r="AU194" i="25"/>
  <c r="AU155" i="25"/>
  <c r="AU311" i="25"/>
  <c r="AU116" i="25"/>
  <c r="AU233" i="25"/>
  <c r="AU350" i="25"/>
  <c r="AM311" i="25"/>
  <c r="AM77" i="25"/>
  <c r="AM155" i="25"/>
  <c r="AM350" i="25"/>
  <c r="AM194" i="25"/>
  <c r="AM233" i="25"/>
  <c r="AM272" i="25"/>
  <c r="AM116" i="25"/>
  <c r="S19" i="11" l="1"/>
  <c r="AN18" i="11" l="1"/>
  <c r="S21" i="11" s="1"/>
  <c r="S17" i="18" s="1"/>
  <c r="V26" i="14"/>
  <c r="AL18" i="11"/>
  <c r="S21" i="15"/>
  <c r="S15" i="18"/>
  <c r="S23" i="15" l="1"/>
  <c r="V3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H5" authorId="0" shapeId="0" xr:uid="{16D955A5-0B39-43CF-AC06-088F1A5F58B9}">
      <text/>
    </comment>
    <comment ref="K12" authorId="0" shapeId="0" xr:uid="{19DEBBA8-92A0-46AE-89C4-63DFC766A7CC}">
      <text>
        <r>
          <rPr>
            <b/>
            <sz val="18"/>
            <color indexed="81"/>
            <rFont val="MS P ゴシック"/>
            <family val="3"/>
            <charset val="128"/>
          </rPr>
          <t>四万十市から入力をお願いします</t>
        </r>
      </text>
    </comment>
    <comment ref="J26" authorId="0" shapeId="0" xr:uid="{1A77B258-081C-4D16-AF28-714111302A1A}">
      <text/>
    </comment>
    <comment ref="K52" authorId="0" shapeId="0" xr:uid="{24FD668D-EEC6-4C95-88E4-EC9843245947}">
      <text>
        <r>
          <rPr>
            <b/>
            <sz val="18"/>
            <color indexed="81"/>
            <rFont val="MS P ゴシック"/>
            <family val="3"/>
            <charset val="128"/>
          </rPr>
          <t>都道府県名から入力をお願いします</t>
        </r>
      </text>
    </comment>
    <comment ref="J58" authorId="0" shapeId="0" xr:uid="{AF47AF98-1F21-45B1-AF38-41713AC533A6}">
      <text>
        <r>
          <rPr>
            <b/>
            <sz val="9"/>
            <color indexed="81"/>
            <rFont val="MS P ゴシック"/>
            <family val="3"/>
            <charset val="128"/>
          </rPr>
          <t>交付申請、変更申請とも異なる場合は様式を直接変更してください。</t>
        </r>
      </text>
    </comment>
    <comment ref="J59" authorId="0" shapeId="0" xr:uid="{A21A8BA8-ED0D-48D0-A4B7-C79CA91C1E65}">
      <text>
        <r>
          <rPr>
            <b/>
            <sz val="9"/>
            <color indexed="81"/>
            <rFont val="MS P ゴシック"/>
            <family val="3"/>
            <charset val="128"/>
          </rPr>
          <t>交付申請、変更申請とも異なる場合は様式を直接変更してください。</t>
        </r>
      </text>
    </comment>
    <comment ref="J68" authorId="0" shapeId="0" xr:uid="{ECD71898-2D79-4F64-8847-103378A824D8}">
      <text>
        <r>
          <rPr>
            <b/>
            <sz val="20"/>
            <color indexed="81"/>
            <rFont val="MS P ゴシック"/>
            <family val="3"/>
            <charset val="128"/>
          </rPr>
          <t>高知県から
記入ください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U18" authorId="0" shapeId="0" xr:uid="{00000000-0006-0000-0E00-000001000000}">
      <text>
        <r>
          <rPr>
            <b/>
            <sz val="14"/>
            <color indexed="81"/>
            <rFont val="ＭＳ ゴシック"/>
            <family val="3"/>
            <charset val="128"/>
          </rPr>
          <t>どちらかに必ず○をしてください。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4" authorId="0" shapeId="0" xr:uid="{00000000-0006-0000-0400-000001000000}">
      <text>
        <r>
          <rPr>
            <b/>
            <sz val="14"/>
            <color indexed="81"/>
            <rFont val="ＭＳ ゴシック"/>
            <family val="3"/>
            <charset val="128"/>
          </rPr>
          <t>どちらかに必ず○をしてください。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3" authorId="0" shapeId="0" xr:uid="{2F899C22-5CB8-4724-8A88-32CF9DE330F4}">
      <text>
        <r>
          <rPr>
            <b/>
            <sz val="18"/>
            <color indexed="81"/>
            <rFont val="MS P ゴシック"/>
            <family val="3"/>
            <charset val="128"/>
          </rPr>
          <t xml:space="preserve">JAS製品かそうでないか
どちらかにチェックを入れてください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X19" authorId="0" shapeId="0" xr:uid="{63008D35-885D-4DAB-B888-932EA485473D}">
      <text>
        <r>
          <rPr>
            <b/>
            <sz val="14"/>
            <color indexed="81"/>
            <rFont val="ＭＳ ゴシック"/>
            <family val="3"/>
            <charset val="128"/>
          </rPr>
          <t>どちらかに必ず○をしてください。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6" authorId="0" shapeId="0" xr:uid="{CFC7AA1F-871E-4881-B6B8-F5C69FB098EE}">
      <text>
        <r>
          <rPr>
            <b/>
            <sz val="14"/>
            <color indexed="81"/>
            <rFont val="ＭＳ ゴシック"/>
            <family val="3"/>
            <charset val="128"/>
          </rPr>
          <t>どちらかに必ず○をしてください。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U8" authorId="0" shapeId="0" xr:uid="{28190EAF-1E44-44F7-A857-FAC6627BE621}">
      <text>
        <r>
          <rPr>
            <b/>
            <sz val="14"/>
            <color indexed="81"/>
            <rFont val="ＭＳ ゴシック"/>
            <family val="3"/>
            <charset val="128"/>
          </rPr>
          <t>どちらかに必ず○をしてください。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nourin</author>
  </authors>
  <commentList>
    <comment ref="J16" authorId="0" shapeId="0" xr:uid="{00000000-0006-0000-0B00-000001000000}">
      <text>
        <r>
          <rPr>
            <b/>
            <sz val="14"/>
            <color indexed="81"/>
            <rFont val="ＭＳ Ｐゴシック"/>
            <family val="3"/>
            <charset val="128"/>
          </rPr>
          <t>振込先口座を含め、
入力をお願いします。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0" authorId="0" shapeId="0" xr:uid="{00000000-0006-0000-0D00-000001000000}">
      <text>
        <r>
          <rPr>
            <b/>
            <sz val="14"/>
            <color indexed="81"/>
            <rFont val="ＭＳ ゴシック"/>
            <family val="3"/>
            <charset val="128"/>
          </rPr>
          <t>どちらかに必ず○をしてください。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U18" authorId="0" shapeId="0" xr:uid="{AE95EFA2-992B-4A6F-AE97-79E2CCCBD0C4}">
      <text>
        <r>
          <rPr>
            <b/>
            <sz val="14"/>
            <color indexed="81"/>
            <rFont val="ＭＳ ゴシック"/>
            <family val="3"/>
            <charset val="128"/>
          </rPr>
          <t>どちらかに必ず○をしてください。</t>
        </r>
      </text>
    </comment>
  </commentList>
</comments>
</file>

<file path=xl/sharedStrings.xml><?xml version="1.0" encoding="utf-8"?>
<sst xmlns="http://schemas.openxmlformats.org/spreadsheetml/2006/main" count="1284" uniqueCount="387">
  <si>
    <t>樹種</t>
    <rPh sb="0" eb="2">
      <t>ジュシュ</t>
    </rPh>
    <phoneticPr fontId="2"/>
  </si>
  <si>
    <t>内装材</t>
    <rPh sb="0" eb="2">
      <t>ナイソウ</t>
    </rPh>
    <rPh sb="2" eb="3">
      <t>ザイ</t>
    </rPh>
    <phoneticPr fontId="2"/>
  </si>
  <si>
    <t>部材名</t>
    <rPh sb="0" eb="1">
      <t>ブ</t>
    </rPh>
    <rPh sb="1" eb="2">
      <t>ザイ</t>
    </rPh>
    <rPh sb="2" eb="3">
      <t>メイ</t>
    </rPh>
    <phoneticPr fontId="2"/>
  </si>
  <si>
    <t>NO.</t>
    <phoneticPr fontId="2"/>
  </si>
  <si>
    <t>長
(m)</t>
    <rPh sb="0" eb="1">
      <t>ナガ</t>
    </rPh>
    <phoneticPr fontId="2"/>
  </si>
  <si>
    <t>巾
(m)</t>
    <rPh sb="0" eb="1">
      <t>ハバ</t>
    </rPh>
    <phoneticPr fontId="2"/>
  </si>
  <si>
    <t>厚
(m)</t>
    <rPh sb="0" eb="1">
      <t>アツ</t>
    </rPh>
    <phoneticPr fontId="2"/>
  </si>
  <si>
    <t>単材積
(㎥)</t>
    <rPh sb="0" eb="1">
      <t>タン</t>
    </rPh>
    <rPh sb="1" eb="2">
      <t>ザイ</t>
    </rPh>
    <rPh sb="2" eb="3">
      <t>セキ</t>
    </rPh>
    <phoneticPr fontId="2"/>
  </si>
  <si>
    <t>数量
(本,枚)</t>
    <rPh sb="0" eb="2">
      <t>スウリョウ</t>
    </rPh>
    <rPh sb="4" eb="5">
      <t>ホン</t>
    </rPh>
    <rPh sb="6" eb="7">
      <t>マイ</t>
    </rPh>
    <phoneticPr fontId="2"/>
  </si>
  <si>
    <t>材積
(㎥)</t>
    <rPh sb="0" eb="1">
      <t>ザイ</t>
    </rPh>
    <rPh sb="1" eb="2">
      <t>セキ</t>
    </rPh>
    <phoneticPr fontId="2"/>
  </si>
  <si>
    <t>その他の
助成金
(円)</t>
    <rPh sb="2" eb="3">
      <t>タ</t>
    </rPh>
    <rPh sb="5" eb="8">
      <t>ジョセイキン</t>
    </rPh>
    <rPh sb="10" eb="11">
      <t>エン</t>
    </rPh>
    <phoneticPr fontId="2"/>
  </si>
  <si>
    <t>市
補助単価
(円)</t>
    <rPh sb="0" eb="1">
      <t>シ</t>
    </rPh>
    <rPh sb="2" eb="4">
      <t>ホジョ</t>
    </rPh>
    <rPh sb="4" eb="6">
      <t>タンカ</t>
    </rPh>
    <rPh sb="8" eb="9">
      <t>エン</t>
    </rPh>
    <phoneticPr fontId="2"/>
  </si>
  <si>
    <t>市
補助金額
(円)</t>
    <rPh sb="0" eb="1">
      <t>シ</t>
    </rPh>
    <rPh sb="2" eb="4">
      <t>ホジョ</t>
    </rPh>
    <rPh sb="4" eb="5">
      <t>キン</t>
    </rPh>
    <rPh sb="5" eb="6">
      <t>ガク</t>
    </rPh>
    <rPh sb="8" eb="9">
      <t>エン</t>
    </rPh>
    <phoneticPr fontId="2"/>
  </si>
  <si>
    <t>小計</t>
    <phoneticPr fontId="2"/>
  </si>
  <si>
    <t>その他の
助成単価
(円)</t>
    <rPh sb="2" eb="3">
      <t>タ</t>
    </rPh>
    <rPh sb="5" eb="7">
      <t>ジョセイ</t>
    </rPh>
    <rPh sb="7" eb="9">
      <t>タンカ</t>
    </rPh>
    <rPh sb="11" eb="12">
      <t>エン</t>
    </rPh>
    <phoneticPr fontId="2"/>
  </si>
  <si>
    <t>市産材（材積・金額）内訳表</t>
    <phoneticPr fontId="2"/>
  </si>
  <si>
    <t>NO.</t>
    <phoneticPr fontId="2"/>
  </si>
  <si>
    <t>申請者</t>
    <rPh sb="0" eb="3">
      <t>シンセイシャ</t>
    </rPh>
    <phoneticPr fontId="2"/>
  </si>
  <si>
    <t>氏名</t>
    <rPh sb="0" eb="2">
      <t>シメイ</t>
    </rPh>
    <phoneticPr fontId="2"/>
  </si>
  <si>
    <t>住所</t>
    <rPh sb="0" eb="2">
      <t>ジュウショ</t>
    </rPh>
    <phoneticPr fontId="2"/>
  </si>
  <si>
    <t>電話番号</t>
    <rPh sb="0" eb="2">
      <t>デンワ</t>
    </rPh>
    <rPh sb="2" eb="4">
      <t>バンゴウ</t>
    </rPh>
    <phoneticPr fontId="2"/>
  </si>
  <si>
    <t>建築工事請負業者</t>
    <rPh sb="0" eb="2">
      <t>ケンチク</t>
    </rPh>
    <rPh sb="2" eb="4">
      <t>コウジ</t>
    </rPh>
    <rPh sb="4" eb="6">
      <t>ウケオイ</t>
    </rPh>
    <rPh sb="6" eb="8">
      <t>ギョウシャ</t>
    </rPh>
    <phoneticPr fontId="2"/>
  </si>
  <si>
    <t>請負業者名</t>
    <rPh sb="0" eb="2">
      <t>ウケオイ</t>
    </rPh>
    <rPh sb="2" eb="4">
      <t>ギョウシャ</t>
    </rPh>
    <rPh sb="4" eb="5">
      <t>メイ</t>
    </rPh>
    <phoneticPr fontId="2"/>
  </si>
  <si>
    <t>代表者　職・氏名</t>
    <rPh sb="0" eb="3">
      <t>ダイヒョウシャ</t>
    </rPh>
    <rPh sb="4" eb="5">
      <t>ショク</t>
    </rPh>
    <rPh sb="6" eb="8">
      <t>シメイ</t>
    </rPh>
    <phoneticPr fontId="2"/>
  </si>
  <si>
    <t>職</t>
    <rPh sb="0" eb="1">
      <t>ショク</t>
    </rPh>
    <phoneticPr fontId="2"/>
  </si>
  <si>
    <t>四万十市</t>
    <rPh sb="0" eb="3">
      <t>シマント</t>
    </rPh>
    <rPh sb="3" eb="4">
      <t>シ</t>
    </rPh>
    <phoneticPr fontId="2"/>
  </si>
  <si>
    <t>補助金交付申請</t>
    <rPh sb="0" eb="3">
      <t>ホジョキン</t>
    </rPh>
    <rPh sb="3" eb="5">
      <t>コウフ</t>
    </rPh>
    <rPh sb="5" eb="7">
      <t>シンセイ</t>
    </rPh>
    <phoneticPr fontId="2"/>
  </si>
  <si>
    <t>申請年月日</t>
    <rPh sb="0" eb="2">
      <t>シンセイ</t>
    </rPh>
    <rPh sb="2" eb="5">
      <t>ネンガッピ</t>
    </rPh>
    <phoneticPr fontId="2"/>
  </si>
  <si>
    <t>年</t>
    <rPh sb="0" eb="1">
      <t>ネン</t>
    </rPh>
    <phoneticPr fontId="2"/>
  </si>
  <si>
    <t>月</t>
    <rPh sb="0" eb="1">
      <t>ツキ</t>
    </rPh>
    <phoneticPr fontId="2"/>
  </si>
  <si>
    <t>日</t>
    <rPh sb="0" eb="1">
      <t>ニチ</t>
    </rPh>
    <phoneticPr fontId="2"/>
  </si>
  <si>
    <t>建築の場所</t>
    <rPh sb="0" eb="2">
      <t>ケンチク</t>
    </rPh>
    <rPh sb="3" eb="5">
      <t>バショ</t>
    </rPh>
    <phoneticPr fontId="2"/>
  </si>
  <si>
    <t>建築費総額</t>
    <rPh sb="0" eb="3">
      <t>ケンチクヒ</t>
    </rPh>
    <rPh sb="3" eb="5">
      <t>ソウガク</t>
    </rPh>
    <phoneticPr fontId="2"/>
  </si>
  <si>
    <t>千円</t>
    <rPh sb="0" eb="2">
      <t>センエン</t>
    </rPh>
    <phoneticPr fontId="2"/>
  </si>
  <si>
    <t>延べ床面積</t>
    <rPh sb="0" eb="1">
      <t>ノ</t>
    </rPh>
    <rPh sb="2" eb="3">
      <t>ユカ</t>
    </rPh>
    <rPh sb="3" eb="5">
      <t>メンセキ</t>
    </rPh>
    <phoneticPr fontId="2"/>
  </si>
  <si>
    <t>着手予定日</t>
    <rPh sb="0" eb="2">
      <t>チャクシュ</t>
    </rPh>
    <rPh sb="2" eb="5">
      <t>ヨテイビ</t>
    </rPh>
    <phoneticPr fontId="2"/>
  </si>
  <si>
    <t>完了予定日</t>
    <rPh sb="0" eb="2">
      <t>カンリョウ</t>
    </rPh>
    <rPh sb="2" eb="5">
      <t>ヨテイビ</t>
    </rPh>
    <phoneticPr fontId="2"/>
  </si>
  <si>
    <t>交付決定日</t>
    <rPh sb="0" eb="2">
      <t>コウフ</t>
    </rPh>
    <rPh sb="2" eb="4">
      <t>ケッテイ</t>
    </rPh>
    <rPh sb="4" eb="5">
      <t>ビ</t>
    </rPh>
    <phoneticPr fontId="2"/>
  </si>
  <si>
    <t>交付決定番号</t>
    <rPh sb="0" eb="2">
      <t>コウフ</t>
    </rPh>
    <rPh sb="2" eb="4">
      <t>ケッテイ</t>
    </rPh>
    <rPh sb="4" eb="6">
      <t>バンゴウ</t>
    </rPh>
    <phoneticPr fontId="2"/>
  </si>
  <si>
    <t>第</t>
    <rPh sb="0" eb="1">
      <t>ダイ</t>
    </rPh>
    <phoneticPr fontId="2"/>
  </si>
  <si>
    <t>号</t>
    <rPh sb="0" eb="1">
      <t>ゴウ</t>
    </rPh>
    <phoneticPr fontId="2"/>
  </si>
  <si>
    <t>変更理由</t>
    <rPh sb="0" eb="2">
      <t>ヘンコウ</t>
    </rPh>
    <rPh sb="2" eb="4">
      <t>リユウ</t>
    </rPh>
    <phoneticPr fontId="2"/>
  </si>
  <si>
    <t>実績報告</t>
    <rPh sb="0" eb="2">
      <t>ジッセキ</t>
    </rPh>
    <rPh sb="2" eb="4">
      <t>ホウコク</t>
    </rPh>
    <phoneticPr fontId="2"/>
  </si>
  <si>
    <t>完了年月日</t>
    <rPh sb="0" eb="2">
      <t>カンリョウ</t>
    </rPh>
    <rPh sb="2" eb="5">
      <t>ネンガッピ</t>
    </rPh>
    <phoneticPr fontId="2"/>
  </si>
  <si>
    <t>補助金交付請求</t>
    <rPh sb="0" eb="3">
      <t>ホジョキン</t>
    </rPh>
    <rPh sb="3" eb="5">
      <t>コウフ</t>
    </rPh>
    <rPh sb="5" eb="7">
      <t>セイキュウ</t>
    </rPh>
    <phoneticPr fontId="2"/>
  </si>
  <si>
    <t>交付確定日</t>
    <rPh sb="0" eb="2">
      <t>コウフ</t>
    </rPh>
    <rPh sb="2" eb="4">
      <t>カクテイ</t>
    </rPh>
    <rPh sb="4" eb="5">
      <t>ビ</t>
    </rPh>
    <phoneticPr fontId="2"/>
  </si>
  <si>
    <t>交付確定番号</t>
    <rPh sb="0" eb="2">
      <t>コウフ</t>
    </rPh>
    <rPh sb="2" eb="4">
      <t>カクテイ</t>
    </rPh>
    <rPh sb="4" eb="6">
      <t>バンゴウ</t>
    </rPh>
    <phoneticPr fontId="2"/>
  </si>
  <si>
    <t>様式第１号（第７条関係）</t>
    <rPh sb="0" eb="2">
      <t>ヨウシキ</t>
    </rPh>
    <rPh sb="2" eb="3">
      <t>ダイ</t>
    </rPh>
    <rPh sb="4" eb="5">
      <t>ゴウ</t>
    </rPh>
    <rPh sb="6" eb="7">
      <t>ダイ</t>
    </rPh>
    <rPh sb="8" eb="9">
      <t>ジョウ</t>
    </rPh>
    <rPh sb="9" eb="11">
      <t>カンケイ</t>
    </rPh>
    <phoneticPr fontId="2"/>
  </si>
  <si>
    <t>四万十市長　様</t>
    <rPh sb="0" eb="3">
      <t>シマント</t>
    </rPh>
    <rPh sb="3" eb="4">
      <t>シ</t>
    </rPh>
    <rPh sb="4" eb="5">
      <t>チョウ</t>
    </rPh>
    <rPh sb="6" eb="7">
      <t>サマ</t>
    </rPh>
    <phoneticPr fontId="2"/>
  </si>
  <si>
    <t>印</t>
    <rPh sb="0" eb="1">
      <t>イン</t>
    </rPh>
    <phoneticPr fontId="2"/>
  </si>
  <si>
    <t>記</t>
    <rPh sb="0" eb="1">
      <t>キ</t>
    </rPh>
    <phoneticPr fontId="2"/>
  </si>
  <si>
    <t>２</t>
  </si>
  <si>
    <t>建築の種類</t>
    <rPh sb="0" eb="2">
      <t>ケンチク</t>
    </rPh>
    <rPh sb="3" eb="5">
      <t>シュルイ</t>
    </rPh>
    <phoneticPr fontId="2"/>
  </si>
  <si>
    <t>新築　・　増築</t>
    <rPh sb="0" eb="2">
      <t>シンチク</t>
    </rPh>
    <rPh sb="5" eb="7">
      <t>ゾウチク</t>
    </rPh>
    <phoneticPr fontId="2"/>
  </si>
  <si>
    <t>３</t>
  </si>
  <si>
    <t>内容</t>
    <rPh sb="0" eb="2">
      <t>ナイヨウ</t>
    </rPh>
    <phoneticPr fontId="2"/>
  </si>
  <si>
    <t>区分</t>
    <rPh sb="0" eb="2">
      <t>クブン</t>
    </rPh>
    <phoneticPr fontId="2"/>
  </si>
  <si>
    <t>数量</t>
    <rPh sb="0" eb="2">
      <t>スウリョウ</t>
    </rPh>
    <phoneticPr fontId="2"/>
  </si>
  <si>
    <t>備考</t>
    <rPh sb="0" eb="2">
      <t>ビコウ</t>
    </rPh>
    <phoneticPr fontId="2"/>
  </si>
  <si>
    <t>①建築費総額</t>
    <rPh sb="1" eb="4">
      <t>ケンチクヒ</t>
    </rPh>
    <rPh sb="4" eb="6">
      <t>ソウガク</t>
    </rPh>
    <phoneticPr fontId="2"/>
  </si>
  <si>
    <t>②延べ床面積</t>
    <rPh sb="1" eb="2">
      <t>ノ</t>
    </rPh>
    <rPh sb="3" eb="4">
      <t>ユカ</t>
    </rPh>
    <rPh sb="4" eb="6">
      <t>メンセキ</t>
    </rPh>
    <phoneticPr fontId="2"/>
  </si>
  <si>
    <t>③市産材使用量</t>
    <rPh sb="1" eb="2">
      <t>シ</t>
    </rPh>
    <rPh sb="2" eb="3">
      <t>サン</t>
    </rPh>
    <rPh sb="3" eb="4">
      <t>ザイ</t>
    </rPh>
    <rPh sb="4" eb="6">
      <t>シヨウ</t>
    </rPh>
    <rPh sb="6" eb="7">
      <t>リョウ</t>
    </rPh>
    <phoneticPr fontId="2"/>
  </si>
  <si>
    <t>④市産材購入額</t>
    <rPh sb="1" eb="2">
      <t>シ</t>
    </rPh>
    <rPh sb="2" eb="3">
      <t>サン</t>
    </rPh>
    <rPh sb="3" eb="4">
      <t>ザイ</t>
    </rPh>
    <rPh sb="4" eb="6">
      <t>コウニュウ</t>
    </rPh>
    <rPh sb="6" eb="7">
      <t>ガク</t>
    </rPh>
    <phoneticPr fontId="2"/>
  </si>
  <si>
    <t>⑤補助申請金額</t>
    <rPh sb="1" eb="3">
      <t>ホジョ</t>
    </rPh>
    <rPh sb="3" eb="5">
      <t>シンセイ</t>
    </rPh>
    <rPh sb="5" eb="7">
      <t>キンガク</t>
    </rPh>
    <phoneticPr fontId="2"/>
  </si>
  <si>
    <t>建築工事
請負業者名</t>
    <rPh sb="0" eb="2">
      <t>ケンチク</t>
    </rPh>
    <rPh sb="2" eb="4">
      <t>コウジ</t>
    </rPh>
    <rPh sb="5" eb="7">
      <t>ウケオイ</t>
    </rPh>
    <rPh sb="7" eb="9">
      <t>ギョウシャ</t>
    </rPh>
    <rPh sb="9" eb="10">
      <t>メイ</t>
    </rPh>
    <phoneticPr fontId="2"/>
  </si>
  <si>
    <t>住所：</t>
    <rPh sb="0" eb="2">
      <t>ジュウショ</t>
    </rPh>
    <phoneticPr fontId="2"/>
  </si>
  <si>
    <t>氏名：</t>
    <rPh sb="0" eb="2">
      <t>シメイ</t>
    </rPh>
    <phoneticPr fontId="2"/>
  </si>
  <si>
    <t>電話番号：</t>
    <rPh sb="0" eb="2">
      <t>デンワ</t>
    </rPh>
    <rPh sb="2" eb="4">
      <t>バンゴウ</t>
    </rPh>
    <phoneticPr fontId="2"/>
  </si>
  <si>
    <t>５</t>
  </si>
  <si>
    <t>建築工事
着手予定日等</t>
    <rPh sb="0" eb="2">
      <t>ケンチク</t>
    </rPh>
    <rPh sb="2" eb="4">
      <t>コウジ</t>
    </rPh>
    <rPh sb="5" eb="7">
      <t>チャクシュ</t>
    </rPh>
    <rPh sb="7" eb="10">
      <t>ヨテイビ</t>
    </rPh>
    <rPh sb="10" eb="11">
      <t>トウ</t>
    </rPh>
    <phoneticPr fontId="2"/>
  </si>
  <si>
    <t>税務課長　様</t>
    <rPh sb="0" eb="2">
      <t>ゼイム</t>
    </rPh>
    <rPh sb="2" eb="4">
      <t>カチョウ</t>
    </rPh>
    <rPh sb="5" eb="6">
      <t>サマ</t>
    </rPh>
    <phoneticPr fontId="2"/>
  </si>
  <si>
    <t>四万十市税の滞納について</t>
    <rPh sb="0" eb="3">
      <t>シマント</t>
    </rPh>
    <rPh sb="3" eb="4">
      <t>シ</t>
    </rPh>
    <rPh sb="4" eb="5">
      <t>ゼイ</t>
    </rPh>
    <rPh sb="6" eb="8">
      <t>タイノウ</t>
    </rPh>
    <phoneticPr fontId="2"/>
  </si>
  <si>
    <t>有　・　無</t>
    <rPh sb="0" eb="1">
      <t>アリ</t>
    </rPh>
    <rPh sb="4" eb="5">
      <t>ナ</t>
    </rPh>
    <phoneticPr fontId="2"/>
  </si>
  <si>
    <t>　上記のとおり相違ないことを証明します。</t>
    <rPh sb="1" eb="3">
      <t>ジョウキ</t>
    </rPh>
    <rPh sb="7" eb="9">
      <t>ソウイ</t>
    </rPh>
    <rPh sb="14" eb="16">
      <t>ショウメイ</t>
    </rPh>
    <phoneticPr fontId="2"/>
  </si>
  <si>
    <t>四万十市長</t>
    <rPh sb="0" eb="3">
      <t>シマント</t>
    </rPh>
    <rPh sb="3" eb="4">
      <t>シ</t>
    </rPh>
    <rPh sb="4" eb="5">
      <t>チョウ</t>
    </rPh>
    <phoneticPr fontId="2"/>
  </si>
  <si>
    <t>日付け</t>
    <rPh sb="0" eb="1">
      <t>ニチ</t>
    </rPh>
    <rPh sb="1" eb="2">
      <t>ヅ</t>
    </rPh>
    <phoneticPr fontId="2"/>
  </si>
  <si>
    <t>（変更前）</t>
    <rPh sb="1" eb="3">
      <t>ヘンコウ</t>
    </rPh>
    <rPh sb="3" eb="4">
      <t>マエ</t>
    </rPh>
    <phoneticPr fontId="2"/>
  </si>
  <si>
    <t>（変更後）</t>
    <rPh sb="1" eb="3">
      <t>ヘンコウ</t>
    </rPh>
    <rPh sb="3" eb="4">
      <t>ゴ</t>
    </rPh>
    <phoneticPr fontId="2"/>
  </si>
  <si>
    <t>建築工事
完了予定日</t>
    <rPh sb="0" eb="2">
      <t>ケンチク</t>
    </rPh>
    <rPh sb="2" eb="4">
      <t>コウジ</t>
    </rPh>
    <rPh sb="5" eb="7">
      <t>カンリョウ</t>
    </rPh>
    <rPh sb="7" eb="10">
      <t>ヨテイビ</t>
    </rPh>
    <phoneticPr fontId="2"/>
  </si>
  <si>
    <t>建築工事
完了年月日</t>
    <rPh sb="0" eb="2">
      <t>ケンチク</t>
    </rPh>
    <rPh sb="2" eb="4">
      <t>コウジ</t>
    </rPh>
    <rPh sb="5" eb="7">
      <t>カンリョウ</t>
    </rPh>
    <rPh sb="7" eb="10">
      <t>ネンガッピ</t>
    </rPh>
    <phoneticPr fontId="2"/>
  </si>
  <si>
    <t>建築工事完了引渡証明書</t>
    <rPh sb="0" eb="2">
      <t>ケンチク</t>
    </rPh>
    <rPh sb="2" eb="4">
      <t>コウジ</t>
    </rPh>
    <rPh sb="4" eb="6">
      <t>カンリョウ</t>
    </rPh>
    <rPh sb="6" eb="8">
      <t>ヒキワタ</t>
    </rPh>
    <rPh sb="8" eb="11">
      <t>ショウメイショ</t>
    </rPh>
    <phoneticPr fontId="2"/>
  </si>
  <si>
    <t>４</t>
  </si>
  <si>
    <t>建築主の住所</t>
    <rPh sb="0" eb="2">
      <t>ケンチク</t>
    </rPh>
    <rPh sb="2" eb="3">
      <t>ヌシ</t>
    </rPh>
    <rPh sb="4" eb="6">
      <t>ジュウショ</t>
    </rPh>
    <phoneticPr fontId="2"/>
  </si>
  <si>
    <t>６</t>
  </si>
  <si>
    <t>建築主の氏名</t>
    <rPh sb="0" eb="2">
      <t>ケンチク</t>
    </rPh>
    <rPh sb="2" eb="3">
      <t>ヌシ</t>
    </rPh>
    <rPh sb="4" eb="6">
      <t>シメイ</t>
    </rPh>
    <phoneticPr fontId="2"/>
  </si>
  <si>
    <t>　上記建築工事については、私が施工し、完了後、</t>
    <rPh sb="1" eb="3">
      <t>ジョウキ</t>
    </rPh>
    <rPh sb="3" eb="5">
      <t>ケンチク</t>
    </rPh>
    <rPh sb="5" eb="7">
      <t>コウジ</t>
    </rPh>
    <rPh sb="13" eb="14">
      <t>ワタシ</t>
    </rPh>
    <rPh sb="15" eb="17">
      <t>セコウ</t>
    </rPh>
    <rPh sb="19" eb="21">
      <t>カンリョウ</t>
    </rPh>
    <rPh sb="21" eb="22">
      <t>ゴ</t>
    </rPh>
    <phoneticPr fontId="2"/>
  </si>
  <si>
    <t>様に引渡したこ</t>
    <rPh sb="0" eb="1">
      <t>サマ</t>
    </rPh>
    <rPh sb="2" eb="4">
      <t>ヒキワタ</t>
    </rPh>
    <phoneticPr fontId="2"/>
  </si>
  <si>
    <t>とを証明いたします。</t>
    <rPh sb="2" eb="4">
      <t>ショウメイ</t>
    </rPh>
    <phoneticPr fontId="2"/>
  </si>
  <si>
    <t>請求金額</t>
    <rPh sb="0" eb="2">
      <t>セイキュウ</t>
    </rPh>
    <rPh sb="2" eb="4">
      <t>キンガク</t>
    </rPh>
    <phoneticPr fontId="2"/>
  </si>
  <si>
    <t>円</t>
    <rPh sb="0" eb="1">
      <t>エン</t>
    </rPh>
    <phoneticPr fontId="2"/>
  </si>
  <si>
    <t>振込先</t>
    <rPh sb="0" eb="2">
      <t>フリコミ</t>
    </rPh>
    <rPh sb="2" eb="3">
      <t>サキ</t>
    </rPh>
    <phoneticPr fontId="2"/>
  </si>
  <si>
    <t>金融機関名</t>
    <rPh sb="0" eb="2">
      <t>キンユウ</t>
    </rPh>
    <rPh sb="2" eb="4">
      <t>キカン</t>
    </rPh>
    <rPh sb="4" eb="5">
      <t>メイ</t>
    </rPh>
    <phoneticPr fontId="2"/>
  </si>
  <si>
    <t>種別</t>
    <rPh sb="0" eb="2">
      <t>シュベツ</t>
    </rPh>
    <phoneticPr fontId="2"/>
  </si>
  <si>
    <t>普通　・　当座</t>
    <rPh sb="0" eb="2">
      <t>フツウ</t>
    </rPh>
    <rPh sb="5" eb="7">
      <t>トウザ</t>
    </rPh>
    <phoneticPr fontId="2"/>
  </si>
  <si>
    <t>口座番号</t>
    <rPh sb="0" eb="2">
      <t>コウザ</t>
    </rPh>
    <rPh sb="2" eb="4">
      <t>バンゴウ</t>
    </rPh>
    <phoneticPr fontId="2"/>
  </si>
  <si>
    <t>口座名義人</t>
    <rPh sb="0" eb="2">
      <t>コウザ</t>
    </rPh>
    <rPh sb="2" eb="5">
      <t>メイギニン</t>
    </rPh>
    <phoneticPr fontId="2"/>
  </si>
  <si>
    <t>甲</t>
    <rPh sb="0" eb="1">
      <t>コウ</t>
    </rPh>
    <phoneticPr fontId="2"/>
  </si>
  <si>
    <t>は、乙</t>
    <rPh sb="2" eb="3">
      <t>オツ</t>
    </rPh>
    <phoneticPr fontId="2"/>
  </si>
  <si>
    <t>（委任する住宅に関する事項）</t>
    <rPh sb="1" eb="3">
      <t>イニン</t>
    </rPh>
    <rPh sb="5" eb="7">
      <t>ジュウタク</t>
    </rPh>
    <rPh sb="8" eb="9">
      <t>カン</t>
    </rPh>
    <rPh sb="11" eb="13">
      <t>ジコウ</t>
    </rPh>
    <phoneticPr fontId="2"/>
  </si>
  <si>
    <t>（乙に委任する事項）</t>
    <rPh sb="1" eb="2">
      <t>オツ</t>
    </rPh>
    <rPh sb="3" eb="5">
      <t>イニン</t>
    </rPh>
    <rPh sb="7" eb="9">
      <t>ジコウ</t>
    </rPh>
    <phoneticPr fontId="2"/>
  </si>
  <si>
    <t>２　前項に掲げる事項に関する諸手続き完了後の甲への報告</t>
    <rPh sb="2" eb="4">
      <t>ゼンコウ</t>
    </rPh>
    <rPh sb="5" eb="6">
      <t>カカ</t>
    </rPh>
    <rPh sb="8" eb="10">
      <t>ジコウ</t>
    </rPh>
    <rPh sb="11" eb="12">
      <t>カン</t>
    </rPh>
    <rPh sb="14" eb="15">
      <t>ショ</t>
    </rPh>
    <rPh sb="15" eb="17">
      <t>テツヅ</t>
    </rPh>
    <rPh sb="18" eb="20">
      <t>カンリョウ</t>
    </rPh>
    <rPh sb="20" eb="21">
      <t>ゴ</t>
    </rPh>
    <rPh sb="22" eb="23">
      <t>コウ</t>
    </rPh>
    <rPh sb="25" eb="27">
      <t>ホウコク</t>
    </rPh>
    <phoneticPr fontId="2"/>
  </si>
  <si>
    <t>（甲）</t>
    <rPh sb="1" eb="2">
      <t>コウ</t>
    </rPh>
    <phoneticPr fontId="2"/>
  </si>
  <si>
    <t>（乙）</t>
    <rPh sb="1" eb="2">
      <t>オツ</t>
    </rPh>
    <phoneticPr fontId="2"/>
  </si>
  <si>
    <t>㎡</t>
    <phoneticPr fontId="2"/>
  </si>
  <si>
    <r>
      <t>変更承認申請</t>
    </r>
    <r>
      <rPr>
        <sz val="11"/>
        <rFont val="ＭＳ 明朝"/>
        <family val="1"/>
        <charset val="128"/>
      </rPr>
      <t>（変更があった場合）</t>
    </r>
    <rPh sb="0" eb="2">
      <t>ヘンコウ</t>
    </rPh>
    <rPh sb="2" eb="4">
      <t>ショウニン</t>
    </rPh>
    <rPh sb="4" eb="6">
      <t>シンセイ</t>
    </rPh>
    <phoneticPr fontId="2"/>
  </si>
  <si>
    <r>
      <t>建築工事請負業者</t>
    </r>
    <r>
      <rPr>
        <sz val="11"/>
        <rFont val="ＭＳ 明朝"/>
        <family val="1"/>
        <charset val="128"/>
      </rPr>
      <t>（変更があった場合）</t>
    </r>
    <rPh sb="0" eb="2">
      <t>ケンチク</t>
    </rPh>
    <rPh sb="2" eb="4">
      <t>コウジ</t>
    </rPh>
    <rPh sb="4" eb="6">
      <t>ウケオイ</t>
    </rPh>
    <rPh sb="6" eb="8">
      <t>ギョウシャ</t>
    </rPh>
    <phoneticPr fontId="2"/>
  </si>
  <si>
    <t>１</t>
    <phoneticPr fontId="2"/>
  </si>
  <si>
    <t>※どちらかに○をすること</t>
    <phoneticPr fontId="2"/>
  </si>
  <si>
    <t>㎥</t>
    <phoneticPr fontId="2"/>
  </si>
  <si>
    <t>４</t>
    <phoneticPr fontId="2"/>
  </si>
  <si>
    <t>２</t>
    <phoneticPr fontId="2"/>
  </si>
  <si>
    <t>四万十市</t>
    <phoneticPr fontId="2"/>
  </si>
  <si>
    <t>３</t>
    <phoneticPr fontId="2"/>
  </si>
  <si>
    <t>（</t>
    <phoneticPr fontId="2"/>
  </si>
  <si>
    <t>）</t>
    <phoneticPr fontId="2"/>
  </si>
  <si>
    <t>（</t>
    <phoneticPr fontId="2"/>
  </si>
  <si>
    <t>）</t>
    <phoneticPr fontId="2"/>
  </si>
  <si>
    <t>（</t>
    <phoneticPr fontId="2"/>
  </si>
  <si>
    <t>）</t>
    <phoneticPr fontId="2"/>
  </si>
  <si>
    <t>（</t>
    <phoneticPr fontId="2"/>
  </si>
  <si>
    <t>）</t>
    <phoneticPr fontId="2"/>
  </si>
  <si>
    <t>５</t>
    <phoneticPr fontId="2"/>
  </si>
  <si>
    <t>６</t>
    <phoneticPr fontId="2"/>
  </si>
  <si>
    <t>１</t>
    <phoneticPr fontId="2"/>
  </si>
  <si>
    <t>２</t>
    <phoneticPr fontId="2"/>
  </si>
  <si>
    <t>ﾌﾘｶﾞﾅ</t>
    <phoneticPr fontId="2"/>
  </si>
  <si>
    <t>１</t>
    <phoneticPr fontId="2"/>
  </si>
  <si>
    <t>　　必ず正式な書類として、市に提出する前に、一度は自ら検算をしてください。</t>
    <rPh sb="2" eb="3">
      <t>カナラ</t>
    </rPh>
    <rPh sb="4" eb="6">
      <t>セイシキ</t>
    </rPh>
    <rPh sb="7" eb="9">
      <t>ショルイ</t>
    </rPh>
    <rPh sb="13" eb="14">
      <t>シ</t>
    </rPh>
    <rPh sb="15" eb="17">
      <t>テイシュツ</t>
    </rPh>
    <rPh sb="19" eb="20">
      <t>マエ</t>
    </rPh>
    <rPh sb="22" eb="24">
      <t>イチド</t>
    </rPh>
    <rPh sb="25" eb="26">
      <t>ミズカ</t>
    </rPh>
    <rPh sb="27" eb="29">
      <t>ケンザン</t>
    </rPh>
    <phoneticPr fontId="2"/>
  </si>
  <si>
    <t>１．最初に入力シート１の必要な事項について入力ください。</t>
    <rPh sb="2" eb="4">
      <t>サイショ</t>
    </rPh>
    <rPh sb="5" eb="7">
      <t>ニュウリョク</t>
    </rPh>
    <rPh sb="12" eb="14">
      <t>ヒツヨウ</t>
    </rPh>
    <rPh sb="15" eb="17">
      <t>ジコウ</t>
    </rPh>
    <rPh sb="21" eb="23">
      <t>ニュウリョク</t>
    </rPh>
    <phoneticPr fontId="2"/>
  </si>
  <si>
    <t>２．続いて、入力シート２の必要な事項について入力ください。</t>
    <rPh sb="2" eb="3">
      <t>ツヅ</t>
    </rPh>
    <rPh sb="6" eb="8">
      <t>ニュウリョク</t>
    </rPh>
    <rPh sb="13" eb="15">
      <t>ヒツヨウ</t>
    </rPh>
    <rPh sb="16" eb="18">
      <t>ジコウ</t>
    </rPh>
    <rPh sb="22" eb="24">
      <t>ニュウリョク</t>
    </rPh>
    <phoneticPr fontId="2"/>
  </si>
  <si>
    <t>３．２枚のシートに入力後、提出に必要なシートを印刷してください。</t>
    <rPh sb="3" eb="4">
      <t>マイ</t>
    </rPh>
    <rPh sb="9" eb="12">
      <t>ニュウリョクゴ</t>
    </rPh>
    <rPh sb="13" eb="15">
      <t>テイシュツ</t>
    </rPh>
    <rPh sb="16" eb="18">
      <t>ヒツヨウ</t>
    </rPh>
    <rPh sb="23" eb="25">
      <t>インサツ</t>
    </rPh>
    <phoneticPr fontId="2"/>
  </si>
  <si>
    <t>４．提出前に、中身を確認してください。</t>
    <rPh sb="2" eb="4">
      <t>テイシュツ</t>
    </rPh>
    <rPh sb="4" eb="5">
      <t>マエ</t>
    </rPh>
    <rPh sb="7" eb="9">
      <t>ナカミ</t>
    </rPh>
    <rPh sb="10" eb="12">
      <t>カクニン</t>
    </rPh>
    <phoneticPr fontId="2"/>
  </si>
  <si>
    <t>２．数値の入力等、確認を何度もしておりますが、間違いがある可能性もあります。</t>
    <rPh sb="2" eb="4">
      <t>スウチ</t>
    </rPh>
    <rPh sb="5" eb="7">
      <t>ニュウリョク</t>
    </rPh>
    <rPh sb="7" eb="8">
      <t>トウ</t>
    </rPh>
    <rPh sb="9" eb="11">
      <t>カクニン</t>
    </rPh>
    <rPh sb="12" eb="14">
      <t>ナンド</t>
    </rPh>
    <rPh sb="23" eb="25">
      <t>マチガ</t>
    </rPh>
    <rPh sb="29" eb="32">
      <t>カノウセイ</t>
    </rPh>
    <phoneticPr fontId="2"/>
  </si>
  <si>
    <t>○注意事項</t>
    <rPh sb="1" eb="3">
      <t>チュウイ</t>
    </rPh>
    <rPh sb="3" eb="5">
      <t>ジコウ</t>
    </rPh>
    <phoneticPr fontId="2"/>
  </si>
  <si>
    <t>○このファイルの使用方法</t>
    <rPh sb="8" eb="10">
      <t>シヨウ</t>
    </rPh>
    <rPh sb="10" eb="12">
      <t>ホウホウ</t>
    </rPh>
    <phoneticPr fontId="2"/>
  </si>
  <si>
    <t>○入力方法（入力シート１）</t>
    <rPh sb="1" eb="3">
      <t>ニュウリョク</t>
    </rPh>
    <rPh sb="3" eb="5">
      <t>ホウホウ</t>
    </rPh>
    <rPh sb="6" eb="8">
      <t>ニュウリョク</t>
    </rPh>
    <phoneticPr fontId="2"/>
  </si>
  <si>
    <t>○入力方法（入力シート２）</t>
    <rPh sb="1" eb="3">
      <t>ニュウリョク</t>
    </rPh>
    <rPh sb="3" eb="5">
      <t>ホウホウ</t>
    </rPh>
    <rPh sb="6" eb="8">
      <t>ニュウリョク</t>
    </rPh>
    <phoneticPr fontId="2"/>
  </si>
  <si>
    <t>●「こうち木の住まいづくり助成事業」を使用する場合</t>
    <rPh sb="5" eb="6">
      <t>キ</t>
    </rPh>
    <rPh sb="7" eb="8">
      <t>ス</t>
    </rPh>
    <rPh sb="13" eb="15">
      <t>ジョセイ</t>
    </rPh>
    <rPh sb="15" eb="17">
      <t>ジギョウ</t>
    </rPh>
    <rPh sb="19" eb="21">
      <t>シヨウ</t>
    </rPh>
    <rPh sb="23" eb="25">
      <t>バアイ</t>
    </rPh>
    <phoneticPr fontId="2"/>
  </si>
  <si>
    <t>●「こうち木の住まいづくり助成事業」を使用しない場合</t>
    <rPh sb="5" eb="6">
      <t>キ</t>
    </rPh>
    <rPh sb="7" eb="8">
      <t>ス</t>
    </rPh>
    <rPh sb="13" eb="15">
      <t>ジョセイ</t>
    </rPh>
    <rPh sb="15" eb="17">
      <t>ジギョウ</t>
    </rPh>
    <rPh sb="19" eb="21">
      <t>シヨウ</t>
    </rPh>
    <rPh sb="24" eb="26">
      <t>バアイ</t>
    </rPh>
    <phoneticPr fontId="2"/>
  </si>
  <si>
    <t>様式第２号（第７条関係）</t>
    <rPh sb="0" eb="2">
      <t>ヨウシキ</t>
    </rPh>
    <rPh sb="2" eb="3">
      <t>ダイ</t>
    </rPh>
    <rPh sb="4" eb="5">
      <t>ゴウ</t>
    </rPh>
    <rPh sb="6" eb="7">
      <t>ダイ</t>
    </rPh>
    <rPh sb="8" eb="9">
      <t>ジョウ</t>
    </rPh>
    <rPh sb="9" eb="11">
      <t>カンケイ</t>
    </rPh>
    <phoneticPr fontId="2"/>
  </si>
  <si>
    <t>市
補助金
(円)</t>
    <rPh sb="0" eb="1">
      <t>シ</t>
    </rPh>
    <rPh sb="2" eb="4">
      <t>ホジョ</t>
    </rPh>
    <rPh sb="4" eb="5">
      <t>キン</t>
    </rPh>
    <rPh sb="7" eb="8">
      <t>エン</t>
    </rPh>
    <phoneticPr fontId="2"/>
  </si>
  <si>
    <t>様</t>
    <rPh sb="0" eb="1">
      <t>サマ</t>
    </rPh>
    <phoneticPr fontId="2"/>
  </si>
  <si>
    <t>様式第７号（第11条関係）</t>
    <rPh sb="0" eb="2">
      <t>ヨウシキ</t>
    </rPh>
    <rPh sb="2" eb="3">
      <t>ダイ</t>
    </rPh>
    <rPh sb="4" eb="5">
      <t>ゴウ</t>
    </rPh>
    <rPh sb="6" eb="7">
      <t>ダイ</t>
    </rPh>
    <rPh sb="9" eb="10">
      <t>ジョウ</t>
    </rPh>
    <rPh sb="10" eb="12">
      <t>カンケイ</t>
    </rPh>
    <phoneticPr fontId="2"/>
  </si>
  <si>
    <t>登録業者番号</t>
    <rPh sb="0" eb="2">
      <t>トウロク</t>
    </rPh>
    <rPh sb="2" eb="4">
      <t>ギョウシャ</t>
    </rPh>
    <rPh sb="4" eb="6">
      <t>バンゴウ</t>
    </rPh>
    <phoneticPr fontId="2"/>
  </si>
  <si>
    <t>事業者名</t>
    <rPh sb="0" eb="2">
      <t>ジギョウ</t>
    </rPh>
    <rPh sb="2" eb="3">
      <t>シャ</t>
    </rPh>
    <rPh sb="3" eb="4">
      <t>メイ</t>
    </rPh>
    <phoneticPr fontId="2"/>
  </si>
  <si>
    <t>末口径
(m)</t>
    <rPh sb="0" eb="1">
      <t>スエ</t>
    </rPh>
    <rPh sb="1" eb="2">
      <t>クチ</t>
    </rPh>
    <rPh sb="2" eb="3">
      <t>ケイ</t>
    </rPh>
    <phoneticPr fontId="2"/>
  </si>
  <si>
    <t>長
(m)</t>
    <rPh sb="0" eb="1">
      <t>チョウ</t>
    </rPh>
    <phoneticPr fontId="2"/>
  </si>
  <si>
    <t>単材積
(㎡)</t>
    <rPh sb="0" eb="1">
      <t>タン</t>
    </rPh>
    <rPh sb="1" eb="2">
      <t>ザイ</t>
    </rPh>
    <rPh sb="2" eb="3">
      <t>セキ</t>
    </rPh>
    <phoneticPr fontId="2"/>
  </si>
  <si>
    <t>材積
(㎡)</t>
    <rPh sb="0" eb="1">
      <t>ザイ</t>
    </rPh>
    <rPh sb="1" eb="2">
      <t>セキ</t>
    </rPh>
    <phoneticPr fontId="2"/>
  </si>
  <si>
    <t>に数値を記入すること。</t>
    <rPh sb="1" eb="3">
      <t>スウチ</t>
    </rPh>
    <rPh sb="4" eb="6">
      <t>キニュウ</t>
    </rPh>
    <phoneticPr fontId="2"/>
  </si>
  <si>
    <t>小計</t>
    <rPh sb="0" eb="2">
      <t>ショウケイ</t>
    </rPh>
    <phoneticPr fontId="2"/>
  </si>
  <si>
    <t>様式第４号（第10条関係）</t>
    <rPh sb="0" eb="2">
      <t>ヨウシキ</t>
    </rPh>
    <rPh sb="2" eb="3">
      <t>ダイ</t>
    </rPh>
    <rPh sb="4" eb="5">
      <t>ゴウ</t>
    </rPh>
    <rPh sb="6" eb="7">
      <t>ダイ</t>
    </rPh>
    <rPh sb="9" eb="10">
      <t>ジョウ</t>
    </rPh>
    <rPh sb="10" eb="12">
      <t>カンケイ</t>
    </rPh>
    <phoneticPr fontId="2"/>
  </si>
  <si>
    <t>様式第６号（第11条関係）</t>
    <rPh sb="0" eb="2">
      <t>ヨウシキ</t>
    </rPh>
    <rPh sb="2" eb="3">
      <t>ダイ</t>
    </rPh>
    <rPh sb="4" eb="5">
      <t>ゴウ</t>
    </rPh>
    <rPh sb="6" eb="7">
      <t>ダイ</t>
    </rPh>
    <rPh sb="9" eb="10">
      <t>ジョウ</t>
    </rPh>
    <rPh sb="10" eb="12">
      <t>カンケイ</t>
    </rPh>
    <phoneticPr fontId="2"/>
  </si>
  <si>
    <t>様式第９号（第13条関係）</t>
    <rPh sb="0" eb="2">
      <t>ヨウシキ</t>
    </rPh>
    <rPh sb="2" eb="3">
      <t>ダイ</t>
    </rPh>
    <rPh sb="4" eb="5">
      <t>ゴウ</t>
    </rPh>
    <rPh sb="6" eb="7">
      <t>ダイ</t>
    </rPh>
    <rPh sb="9" eb="10">
      <t>ジョウ</t>
    </rPh>
    <rPh sb="10" eb="12">
      <t>カンケイ</t>
    </rPh>
    <phoneticPr fontId="2"/>
  </si>
  <si>
    <t>様式第12号（第18条関係）</t>
    <rPh sb="0" eb="2">
      <t>ヨウシキ</t>
    </rPh>
    <rPh sb="2" eb="3">
      <t>ダイ</t>
    </rPh>
    <rPh sb="5" eb="6">
      <t>ゴウ</t>
    </rPh>
    <rPh sb="7" eb="8">
      <t>ダイ</t>
    </rPh>
    <rPh sb="10" eb="11">
      <t>ジョウ</t>
    </rPh>
    <rPh sb="11" eb="13">
      <t>カンケイ</t>
    </rPh>
    <phoneticPr fontId="2"/>
  </si>
  <si>
    <t>様式第13号（第22条関係）</t>
    <rPh sb="0" eb="2">
      <t>ヨウシキ</t>
    </rPh>
    <rPh sb="2" eb="3">
      <t>ダイ</t>
    </rPh>
    <rPh sb="5" eb="6">
      <t>ゴウ</t>
    </rPh>
    <rPh sb="7" eb="8">
      <t>ダイ</t>
    </rPh>
    <rPh sb="10" eb="11">
      <t>ジョウ</t>
    </rPh>
    <rPh sb="11" eb="13">
      <t>カンケイ</t>
    </rPh>
    <phoneticPr fontId="2"/>
  </si>
  <si>
    <t>購入金額
(円)
(a)</t>
    <rPh sb="0" eb="2">
      <t>コウニュウ</t>
    </rPh>
    <rPh sb="2" eb="4">
      <t>キンガク</t>
    </rPh>
    <rPh sb="6" eb="7">
      <t>エン</t>
    </rPh>
    <phoneticPr fontId="2"/>
  </si>
  <si>
    <t>補助金と助成金の計(円)
(b)</t>
    <rPh sb="0" eb="3">
      <t>ホジョキン</t>
    </rPh>
    <rPh sb="4" eb="7">
      <t>ジョセイキン</t>
    </rPh>
    <rPh sb="8" eb="9">
      <t>ケイ</t>
    </rPh>
    <rPh sb="10" eb="11">
      <t>エン</t>
    </rPh>
    <phoneticPr fontId="2"/>
  </si>
  <si>
    <t>(a)は(b)以上か？</t>
    <rPh sb="7" eb="9">
      <t>イジョウ</t>
    </rPh>
    <phoneticPr fontId="2"/>
  </si>
  <si>
    <t>土台</t>
    <rPh sb="0" eb="2">
      <t>ドダイ</t>
    </rPh>
    <phoneticPr fontId="2"/>
  </si>
  <si>
    <t>大引</t>
    <rPh sb="0" eb="1">
      <t>オオ</t>
    </rPh>
    <rPh sb="1" eb="2">
      <t>ビ</t>
    </rPh>
    <phoneticPr fontId="2"/>
  </si>
  <si>
    <t>梁・桁</t>
    <rPh sb="0" eb="1">
      <t>ハリ</t>
    </rPh>
    <rPh sb="2" eb="3">
      <t>ケタ</t>
    </rPh>
    <phoneticPr fontId="2"/>
  </si>
  <si>
    <t>通し柱</t>
    <rPh sb="0" eb="1">
      <t>トオ</t>
    </rPh>
    <rPh sb="2" eb="3">
      <t>ハシラ</t>
    </rPh>
    <phoneticPr fontId="2"/>
  </si>
  <si>
    <t>管柱</t>
    <rPh sb="0" eb="1">
      <t>クダ</t>
    </rPh>
    <rPh sb="1" eb="2">
      <t>バシラ</t>
    </rPh>
    <phoneticPr fontId="2"/>
  </si>
  <si>
    <t>間柱</t>
    <rPh sb="0" eb="1">
      <t>アイダ</t>
    </rPh>
    <rPh sb="1" eb="2">
      <t>ハシラ</t>
    </rPh>
    <phoneticPr fontId="2"/>
  </si>
  <si>
    <t>筋かい</t>
    <rPh sb="0" eb="1">
      <t>スジ</t>
    </rPh>
    <phoneticPr fontId="2"/>
  </si>
  <si>
    <t>垂木</t>
    <rPh sb="0" eb="2">
      <t>タルキ</t>
    </rPh>
    <phoneticPr fontId="2"/>
  </si>
  <si>
    <t>貫</t>
    <rPh sb="0" eb="1">
      <t>ヌキ</t>
    </rPh>
    <phoneticPr fontId="2"/>
  </si>
  <si>
    <t>火打</t>
    <rPh sb="0" eb="1">
      <t>ヒ</t>
    </rPh>
    <rPh sb="1" eb="2">
      <t>ウ</t>
    </rPh>
    <phoneticPr fontId="2"/>
  </si>
  <si>
    <t>根がらみ</t>
    <rPh sb="0" eb="1">
      <t>ネ</t>
    </rPh>
    <phoneticPr fontId="2"/>
  </si>
  <si>
    <t>荒床板</t>
    <rPh sb="0" eb="1">
      <t>アラ</t>
    </rPh>
    <rPh sb="1" eb="3">
      <t>ユカイタ</t>
    </rPh>
    <phoneticPr fontId="2"/>
  </si>
  <si>
    <t>ラス板</t>
    <rPh sb="2" eb="3">
      <t>イタ</t>
    </rPh>
    <phoneticPr fontId="2"/>
  </si>
  <si>
    <t>根太</t>
    <rPh sb="0" eb="2">
      <t>ネダ</t>
    </rPh>
    <phoneticPr fontId="2"/>
  </si>
  <si>
    <t>階段柱</t>
    <rPh sb="0" eb="2">
      <t>カイダン</t>
    </rPh>
    <rPh sb="2" eb="3">
      <t>ハシラ</t>
    </rPh>
    <phoneticPr fontId="2"/>
  </si>
  <si>
    <t>蹴上板</t>
    <rPh sb="0" eb="1">
      <t>ケ</t>
    </rPh>
    <rPh sb="1" eb="2">
      <t>ア</t>
    </rPh>
    <rPh sb="2" eb="3">
      <t>イタ</t>
    </rPh>
    <phoneticPr fontId="2"/>
  </si>
  <si>
    <t>購入単価
(円/m3)</t>
    <rPh sb="0" eb="2">
      <t>コウニュウ</t>
    </rPh>
    <rPh sb="2" eb="4">
      <t>タンカ</t>
    </rPh>
    <rPh sb="6" eb="7">
      <t>エン</t>
    </rPh>
    <phoneticPr fontId="2"/>
  </si>
  <si>
    <t>㎡</t>
    <phoneticPr fontId="2"/>
  </si>
  <si>
    <t>（変更があった場合）</t>
    <phoneticPr fontId="2"/>
  </si>
  <si>
    <t>母屋</t>
    <rPh sb="0" eb="2">
      <t>モヤ</t>
    </rPh>
    <phoneticPr fontId="2"/>
  </si>
  <si>
    <t>棟木</t>
    <rPh sb="0" eb="2">
      <t>ムナギ</t>
    </rPh>
    <phoneticPr fontId="2"/>
  </si>
  <si>
    <t>隅木</t>
    <rPh sb="0" eb="1">
      <t>スミ</t>
    </rPh>
    <rPh sb="1" eb="2">
      <t>キ</t>
    </rPh>
    <phoneticPr fontId="2"/>
  </si>
  <si>
    <t>谷木</t>
    <rPh sb="0" eb="1">
      <t>タニ</t>
    </rPh>
    <rPh sb="1" eb="2">
      <t>キ</t>
    </rPh>
    <phoneticPr fontId="2"/>
  </si>
  <si>
    <t>束</t>
    <rPh sb="0" eb="1">
      <t>ツカ</t>
    </rPh>
    <phoneticPr fontId="2"/>
  </si>
  <si>
    <t>小屋束</t>
    <rPh sb="0" eb="2">
      <t>コヤ</t>
    </rPh>
    <rPh sb="2" eb="3">
      <t>ツカ</t>
    </rPh>
    <phoneticPr fontId="2"/>
  </si>
  <si>
    <t>吊り束</t>
    <rPh sb="0" eb="1">
      <t>ツ</t>
    </rPh>
    <rPh sb="2" eb="3">
      <t>ツカ</t>
    </rPh>
    <phoneticPr fontId="2"/>
  </si>
  <si>
    <t>窓台</t>
    <rPh sb="0" eb="1">
      <t>マド</t>
    </rPh>
    <rPh sb="1" eb="2">
      <t>ダイ</t>
    </rPh>
    <phoneticPr fontId="2"/>
  </si>
  <si>
    <t>野地板</t>
    <rPh sb="0" eb="1">
      <t>ノ</t>
    </rPh>
    <rPh sb="1" eb="2">
      <t>ジ</t>
    </rPh>
    <rPh sb="2" eb="3">
      <t>イタ</t>
    </rPh>
    <phoneticPr fontId="2"/>
  </si>
  <si>
    <t>軒天</t>
    <rPh sb="0" eb="1">
      <t>ノキ</t>
    </rPh>
    <rPh sb="1" eb="2">
      <t>テン</t>
    </rPh>
    <phoneticPr fontId="2"/>
  </si>
  <si>
    <t>差鴨居</t>
    <rPh sb="0" eb="1">
      <t>サシ</t>
    </rPh>
    <rPh sb="1" eb="3">
      <t>カモイ</t>
    </rPh>
    <phoneticPr fontId="2"/>
  </si>
  <si>
    <t>野縁</t>
    <rPh sb="0" eb="1">
      <t>ノ</t>
    </rPh>
    <rPh sb="1" eb="2">
      <t>ブチ</t>
    </rPh>
    <phoneticPr fontId="2"/>
  </si>
  <si>
    <t>胴縁</t>
    <rPh sb="0" eb="1">
      <t>ドウ</t>
    </rPh>
    <rPh sb="1" eb="2">
      <t>ブチ</t>
    </rPh>
    <phoneticPr fontId="2"/>
  </si>
  <si>
    <t>足固</t>
    <rPh sb="0" eb="1">
      <t>アシ</t>
    </rPh>
    <rPh sb="1" eb="2">
      <t>カタ</t>
    </rPh>
    <phoneticPr fontId="2"/>
  </si>
  <si>
    <t>手摺笠木</t>
    <rPh sb="0" eb="2">
      <t>テスリ</t>
    </rPh>
    <rPh sb="2" eb="3">
      <t>カサ</t>
    </rPh>
    <rPh sb="3" eb="4">
      <t>キ</t>
    </rPh>
    <phoneticPr fontId="2"/>
  </si>
  <si>
    <t>手摺格子</t>
    <rPh sb="0" eb="2">
      <t>テスリ</t>
    </rPh>
    <rPh sb="2" eb="4">
      <t>コウシ</t>
    </rPh>
    <phoneticPr fontId="2"/>
  </si>
  <si>
    <t>踏板</t>
    <rPh sb="0" eb="1">
      <t>フ</t>
    </rPh>
    <rPh sb="1" eb="2">
      <t>イタ</t>
    </rPh>
    <phoneticPr fontId="2"/>
  </si>
  <si>
    <t>ﾍﾞﾗﾝﾀﾞ等柱</t>
    <rPh sb="6" eb="7">
      <t>トウ</t>
    </rPh>
    <rPh sb="7" eb="8">
      <t>ハシラ</t>
    </rPh>
    <phoneticPr fontId="2"/>
  </si>
  <si>
    <t>ﾍﾞﾗﾝﾀﾞ等床</t>
    <rPh sb="6" eb="7">
      <t>トウ</t>
    </rPh>
    <rPh sb="7" eb="8">
      <t>ユカ</t>
    </rPh>
    <phoneticPr fontId="2"/>
  </si>
  <si>
    <t>ﾍﾞﾗﾝﾀﾞ等手摺笠木</t>
    <rPh sb="6" eb="7">
      <t>トウ</t>
    </rPh>
    <rPh sb="7" eb="9">
      <t>テスリ</t>
    </rPh>
    <rPh sb="9" eb="10">
      <t>カサ</t>
    </rPh>
    <rPh sb="10" eb="11">
      <t>キ</t>
    </rPh>
    <phoneticPr fontId="2"/>
  </si>
  <si>
    <t>ﾍﾞﾗﾝﾀﾞ等手摺格子</t>
    <rPh sb="6" eb="7">
      <t>トウ</t>
    </rPh>
    <rPh sb="7" eb="9">
      <t>テスリ</t>
    </rPh>
    <rPh sb="9" eb="11">
      <t>コウシ</t>
    </rPh>
    <phoneticPr fontId="2"/>
  </si>
  <si>
    <t>ﾍﾞﾗﾝﾀﾞ等踏板</t>
    <rPh sb="6" eb="7">
      <t>トウ</t>
    </rPh>
    <rPh sb="7" eb="8">
      <t>フ</t>
    </rPh>
    <rPh sb="8" eb="9">
      <t>イタ</t>
    </rPh>
    <phoneticPr fontId="2"/>
  </si>
  <si>
    <t>ﾍﾞﾗﾝﾀﾞ等蹴上板</t>
    <rPh sb="6" eb="7">
      <t>トウ</t>
    </rPh>
    <rPh sb="7" eb="8">
      <t>ケ</t>
    </rPh>
    <rPh sb="8" eb="9">
      <t>ア</t>
    </rPh>
    <rPh sb="9" eb="10">
      <t>イタ</t>
    </rPh>
    <phoneticPr fontId="2"/>
  </si>
  <si>
    <t>ﾍﾞﾗﾝﾀﾞ等ささら</t>
    <rPh sb="6" eb="7">
      <t>トウ</t>
    </rPh>
    <phoneticPr fontId="2"/>
  </si>
  <si>
    <t>【県補助ここから】</t>
    <rPh sb="1" eb="2">
      <t>ケン</t>
    </rPh>
    <rPh sb="2" eb="4">
      <t>ホジョ</t>
    </rPh>
    <phoneticPr fontId="2"/>
  </si>
  <si>
    <t>小屋筋かい</t>
    <rPh sb="0" eb="2">
      <t>コヤ</t>
    </rPh>
    <rPh sb="2" eb="3">
      <t>スジ</t>
    </rPh>
    <phoneticPr fontId="2"/>
  </si>
  <si>
    <t>こうち木の住まいづくり助成事業
を申し込む予定の場合はチェック</t>
    <rPh sb="3" eb="4">
      <t>キ</t>
    </rPh>
    <rPh sb="5" eb="6">
      <t>ス</t>
    </rPh>
    <rPh sb="11" eb="13">
      <t>ジョセイ</t>
    </rPh>
    <rPh sb="13" eb="15">
      <t>ジギョウ</t>
    </rPh>
    <rPh sb="17" eb="18">
      <t>モウ</t>
    </rPh>
    <rPh sb="19" eb="20">
      <t>コ</t>
    </rPh>
    <rPh sb="21" eb="23">
      <t>ヨテイ</t>
    </rPh>
    <rPh sb="24" eb="26">
      <t>バアイ</t>
    </rPh>
    <phoneticPr fontId="2"/>
  </si>
  <si>
    <t>根太受</t>
    <rPh sb="0" eb="2">
      <t>ネダ</t>
    </rPh>
    <rPh sb="2" eb="3">
      <t>ウ</t>
    </rPh>
    <phoneticPr fontId="2"/>
  </si>
  <si>
    <t>その他の
助成単価
(円/㎥)</t>
    <rPh sb="2" eb="3">
      <t>タ</t>
    </rPh>
    <rPh sb="5" eb="7">
      <t>ジョセイ</t>
    </rPh>
    <rPh sb="7" eb="9">
      <t>タンカ</t>
    </rPh>
    <phoneticPr fontId="2"/>
  </si>
  <si>
    <t>市
補助単価
(円/㎥)</t>
    <rPh sb="0" eb="1">
      <t>シ</t>
    </rPh>
    <rPh sb="2" eb="4">
      <t>ホジョ</t>
    </rPh>
    <rPh sb="4" eb="6">
      <t>タンカ</t>
    </rPh>
    <phoneticPr fontId="2"/>
  </si>
  <si>
    <t>購入単価
(円/㎥)</t>
    <rPh sb="0" eb="2">
      <t>コウニュウ</t>
    </rPh>
    <rPh sb="2" eb="4">
      <t>タンカ</t>
    </rPh>
    <phoneticPr fontId="2"/>
  </si>
  <si>
    <t>補助事業
完了年月日</t>
    <rPh sb="0" eb="2">
      <t>ホジョ</t>
    </rPh>
    <rPh sb="2" eb="4">
      <t>ジギョウ</t>
    </rPh>
    <rPh sb="5" eb="7">
      <t>カンリョウ</t>
    </rPh>
    <rPh sb="7" eb="10">
      <t>ネンガッピ</t>
    </rPh>
    <phoneticPr fontId="2"/>
  </si>
  <si>
    <t>交付決定前着工届</t>
    <rPh sb="0" eb="2">
      <t>コウフ</t>
    </rPh>
    <rPh sb="2" eb="4">
      <t>ケッテイ</t>
    </rPh>
    <rPh sb="4" eb="5">
      <t>マエ</t>
    </rPh>
    <rPh sb="5" eb="7">
      <t>チャッコウ</t>
    </rPh>
    <rPh sb="7" eb="8">
      <t>トドケ</t>
    </rPh>
    <phoneticPr fontId="2"/>
  </si>
  <si>
    <t>届出年月日</t>
    <rPh sb="0" eb="2">
      <t>トドケデ</t>
    </rPh>
    <rPh sb="2" eb="5">
      <t>ネンガッピ</t>
    </rPh>
    <phoneticPr fontId="2"/>
  </si>
  <si>
    <t>届出理由</t>
    <rPh sb="0" eb="2">
      <t>トドケデ</t>
    </rPh>
    <rPh sb="2" eb="4">
      <t>リユウ</t>
    </rPh>
    <phoneticPr fontId="2"/>
  </si>
  <si>
    <t>条件</t>
    <rPh sb="0" eb="2">
      <t>ジョウケン</t>
    </rPh>
    <phoneticPr fontId="2"/>
  </si>
  <si>
    <t>月</t>
    <rPh sb="0" eb="1">
      <t>ガツ</t>
    </rPh>
    <phoneticPr fontId="2"/>
  </si>
  <si>
    <t>　　四万十市長　様</t>
    <rPh sb="2" eb="5">
      <t>シマント</t>
    </rPh>
    <rPh sb="5" eb="6">
      <t>シ</t>
    </rPh>
    <rPh sb="6" eb="7">
      <t>チョウ</t>
    </rPh>
    <rPh sb="8" eb="9">
      <t>サマ</t>
    </rPh>
    <phoneticPr fontId="2"/>
  </si>
  <si>
    <t>支払証明書</t>
    <rPh sb="0" eb="2">
      <t>シハライ</t>
    </rPh>
    <rPh sb="2" eb="5">
      <t>ショウメイショ</t>
    </rPh>
    <phoneticPr fontId="2"/>
  </si>
  <si>
    <t>支払額</t>
    <rPh sb="0" eb="2">
      <t>シハライ</t>
    </rPh>
    <rPh sb="2" eb="3">
      <t>ガク</t>
    </rPh>
    <phoneticPr fontId="2"/>
  </si>
  <si>
    <t>最終支払日</t>
    <rPh sb="0" eb="2">
      <t>サイシュウ</t>
    </rPh>
    <rPh sb="2" eb="4">
      <t>シハライ</t>
    </rPh>
    <rPh sb="4" eb="5">
      <t>ビ</t>
    </rPh>
    <phoneticPr fontId="2"/>
  </si>
  <si>
    <t>建築工事完了年月日</t>
    <rPh sb="0" eb="2">
      <t>ケンチク</t>
    </rPh>
    <rPh sb="2" eb="4">
      <t>コウジ</t>
    </rPh>
    <rPh sb="4" eb="6">
      <t>カンリョウ</t>
    </rPh>
    <rPh sb="6" eb="9">
      <t>ネンガッピ</t>
    </rPh>
    <phoneticPr fontId="2"/>
  </si>
  <si>
    <t>支払合計金額</t>
    <rPh sb="0" eb="2">
      <t>シハライ</t>
    </rPh>
    <rPh sb="2" eb="4">
      <t>ゴウケイ</t>
    </rPh>
    <rPh sb="4" eb="6">
      <t>キンガク</t>
    </rPh>
    <phoneticPr fontId="2"/>
  </si>
  <si>
    <t>支払者住所</t>
    <rPh sb="0" eb="2">
      <t>シハライ</t>
    </rPh>
    <rPh sb="2" eb="3">
      <t>シャ</t>
    </rPh>
    <rPh sb="3" eb="5">
      <t>ジュウショ</t>
    </rPh>
    <phoneticPr fontId="2"/>
  </si>
  <si>
    <t>支払者氏名</t>
    <rPh sb="0" eb="2">
      <t>シハライ</t>
    </rPh>
    <rPh sb="2" eb="3">
      <t>シャ</t>
    </rPh>
    <rPh sb="3" eb="5">
      <t>シメイ</t>
    </rPh>
    <phoneticPr fontId="2"/>
  </si>
  <si>
    <t>月</t>
    <phoneticPr fontId="2"/>
  </si>
  <si>
    <t>日</t>
    <phoneticPr fontId="2"/>
  </si>
  <si>
    <t>４</t>
    <phoneticPr fontId="2"/>
  </si>
  <si>
    <t>　　下記のとおり支払を受けたことを証明します。</t>
    <rPh sb="2" eb="4">
      <t>カキ</t>
    </rPh>
    <rPh sb="8" eb="10">
      <t>シハライ</t>
    </rPh>
    <rPh sb="11" eb="12">
      <t>ウ</t>
    </rPh>
    <rPh sb="17" eb="19">
      <t>ショウメイ</t>
    </rPh>
    <phoneticPr fontId="2"/>
  </si>
  <si>
    <t>まぐさ</t>
    <phoneticPr fontId="2"/>
  </si>
  <si>
    <t>ささら</t>
    <phoneticPr fontId="2"/>
  </si>
  <si>
    <t>【県補助ここまで】</t>
    <phoneticPr fontId="2"/>
  </si>
  <si>
    <t>【市補助ここから】</t>
    <rPh sb="1" eb="2">
      <t>シ</t>
    </rPh>
    <rPh sb="2" eb="4">
      <t>ホジョ</t>
    </rPh>
    <phoneticPr fontId="2"/>
  </si>
  <si>
    <t>【市補助ここまで】</t>
    <rPh sb="1" eb="2">
      <t>シ</t>
    </rPh>
    <rPh sb="2" eb="4">
      <t>ホジョ</t>
    </rPh>
    <phoneticPr fontId="2"/>
  </si>
  <si>
    <t>■当初申請時</t>
    <rPh sb="1" eb="3">
      <t>トウショ</t>
    </rPh>
    <rPh sb="3" eb="5">
      <t>シンセイ</t>
    </rPh>
    <rPh sb="5" eb="6">
      <t>ジ</t>
    </rPh>
    <phoneticPr fontId="2"/>
  </si>
  <si>
    <t>■変更申請時</t>
    <rPh sb="1" eb="3">
      <t>ヘンコウ</t>
    </rPh>
    <rPh sb="3" eb="5">
      <t>シンセイ</t>
    </rPh>
    <rPh sb="5" eb="6">
      <t>ジ</t>
    </rPh>
    <phoneticPr fontId="2"/>
  </si>
  <si>
    <t>■実績報告時</t>
    <rPh sb="1" eb="3">
      <t>ジッセキ</t>
    </rPh>
    <rPh sb="3" eb="5">
      <t>ホウコク</t>
    </rPh>
    <rPh sb="5" eb="6">
      <t>ジ</t>
    </rPh>
    <phoneticPr fontId="2"/>
  </si>
  <si>
    <t>請求時申請者住所</t>
    <rPh sb="0" eb="2">
      <t>セイキュウ</t>
    </rPh>
    <rPh sb="2" eb="3">
      <t>ジ</t>
    </rPh>
    <rPh sb="3" eb="6">
      <t>シンセイシャ</t>
    </rPh>
    <rPh sb="6" eb="8">
      <t>ジュウショ</t>
    </rPh>
    <phoneticPr fontId="2"/>
  </si>
  <si>
    <t>■その他</t>
    <rPh sb="3" eb="4">
      <t>ホカ</t>
    </rPh>
    <phoneticPr fontId="2"/>
  </si>
  <si>
    <t>■補助金請求時</t>
    <rPh sb="1" eb="4">
      <t>ホジョキン</t>
    </rPh>
    <rPh sb="4" eb="6">
      <t>セイキュウ</t>
    </rPh>
    <rPh sb="6" eb="7">
      <t>ジ</t>
    </rPh>
    <phoneticPr fontId="2"/>
  </si>
  <si>
    <t>請求年月日</t>
    <rPh sb="0" eb="2">
      <t>セイキュウ</t>
    </rPh>
    <rPh sb="2" eb="5">
      <t>ネンガッピ</t>
    </rPh>
    <phoneticPr fontId="2"/>
  </si>
  <si>
    <t>証明年月日</t>
    <rPh sb="0" eb="2">
      <t>ショウメイ</t>
    </rPh>
    <rPh sb="2" eb="5">
      <t>ネンガッピ</t>
    </rPh>
    <phoneticPr fontId="2"/>
  </si>
  <si>
    <t>委任される方の住所</t>
    <rPh sb="0" eb="2">
      <t>イニン</t>
    </rPh>
    <rPh sb="5" eb="6">
      <t>カタ</t>
    </rPh>
    <rPh sb="7" eb="9">
      <t>ジュウショ</t>
    </rPh>
    <phoneticPr fontId="2"/>
  </si>
  <si>
    <t>委任される方の氏名</t>
    <rPh sb="0" eb="2">
      <t>イニン</t>
    </rPh>
    <rPh sb="5" eb="6">
      <t>カタ</t>
    </rPh>
    <rPh sb="7" eb="9">
      <t>シメイ</t>
    </rPh>
    <phoneticPr fontId="2"/>
  </si>
  <si>
    <t>委任状</t>
    <rPh sb="0" eb="3">
      <t>イニンジョウ</t>
    </rPh>
    <phoneticPr fontId="2"/>
  </si>
  <si>
    <t>委任年月日</t>
    <rPh sb="0" eb="2">
      <t>イニン</t>
    </rPh>
    <rPh sb="2" eb="5">
      <t>ネンガッピ</t>
    </rPh>
    <phoneticPr fontId="2"/>
  </si>
  <si>
    <t>実績年月日</t>
    <rPh sb="0" eb="2">
      <t>ジッセキ</t>
    </rPh>
    <rPh sb="2" eb="5">
      <t>ネンガッピ</t>
    </rPh>
    <phoneticPr fontId="2"/>
  </si>
  <si>
    <t>変更申請年月日</t>
    <rPh sb="0" eb="2">
      <t>ヘンコウ</t>
    </rPh>
    <rPh sb="2" eb="4">
      <t>シンセイ</t>
    </rPh>
    <rPh sb="4" eb="7">
      <t>ネンガッピ</t>
    </rPh>
    <phoneticPr fontId="2"/>
  </si>
  <si>
    <t>（申請年月日と同日で構いません）</t>
    <rPh sb="1" eb="3">
      <t>シンセイ</t>
    </rPh>
    <rPh sb="3" eb="6">
      <t>ネンガッピ</t>
    </rPh>
    <rPh sb="7" eb="9">
      <t>ドウジツ</t>
    </rPh>
    <rPh sb="10" eb="11">
      <t>カマ</t>
    </rPh>
    <phoneticPr fontId="2"/>
  </si>
  <si>
    <t>（基本的には届出不要（入力不要）です）</t>
    <rPh sb="1" eb="4">
      <t>キホンテキ</t>
    </rPh>
    <rPh sb="6" eb="8">
      <t>トドケデ</t>
    </rPh>
    <rPh sb="8" eb="10">
      <t>フヨウ</t>
    </rPh>
    <rPh sb="11" eb="13">
      <t>ニュウリョク</t>
    </rPh>
    <rPh sb="13" eb="15">
      <t>フヨウ</t>
    </rPh>
    <phoneticPr fontId="2"/>
  </si>
  <si>
    <t>様式第４号</t>
    <rPh sb="0" eb="2">
      <t>ヨウシキ</t>
    </rPh>
    <rPh sb="2" eb="3">
      <t>ダイ</t>
    </rPh>
    <rPh sb="4" eb="5">
      <t>ゴウ</t>
    </rPh>
    <phoneticPr fontId="2"/>
  </si>
  <si>
    <t>様式第９号</t>
    <rPh sb="0" eb="2">
      <t>ヨウシキ</t>
    </rPh>
    <rPh sb="2" eb="3">
      <t>ダイ</t>
    </rPh>
    <rPh sb="4" eb="5">
      <t>ゴウ</t>
    </rPh>
    <phoneticPr fontId="2"/>
  </si>
  <si>
    <t>支払証明書（参考様式）</t>
    <rPh sb="0" eb="2">
      <t>シハラ</t>
    </rPh>
    <rPh sb="2" eb="4">
      <t>ショウメイ</t>
    </rPh>
    <rPh sb="4" eb="5">
      <t>ショ</t>
    </rPh>
    <rPh sb="6" eb="8">
      <t>サンコウ</t>
    </rPh>
    <rPh sb="8" eb="10">
      <t>ヨウシキ</t>
    </rPh>
    <phoneticPr fontId="2"/>
  </si>
  <si>
    <t>※補助金交付請求書の振込先については様式第９号に個別に入力してください。</t>
    <rPh sb="1" eb="4">
      <t>ホジョキン</t>
    </rPh>
    <rPh sb="4" eb="6">
      <t>コウフ</t>
    </rPh>
    <rPh sb="6" eb="9">
      <t>セイキュウショ</t>
    </rPh>
    <rPh sb="10" eb="12">
      <t>フリコミ</t>
    </rPh>
    <rPh sb="12" eb="13">
      <t>サキ</t>
    </rPh>
    <rPh sb="18" eb="20">
      <t>ヨウシキ</t>
    </rPh>
    <rPh sb="20" eb="21">
      <t>ダイ</t>
    </rPh>
    <rPh sb="22" eb="23">
      <t>ゴウ</t>
    </rPh>
    <rPh sb="24" eb="26">
      <t>コベツ</t>
    </rPh>
    <rPh sb="27" eb="29">
      <t>ニュウリョク</t>
    </rPh>
    <phoneticPr fontId="2"/>
  </si>
  <si>
    <t>様式第６号、様式第７号、様式第２号</t>
    <rPh sb="0" eb="2">
      <t>ヨウシキ</t>
    </rPh>
    <rPh sb="2" eb="3">
      <t>ダイ</t>
    </rPh>
    <rPh sb="4" eb="5">
      <t>ゴウ</t>
    </rPh>
    <rPh sb="6" eb="8">
      <t>ヨウシキ</t>
    </rPh>
    <rPh sb="8" eb="9">
      <t>ダイ</t>
    </rPh>
    <rPh sb="10" eb="11">
      <t>ゴウ</t>
    </rPh>
    <phoneticPr fontId="2"/>
  </si>
  <si>
    <t>様式第１号、様式第２号</t>
    <rPh sb="0" eb="2">
      <t>ヨウシキ</t>
    </rPh>
    <rPh sb="2" eb="3">
      <t>ダイ</t>
    </rPh>
    <rPh sb="4" eb="5">
      <t>ゴウ</t>
    </rPh>
    <rPh sb="6" eb="8">
      <t>ヨウシキ</t>
    </rPh>
    <rPh sb="8" eb="9">
      <t>ダイ</t>
    </rPh>
    <rPh sb="10" eb="11">
      <t>ゴウ</t>
    </rPh>
    <phoneticPr fontId="2"/>
  </si>
  <si>
    <t>※市産材登録業者は様式第12号を入力</t>
    <rPh sb="16" eb="18">
      <t>ニュウリョク</t>
    </rPh>
    <phoneticPr fontId="2"/>
  </si>
  <si>
    <t>※材積等を変更する場合は様式第２号も必要</t>
    <rPh sb="18" eb="20">
      <t>ヒツヨウ</t>
    </rPh>
    <phoneticPr fontId="2"/>
  </si>
  <si>
    <t>※委任状が必要な場合は様式第13号も必要</t>
    <rPh sb="1" eb="4">
      <t>イニンジョウ</t>
    </rPh>
    <rPh sb="5" eb="7">
      <t>ヒツヨウ</t>
    </rPh>
    <rPh sb="8" eb="10">
      <t>バアイ</t>
    </rPh>
    <rPh sb="11" eb="13">
      <t>ヨウシキ</t>
    </rPh>
    <rPh sb="13" eb="14">
      <t>ダイ</t>
    </rPh>
    <rPh sb="16" eb="17">
      <t>ゴウ</t>
    </rPh>
    <rPh sb="18" eb="20">
      <t>ヒツヨウ</t>
    </rPh>
    <phoneticPr fontId="2"/>
  </si>
  <si>
    <t>※交付決定前に工事を開始したい場合は様式第１号の２も必要</t>
    <rPh sb="1" eb="3">
      <t>コウフ</t>
    </rPh>
    <rPh sb="3" eb="5">
      <t>ケッテイ</t>
    </rPh>
    <rPh sb="5" eb="6">
      <t>マエ</t>
    </rPh>
    <rPh sb="7" eb="9">
      <t>コウジ</t>
    </rPh>
    <rPh sb="10" eb="12">
      <t>カイシ</t>
    </rPh>
    <rPh sb="15" eb="17">
      <t>バアイ</t>
    </rPh>
    <rPh sb="18" eb="20">
      <t>ヨウシキ</t>
    </rPh>
    <rPh sb="26" eb="28">
      <t>ヒツヨウ</t>
    </rPh>
    <phoneticPr fontId="2"/>
  </si>
  <si>
    <t>※変更あれば</t>
    <rPh sb="1" eb="3">
      <t>ヘンコウ</t>
    </rPh>
    <phoneticPr fontId="2"/>
  </si>
  <si>
    <t>農林水産課長</t>
    <rPh sb="0" eb="2">
      <t>ノウリン</t>
    </rPh>
    <rPh sb="2" eb="4">
      <t>スイサン</t>
    </rPh>
    <rPh sb="4" eb="5">
      <t>カ</t>
    </rPh>
    <rPh sb="5" eb="6">
      <t>チョウ</t>
    </rPh>
    <phoneticPr fontId="2"/>
  </si>
  <si>
    <t>１．上から順番に入力してください。</t>
    <phoneticPr fontId="2"/>
  </si>
  <si>
    <t>２．入力が終了すると、各様式に必要項目が入っていますので、ご確認ください。</t>
    <rPh sb="2" eb="4">
      <t>ニュウリョク</t>
    </rPh>
    <rPh sb="5" eb="7">
      <t>シュウリョウ</t>
    </rPh>
    <rPh sb="11" eb="12">
      <t>カク</t>
    </rPh>
    <rPh sb="12" eb="14">
      <t>ヨウシキ</t>
    </rPh>
    <rPh sb="15" eb="17">
      <t>ヒツヨウ</t>
    </rPh>
    <rPh sb="17" eb="19">
      <t>コウモク</t>
    </rPh>
    <rPh sb="20" eb="21">
      <t>ハイ</t>
    </rPh>
    <rPh sb="30" eb="32">
      <t>カクニン</t>
    </rPh>
    <phoneticPr fontId="2"/>
  </si>
  <si>
    <t>１．ページ左方にチェックボックスが３種類あります。</t>
    <rPh sb="5" eb="7">
      <t>サホウ</t>
    </rPh>
    <rPh sb="18" eb="20">
      <t>シュルイ</t>
    </rPh>
    <phoneticPr fontId="2"/>
  </si>
  <si>
    <t>２．「こうち木の住まいづくり助成事業」の補助対象に該当するチェックボックス１箇所をクリックしてください。</t>
    <rPh sb="6" eb="7">
      <t>キ</t>
    </rPh>
    <rPh sb="8" eb="9">
      <t>ス</t>
    </rPh>
    <rPh sb="14" eb="16">
      <t>ジョセイ</t>
    </rPh>
    <rPh sb="16" eb="18">
      <t>ジギョウ</t>
    </rPh>
    <rPh sb="20" eb="22">
      <t>ホジョ</t>
    </rPh>
    <rPh sb="22" eb="24">
      <t>タイショウ</t>
    </rPh>
    <rPh sb="25" eb="27">
      <t>ガイトウ</t>
    </rPh>
    <rPh sb="38" eb="40">
      <t>カショ</t>
    </rPh>
    <phoneticPr fontId="2"/>
  </si>
  <si>
    <t>３．補助対象に該当するかどうかは高知県ＨＰを見て確認ください。</t>
    <rPh sb="2" eb="4">
      <t>ホジョ</t>
    </rPh>
    <rPh sb="4" eb="6">
      <t>タイショウ</t>
    </rPh>
    <rPh sb="7" eb="9">
      <t>ガイトウ</t>
    </rPh>
    <rPh sb="16" eb="19">
      <t>コウチケン</t>
    </rPh>
    <rPh sb="22" eb="23">
      <t>ミ</t>
    </rPh>
    <rPh sb="24" eb="26">
      <t>カクニン</t>
    </rPh>
    <phoneticPr fontId="2"/>
  </si>
  <si>
    <t>５．｛部材名｝は選択できますが、適当な選択肢がない場合は、手入力をお願いします。</t>
    <rPh sb="3" eb="4">
      <t>ブ</t>
    </rPh>
    <rPh sb="4" eb="5">
      <t>ザイ</t>
    </rPh>
    <rPh sb="5" eb="6">
      <t>メイ</t>
    </rPh>
    <rPh sb="8" eb="10">
      <t>センタク</t>
    </rPh>
    <rPh sb="16" eb="18">
      <t>テキトウ</t>
    </rPh>
    <rPh sb="19" eb="22">
      <t>センタクシ</t>
    </rPh>
    <rPh sb="25" eb="27">
      <t>バアイ</t>
    </rPh>
    <rPh sb="29" eb="30">
      <t>テ</t>
    </rPh>
    <rPh sb="30" eb="32">
      <t>ニュウリョク</t>
    </rPh>
    <rPh sb="34" eb="35">
      <t>ネガ</t>
    </rPh>
    <phoneticPr fontId="2"/>
  </si>
  <si>
    <t>６．不必要な欄に入力された数字は、消去してください。</t>
    <rPh sb="2" eb="5">
      <t>フヒツヨウ</t>
    </rPh>
    <rPh sb="6" eb="7">
      <t>ラン</t>
    </rPh>
    <rPh sb="8" eb="10">
      <t>ニュウリョク</t>
    </rPh>
    <rPh sb="13" eb="15">
      <t>スウジ</t>
    </rPh>
    <rPh sb="17" eb="19">
      <t>ショウキョ</t>
    </rPh>
    <phoneticPr fontId="2"/>
  </si>
  <si>
    <t>７．入力後、様式第２号を確認ください。</t>
    <rPh sb="2" eb="5">
      <t>ニュウリョクゴ</t>
    </rPh>
    <rPh sb="6" eb="8">
      <t>ヨウシキ</t>
    </rPh>
    <rPh sb="8" eb="9">
      <t>ダイ</t>
    </rPh>
    <rPh sb="10" eb="11">
      <t>ゴウ</t>
    </rPh>
    <rPh sb="12" eb="14">
      <t>カクニン</t>
    </rPh>
    <phoneticPr fontId="2"/>
  </si>
  <si>
    <t>８．その他の助成金額の欄に、高知県の補助金額が入っています。</t>
    <rPh sb="4" eb="5">
      <t>タ</t>
    </rPh>
    <rPh sb="6" eb="8">
      <t>ジョセイ</t>
    </rPh>
    <rPh sb="8" eb="10">
      <t>キンガク</t>
    </rPh>
    <rPh sb="11" eb="12">
      <t>ラン</t>
    </rPh>
    <rPh sb="14" eb="17">
      <t>コウチケン</t>
    </rPh>
    <rPh sb="18" eb="20">
      <t>ホジョ</t>
    </rPh>
    <rPh sb="20" eb="22">
      <t>キンガク</t>
    </rPh>
    <rPh sb="23" eb="24">
      <t>ハイ</t>
    </rPh>
    <phoneticPr fontId="2"/>
  </si>
  <si>
    <t>２．｛部材名｝は選択できますが、適当な選択肢がない場合は、手入力をお願いします。</t>
    <rPh sb="3" eb="4">
      <t>ブ</t>
    </rPh>
    <rPh sb="4" eb="5">
      <t>ザイ</t>
    </rPh>
    <rPh sb="5" eb="6">
      <t>メイ</t>
    </rPh>
    <rPh sb="8" eb="10">
      <t>センタク</t>
    </rPh>
    <rPh sb="16" eb="18">
      <t>テキトウ</t>
    </rPh>
    <rPh sb="19" eb="22">
      <t>センタクシ</t>
    </rPh>
    <rPh sb="25" eb="27">
      <t>バアイ</t>
    </rPh>
    <rPh sb="29" eb="30">
      <t>テ</t>
    </rPh>
    <rPh sb="30" eb="32">
      <t>ニュウリョク</t>
    </rPh>
    <rPh sb="34" eb="35">
      <t>ネガ</t>
    </rPh>
    <phoneticPr fontId="2"/>
  </si>
  <si>
    <t>３．不必要な欄に入力された数字は、消去してください。</t>
    <rPh sb="2" eb="5">
      <t>フヒツヨウ</t>
    </rPh>
    <rPh sb="6" eb="7">
      <t>ラン</t>
    </rPh>
    <rPh sb="8" eb="10">
      <t>ニュウリョク</t>
    </rPh>
    <rPh sb="13" eb="15">
      <t>スウジ</t>
    </rPh>
    <rPh sb="17" eb="19">
      <t>ショウキョ</t>
    </rPh>
    <phoneticPr fontId="2"/>
  </si>
  <si>
    <t>４．入力後、様式第２号を確認ください。</t>
    <rPh sb="2" eb="5">
      <t>ニュウリョクゴ</t>
    </rPh>
    <rPh sb="6" eb="9">
      <t>ヨウシキダイ</t>
    </rPh>
    <rPh sb="10" eb="11">
      <t>ゴウ</t>
    </rPh>
    <rPh sb="12" eb="14">
      <t>カクニン</t>
    </rPh>
    <phoneticPr fontId="2"/>
  </si>
  <si>
    <t>令和</t>
    <rPh sb="0" eb="2">
      <t>レイワ</t>
    </rPh>
    <phoneticPr fontId="2"/>
  </si>
  <si>
    <t>補助申請額</t>
    <rPh sb="0" eb="2">
      <t>ホジョ</t>
    </rPh>
    <rPh sb="2" eb="4">
      <t>シンセイ</t>
    </rPh>
    <rPh sb="4" eb="5">
      <t>ガク</t>
    </rPh>
    <phoneticPr fontId="2"/>
  </si>
  <si>
    <t>令和</t>
    <rPh sb="0" eb="2">
      <t>レイワ</t>
    </rPh>
    <phoneticPr fontId="2"/>
  </si>
  <si>
    <t>基本・その他部位
県内産JAS製品</t>
    <rPh sb="0" eb="2">
      <t>キホン</t>
    </rPh>
    <rPh sb="5" eb="6">
      <t>タ</t>
    </rPh>
    <rPh sb="6" eb="8">
      <t>ブイ</t>
    </rPh>
    <rPh sb="9" eb="12">
      <t>ケンナイサン</t>
    </rPh>
    <rPh sb="15" eb="17">
      <t>セイヒン</t>
    </rPh>
    <phoneticPr fontId="2"/>
  </si>
  <si>
    <t>基本・その他部位
県内産JAS製品以外</t>
    <rPh sb="0" eb="2">
      <t>キホン</t>
    </rPh>
    <rPh sb="5" eb="6">
      <t>タ</t>
    </rPh>
    <rPh sb="6" eb="8">
      <t>ブイ</t>
    </rPh>
    <rPh sb="9" eb="11">
      <t>ケンナイ</t>
    </rPh>
    <rPh sb="11" eb="12">
      <t>サン</t>
    </rPh>
    <rPh sb="15" eb="17">
      <t>セイヒン</t>
    </rPh>
    <rPh sb="17" eb="19">
      <t>イガイ</t>
    </rPh>
    <phoneticPr fontId="2"/>
  </si>
  <si>
    <t>年度四万十市ヒノキの家づくり等促進事業を下記のとおり実施したいので、四万十市ヒノ</t>
    <rPh sb="0" eb="2">
      <t>ネンド</t>
    </rPh>
    <rPh sb="2" eb="5">
      <t>シマント</t>
    </rPh>
    <rPh sb="5" eb="6">
      <t>シ</t>
    </rPh>
    <rPh sb="10" eb="11">
      <t>イエ</t>
    </rPh>
    <rPh sb="14" eb="15">
      <t>トウ</t>
    </rPh>
    <rPh sb="15" eb="17">
      <t>ソクシン</t>
    </rPh>
    <rPh sb="17" eb="19">
      <t>ジギョウ</t>
    </rPh>
    <rPh sb="20" eb="22">
      <t>カキ</t>
    </rPh>
    <rPh sb="26" eb="28">
      <t>ジッシ</t>
    </rPh>
    <rPh sb="34" eb="37">
      <t>シマント</t>
    </rPh>
    <rPh sb="37" eb="38">
      <t>シ</t>
    </rPh>
    <phoneticPr fontId="2"/>
  </si>
  <si>
    <t>キの家づくり等促進事業費補助金交付要綱第７条に基づき、関係書類を添えて申請します。</t>
    <rPh sb="2" eb="3">
      <t>イエ</t>
    </rPh>
    <rPh sb="6" eb="7">
      <t>ナド</t>
    </rPh>
    <rPh sb="7" eb="9">
      <t>ソクシン</t>
    </rPh>
    <rPh sb="9" eb="12">
      <t>ジギョウヒ</t>
    </rPh>
    <rPh sb="12" eb="15">
      <t>ホジョキン</t>
    </rPh>
    <rPh sb="15" eb="17">
      <t>コウフ</t>
    </rPh>
    <rPh sb="17" eb="19">
      <t>ヨウコウ</t>
    </rPh>
    <rPh sb="19" eb="20">
      <t>ダイ</t>
    </rPh>
    <rPh sb="21" eb="22">
      <t>ジョウ</t>
    </rPh>
    <rPh sb="23" eb="24">
      <t>モト</t>
    </rPh>
    <rPh sb="27" eb="29">
      <t>カンケイ</t>
    </rPh>
    <rPh sb="29" eb="31">
      <t>ショルイ</t>
    </rPh>
    <rPh sb="32" eb="33">
      <t>ソ</t>
    </rPh>
    <rPh sb="35" eb="37">
      <t>シンセイ</t>
    </rPh>
    <phoneticPr fontId="2"/>
  </si>
  <si>
    <t>新築 ・増築 ・改修</t>
    <rPh sb="0" eb="2">
      <t>シンチク</t>
    </rPh>
    <rPh sb="4" eb="6">
      <t>ゾウチク</t>
    </rPh>
    <rPh sb="8" eb="10">
      <t>カイシュウ</t>
    </rPh>
    <phoneticPr fontId="2"/>
  </si>
  <si>
    <t>建築物の種類</t>
    <rPh sb="0" eb="3">
      <t>ケンチクブツ</t>
    </rPh>
    <rPh sb="4" eb="6">
      <t>シュルイ</t>
    </rPh>
    <phoneticPr fontId="2"/>
  </si>
  <si>
    <t>住宅 ・非住宅</t>
    <rPh sb="0" eb="2">
      <t>ジュウタク</t>
    </rPh>
    <rPh sb="4" eb="7">
      <t>ヒジュウタク</t>
    </rPh>
    <phoneticPr fontId="2"/>
  </si>
  <si>
    <t>③市産ﾋﾉｷ使用量</t>
    <rPh sb="1" eb="2">
      <t>シ</t>
    </rPh>
    <rPh sb="2" eb="3">
      <t>サン</t>
    </rPh>
    <rPh sb="6" eb="8">
      <t>シヨウ</t>
    </rPh>
    <rPh sb="8" eb="9">
      <t>リョウ</t>
    </rPh>
    <phoneticPr fontId="2"/>
  </si>
  <si>
    <t>④市産ﾋﾉｷ購入額</t>
    <rPh sb="1" eb="2">
      <t>シ</t>
    </rPh>
    <rPh sb="2" eb="3">
      <t>サン</t>
    </rPh>
    <rPh sb="6" eb="8">
      <t>コウニュウ</t>
    </rPh>
    <rPh sb="8" eb="9">
      <t>ガク</t>
    </rPh>
    <phoneticPr fontId="2"/>
  </si>
  <si>
    <t>添付書類</t>
    <rPh sb="0" eb="4">
      <t>テンプショルイ</t>
    </rPh>
    <phoneticPr fontId="2"/>
  </si>
  <si>
    <t>(1) 誓約書兼同意書（様式第１号の２）</t>
    <phoneticPr fontId="2"/>
  </si>
  <si>
    <t>(2) 請負契約書の写し</t>
    <phoneticPr fontId="2"/>
  </si>
  <si>
    <t>(3) 市産ヒノキ内訳表（様式第２号）</t>
    <phoneticPr fontId="2"/>
  </si>
  <si>
    <t>(4) 住宅等建築計画関係図面の写し（付近見取図、平面図、立面図）</t>
    <phoneticPr fontId="2"/>
  </si>
  <si>
    <t>(5) 建築確認が必要な場合は建築基準法に基づく確認済証の写し</t>
    <phoneticPr fontId="2"/>
  </si>
  <si>
    <t>(6) 建築確認が不要な場合は建築工事届済みであることの証明書の写し</t>
    <phoneticPr fontId="2"/>
  </si>
  <si>
    <t>様式第１号の２</t>
    <rPh sb="0" eb="2">
      <t>ヨウシキ</t>
    </rPh>
    <rPh sb="2" eb="3">
      <t>ダイ</t>
    </rPh>
    <rPh sb="4" eb="5">
      <t>ゴウ</t>
    </rPh>
    <phoneticPr fontId="2"/>
  </si>
  <si>
    <t>誓約書兼同意書</t>
    <rPh sb="0" eb="3">
      <t>セイヤクショ</t>
    </rPh>
    <rPh sb="3" eb="7">
      <t>ケンドウイショ</t>
    </rPh>
    <phoneticPr fontId="2"/>
  </si>
  <si>
    <t>１　私は、四万十市ヒノキの家づくり等促進事業費補助金交付申請のため、私に関する市税滞納</t>
    <rPh sb="2" eb="3">
      <t>ワタシ</t>
    </rPh>
    <rPh sb="5" eb="9">
      <t>シマントシ</t>
    </rPh>
    <rPh sb="13" eb="14">
      <t>イエ</t>
    </rPh>
    <rPh sb="17" eb="18">
      <t>ナド</t>
    </rPh>
    <rPh sb="18" eb="20">
      <t>ソクシン</t>
    </rPh>
    <rPh sb="20" eb="23">
      <t>ジギョウヒ</t>
    </rPh>
    <rPh sb="23" eb="30">
      <t>ホジョキンコウフシンセイ</t>
    </rPh>
    <rPh sb="34" eb="35">
      <t>ワタシ</t>
    </rPh>
    <rPh sb="36" eb="37">
      <t>カン</t>
    </rPh>
    <rPh sb="39" eb="41">
      <t>シゼイ</t>
    </rPh>
    <rPh sb="41" eb="43">
      <t>タイノウ</t>
    </rPh>
    <phoneticPr fontId="2"/>
  </si>
  <si>
    <t>状況を調査すること及び暴力団排除規則第２条第２項第５号のいずれにも該当する者ではない</t>
    <phoneticPr fontId="2"/>
  </si>
  <si>
    <t xml:space="preserve">  ことを中村警察署に照会することを承諾します。</t>
    <phoneticPr fontId="2"/>
  </si>
  <si>
    <t>２　私は、四万十市ヒノキの家づくり等促進事業費補助金交付要綱第16条に基づき、補助金の交</t>
    <phoneticPr fontId="2"/>
  </si>
  <si>
    <t>付を受けた住宅等について、住宅見学会等の市産ヒノキに関する広報活動に協力するよう努め</t>
    <phoneticPr fontId="2"/>
  </si>
  <si>
    <t>　ます。（非住宅の補助を受けた場合は、自発的に市産ヒノキのPRを実施します。）</t>
    <phoneticPr fontId="2"/>
  </si>
  <si>
    <t>３　完成後、住宅においては居住を、非住宅においては１年以内に使用を開始します。</t>
    <phoneticPr fontId="2"/>
  </si>
  <si>
    <t>所在地</t>
    <rPh sb="0" eb="3">
      <t>ショザイチ</t>
    </rPh>
    <phoneticPr fontId="2"/>
  </si>
  <si>
    <t>氏　名</t>
    <rPh sb="0" eb="1">
      <t>シ</t>
    </rPh>
    <rPh sb="2" eb="3">
      <t>メイ</t>
    </rPh>
    <phoneticPr fontId="2"/>
  </si>
  <si>
    <t>(以下、記入不要。)</t>
    <rPh sb="1" eb="3">
      <t>イカ</t>
    </rPh>
    <rPh sb="4" eb="8">
      <t>キニュウフヨウ</t>
    </rPh>
    <phoneticPr fontId="2"/>
  </si>
  <si>
    <t>上記の者より補助金交付申請があったので、市税滞納状況調査をお願いします。</t>
  </si>
  <si>
    <t>様式第１号の３　（第７条関係）</t>
    <rPh sb="0" eb="2">
      <t>ヨウシキ</t>
    </rPh>
    <rPh sb="2" eb="3">
      <t>ダイ</t>
    </rPh>
    <rPh sb="4" eb="5">
      <t>ゴウ</t>
    </rPh>
    <rPh sb="9" eb="10">
      <t>ダイ</t>
    </rPh>
    <rPh sb="11" eb="12">
      <t>ジョウ</t>
    </rPh>
    <rPh sb="12" eb="14">
      <t>カンケイ</t>
    </rPh>
    <phoneticPr fontId="2"/>
  </si>
  <si>
    <t>　四万十市ヒノキの家づくり等促進事業費補助金交付要綱第７条第２項の規定により、下記</t>
    <rPh sb="1" eb="5">
      <t>シマントシ</t>
    </rPh>
    <rPh sb="9" eb="10">
      <t>イエ</t>
    </rPh>
    <rPh sb="13" eb="14">
      <t>ナド</t>
    </rPh>
    <rPh sb="14" eb="16">
      <t>ソクシン</t>
    </rPh>
    <rPh sb="16" eb="19">
      <t>ジギョウヒ</t>
    </rPh>
    <rPh sb="19" eb="22">
      <t>ホジョキン</t>
    </rPh>
    <rPh sb="22" eb="24">
      <t>コウフ</t>
    </rPh>
    <rPh sb="24" eb="26">
      <t>ヨウコウ</t>
    </rPh>
    <rPh sb="26" eb="27">
      <t>ダイ</t>
    </rPh>
    <rPh sb="28" eb="29">
      <t>ジョウ</t>
    </rPh>
    <rPh sb="29" eb="30">
      <t>ダイ</t>
    </rPh>
    <rPh sb="31" eb="32">
      <t>コウ</t>
    </rPh>
    <rPh sb="33" eb="35">
      <t>キテイ</t>
    </rPh>
    <rPh sb="39" eb="41">
      <t>カキ</t>
    </rPh>
    <phoneticPr fontId="2"/>
  </si>
  <si>
    <t>条件を了承の上、補助金交付決定前に着工したいので補助金交付申請書に添えて届け出ます。</t>
    <rPh sb="11" eb="13">
      <t>コウフ</t>
    </rPh>
    <rPh sb="13" eb="15">
      <t>ケッテイ</t>
    </rPh>
    <rPh sb="15" eb="16">
      <t>マエ</t>
    </rPh>
    <rPh sb="17" eb="19">
      <t>チャッコウ</t>
    </rPh>
    <rPh sb="24" eb="29">
      <t>ホジョキンコウフ</t>
    </rPh>
    <rPh sb="29" eb="32">
      <t>シンセイショ</t>
    </rPh>
    <rPh sb="33" eb="34">
      <t>ソ</t>
    </rPh>
    <rPh sb="36" eb="37">
      <t>トド</t>
    </rPh>
    <rPh sb="38" eb="39">
      <t>デ</t>
    </rPh>
    <phoneticPr fontId="2"/>
  </si>
  <si>
    <t>１．着手予定年月日</t>
    <rPh sb="2" eb="4">
      <t>チャクシュ</t>
    </rPh>
    <rPh sb="4" eb="6">
      <t>ヨテイ</t>
    </rPh>
    <rPh sb="6" eb="9">
      <t>ネンガッピ</t>
    </rPh>
    <phoneticPr fontId="2"/>
  </si>
  <si>
    <t>２．完成予定年月日</t>
    <rPh sb="2" eb="4">
      <t>カンセイ</t>
    </rPh>
    <rPh sb="4" eb="6">
      <t>ヨテイ</t>
    </rPh>
    <rPh sb="6" eb="9">
      <t>ネンガッピ</t>
    </rPh>
    <phoneticPr fontId="2"/>
  </si>
  <si>
    <t>3．交付決定前着工を必要とする理由</t>
    <rPh sb="2" eb="4">
      <t>コウフ</t>
    </rPh>
    <rPh sb="4" eb="6">
      <t>ケッテイ</t>
    </rPh>
    <rPh sb="6" eb="7">
      <t>マエ</t>
    </rPh>
    <rPh sb="7" eb="9">
      <t>チャッコウ</t>
    </rPh>
    <rPh sb="10" eb="12">
      <t>ヒツヨウ</t>
    </rPh>
    <rPh sb="15" eb="17">
      <t>リユウ</t>
    </rPh>
    <phoneticPr fontId="2"/>
  </si>
  <si>
    <t>１　補助金交付決定を受けるまでの期間内に、天災地変等の事由によって実施した事業に損</t>
    <rPh sb="2" eb="5">
      <t>ホジョキン</t>
    </rPh>
    <rPh sb="5" eb="7">
      <t>コウフ</t>
    </rPh>
    <rPh sb="7" eb="9">
      <t>ケッテイ</t>
    </rPh>
    <rPh sb="10" eb="11">
      <t>ウ</t>
    </rPh>
    <rPh sb="16" eb="18">
      <t>キカン</t>
    </rPh>
    <rPh sb="18" eb="19">
      <t>ナイ</t>
    </rPh>
    <rPh sb="21" eb="23">
      <t>テンサイ</t>
    </rPh>
    <rPh sb="23" eb="24">
      <t>チ</t>
    </rPh>
    <rPh sb="24" eb="25">
      <t>ヘン</t>
    </rPh>
    <rPh sb="25" eb="26">
      <t>ナド</t>
    </rPh>
    <rPh sb="27" eb="29">
      <t>ジユウ</t>
    </rPh>
    <rPh sb="33" eb="35">
      <t>ジッシ</t>
    </rPh>
    <rPh sb="37" eb="39">
      <t>ジギョウ</t>
    </rPh>
    <rPh sb="40" eb="41">
      <t>ソン</t>
    </rPh>
    <phoneticPr fontId="2"/>
  </si>
  <si>
    <t>失を生じた場合、これらの損失は、補助事業者が負担するものとする。</t>
    <rPh sb="2" eb="3">
      <t>ショウ</t>
    </rPh>
    <rPh sb="5" eb="7">
      <t>バアイ</t>
    </rPh>
    <rPh sb="12" eb="14">
      <t>ソンシツ</t>
    </rPh>
    <rPh sb="16" eb="18">
      <t>ホジョ</t>
    </rPh>
    <rPh sb="18" eb="20">
      <t>ジギョウ</t>
    </rPh>
    <rPh sb="20" eb="21">
      <t>シャ</t>
    </rPh>
    <rPh sb="22" eb="24">
      <t>フタン</t>
    </rPh>
    <phoneticPr fontId="2"/>
  </si>
  <si>
    <t>２　補助金交付決定を受けた補助金額が交付申請額又は交付申請予定額に達しない場合にお</t>
    <rPh sb="2" eb="5">
      <t>ホジョキン</t>
    </rPh>
    <rPh sb="5" eb="7">
      <t>コウフ</t>
    </rPh>
    <rPh sb="7" eb="9">
      <t>ケッテイ</t>
    </rPh>
    <rPh sb="10" eb="11">
      <t>ウ</t>
    </rPh>
    <rPh sb="13" eb="15">
      <t>ホジョ</t>
    </rPh>
    <rPh sb="15" eb="17">
      <t>キンガク</t>
    </rPh>
    <rPh sb="18" eb="20">
      <t>コウフ</t>
    </rPh>
    <rPh sb="20" eb="22">
      <t>シンセイ</t>
    </rPh>
    <rPh sb="22" eb="23">
      <t>ガク</t>
    </rPh>
    <rPh sb="23" eb="24">
      <t>マタ</t>
    </rPh>
    <rPh sb="25" eb="27">
      <t>コウフ</t>
    </rPh>
    <rPh sb="27" eb="29">
      <t>シンセイ</t>
    </rPh>
    <rPh sb="29" eb="31">
      <t>ヨテイ</t>
    </rPh>
    <rPh sb="31" eb="32">
      <t>ガク</t>
    </rPh>
    <rPh sb="33" eb="34">
      <t>タッ</t>
    </rPh>
    <rPh sb="37" eb="39">
      <t>バアイ</t>
    </rPh>
    <phoneticPr fontId="2"/>
  </si>
  <si>
    <t>いても、異議がないこと。</t>
    <rPh sb="4" eb="6">
      <t>イギ</t>
    </rPh>
    <phoneticPr fontId="2"/>
  </si>
  <si>
    <t>３　当該事業については、着工から補助金交付決定を受ける期間内においては、変更は行わ</t>
    <rPh sb="2" eb="4">
      <t>トウガイ</t>
    </rPh>
    <rPh sb="4" eb="6">
      <t>ジギョウ</t>
    </rPh>
    <rPh sb="12" eb="14">
      <t>チャッコウ</t>
    </rPh>
    <rPh sb="16" eb="19">
      <t>ホジョキン</t>
    </rPh>
    <rPh sb="19" eb="21">
      <t>コウフ</t>
    </rPh>
    <rPh sb="21" eb="23">
      <t>ケッテイ</t>
    </rPh>
    <rPh sb="24" eb="25">
      <t>ウ</t>
    </rPh>
    <rPh sb="27" eb="30">
      <t>キカンナイ</t>
    </rPh>
    <rPh sb="36" eb="38">
      <t>ヘンコウ</t>
    </rPh>
    <rPh sb="39" eb="40">
      <t>オコナ</t>
    </rPh>
    <phoneticPr fontId="2"/>
  </si>
  <si>
    <t>ないこと。</t>
    <phoneticPr fontId="2"/>
  </si>
  <si>
    <t>購入単価
(円/㎥)</t>
    <rPh sb="0" eb="1">
      <t>エン</t>
    </rPh>
    <phoneticPr fontId="2"/>
  </si>
  <si>
    <t>購入額
（円）</t>
    <rPh sb="0" eb="3">
      <t>コウニュウガク</t>
    </rPh>
    <rPh sb="5" eb="6">
      <t>エン</t>
    </rPh>
    <phoneticPr fontId="2"/>
  </si>
  <si>
    <t>合計</t>
    <rPh sb="0" eb="2">
      <t>ゴウケイ</t>
    </rPh>
    <phoneticPr fontId="2"/>
  </si>
  <si>
    <t>様式第２号（第８条関係）</t>
    <rPh sb="0" eb="2">
      <t>ヨウシキ</t>
    </rPh>
    <rPh sb="2" eb="3">
      <t>ダイ</t>
    </rPh>
    <rPh sb="4" eb="5">
      <t>ゴウ</t>
    </rPh>
    <rPh sb="6" eb="7">
      <t>ダイ</t>
    </rPh>
    <rPh sb="8" eb="9">
      <t>ジョウ</t>
    </rPh>
    <rPh sb="9" eb="11">
      <t>カンケイ</t>
    </rPh>
    <phoneticPr fontId="2"/>
  </si>
  <si>
    <t>様式第２号（第９条関係）</t>
    <rPh sb="0" eb="2">
      <t>ヨウシキ</t>
    </rPh>
    <rPh sb="2" eb="3">
      <t>ダイ</t>
    </rPh>
    <rPh sb="4" eb="5">
      <t>ゴウ</t>
    </rPh>
    <rPh sb="6" eb="7">
      <t>ダイ</t>
    </rPh>
    <rPh sb="8" eb="9">
      <t>ジョウ</t>
    </rPh>
    <rPh sb="9" eb="11">
      <t>カンケイ</t>
    </rPh>
    <phoneticPr fontId="2"/>
  </si>
  <si>
    <t>様式第２号（第１０条関係）</t>
    <rPh sb="0" eb="2">
      <t>ヨウシキ</t>
    </rPh>
    <rPh sb="2" eb="3">
      <t>ダイ</t>
    </rPh>
    <rPh sb="4" eb="5">
      <t>ゴウ</t>
    </rPh>
    <rPh sb="6" eb="7">
      <t>ダイ</t>
    </rPh>
    <rPh sb="9" eb="10">
      <t>ジョウ</t>
    </rPh>
    <rPh sb="10" eb="12">
      <t>カンケイ</t>
    </rPh>
    <phoneticPr fontId="2"/>
  </si>
  <si>
    <t>様式第２号（第１１条関係）</t>
    <rPh sb="0" eb="2">
      <t>ヨウシキ</t>
    </rPh>
    <rPh sb="2" eb="3">
      <t>ダイ</t>
    </rPh>
    <rPh sb="4" eb="5">
      <t>ゴウ</t>
    </rPh>
    <rPh sb="6" eb="7">
      <t>ダイ</t>
    </rPh>
    <rPh sb="9" eb="10">
      <t>ジョウ</t>
    </rPh>
    <rPh sb="10" eb="12">
      <t>カンケイ</t>
    </rPh>
    <phoneticPr fontId="2"/>
  </si>
  <si>
    <t>様式第２号（第１２条関係）</t>
    <rPh sb="0" eb="2">
      <t>ヨウシキ</t>
    </rPh>
    <rPh sb="2" eb="3">
      <t>ダイ</t>
    </rPh>
    <rPh sb="4" eb="5">
      <t>ゴウ</t>
    </rPh>
    <rPh sb="6" eb="7">
      <t>ダイ</t>
    </rPh>
    <rPh sb="9" eb="10">
      <t>ジョウ</t>
    </rPh>
    <rPh sb="10" eb="12">
      <t>カンケイ</t>
    </rPh>
    <phoneticPr fontId="2"/>
  </si>
  <si>
    <t>様式第２号（第１３条関係）</t>
    <rPh sb="0" eb="2">
      <t>ヨウシキ</t>
    </rPh>
    <rPh sb="2" eb="3">
      <t>ダイ</t>
    </rPh>
    <rPh sb="4" eb="5">
      <t>ゴウ</t>
    </rPh>
    <rPh sb="6" eb="7">
      <t>ダイ</t>
    </rPh>
    <rPh sb="9" eb="10">
      <t>ジョウ</t>
    </rPh>
    <rPh sb="10" eb="12">
      <t>カンケイ</t>
    </rPh>
    <phoneticPr fontId="2"/>
  </si>
  <si>
    <t>様式第２号（第１４条関係）</t>
    <rPh sb="0" eb="2">
      <t>ヨウシキ</t>
    </rPh>
    <rPh sb="2" eb="3">
      <t>ダイ</t>
    </rPh>
    <rPh sb="4" eb="5">
      <t>ゴウ</t>
    </rPh>
    <rPh sb="6" eb="7">
      <t>ダイ</t>
    </rPh>
    <rPh sb="9" eb="10">
      <t>ジョウ</t>
    </rPh>
    <rPh sb="10" eb="12">
      <t>カンケイ</t>
    </rPh>
    <phoneticPr fontId="2"/>
  </si>
  <si>
    <t>様式第２号（第１５条関係）</t>
    <rPh sb="0" eb="2">
      <t>ヨウシキ</t>
    </rPh>
    <rPh sb="2" eb="3">
      <t>ダイ</t>
    </rPh>
    <rPh sb="4" eb="5">
      <t>ゴウ</t>
    </rPh>
    <rPh sb="6" eb="7">
      <t>ダイ</t>
    </rPh>
    <rPh sb="9" eb="10">
      <t>ジョウ</t>
    </rPh>
    <rPh sb="10" eb="12">
      <t>カンケイ</t>
    </rPh>
    <phoneticPr fontId="2"/>
  </si>
  <si>
    <t>進事業費補助金交付要綱第10条に基づき、その承認を申請します。</t>
    <rPh sb="6" eb="7">
      <t>キン</t>
    </rPh>
    <rPh sb="7" eb="9">
      <t>コウフ</t>
    </rPh>
    <rPh sb="9" eb="11">
      <t>ヨウコウ</t>
    </rPh>
    <rPh sb="22" eb="24">
      <t>ショウニン</t>
    </rPh>
    <rPh sb="25" eb="27">
      <t>シンセイ</t>
    </rPh>
    <phoneticPr fontId="2"/>
  </si>
  <si>
    <t>変更の理由</t>
    <rPh sb="0" eb="2">
      <t>ヘンコウ</t>
    </rPh>
    <rPh sb="3" eb="5">
      <t>リユウ</t>
    </rPh>
    <phoneticPr fontId="2"/>
  </si>
  <si>
    <t>７</t>
    <phoneticPr fontId="2"/>
  </si>
  <si>
    <t>住宅　・　非住宅</t>
    <rPh sb="0" eb="2">
      <t>ジュウタク</t>
    </rPh>
    <rPh sb="5" eb="8">
      <t>ヒジュウタク</t>
    </rPh>
    <phoneticPr fontId="2"/>
  </si>
  <si>
    <t>※変更前の数量を
上段（　）書きとする。</t>
    <rPh sb="1" eb="3">
      <t>ヘンコウ</t>
    </rPh>
    <rPh sb="3" eb="4">
      <t>マエ</t>
    </rPh>
    <rPh sb="5" eb="7">
      <t>スウリョウ</t>
    </rPh>
    <rPh sb="9" eb="11">
      <t>ジョウダン</t>
    </rPh>
    <rPh sb="14" eb="15">
      <t>ガ</t>
    </rPh>
    <phoneticPr fontId="2"/>
  </si>
  <si>
    <t>添付書類（変更があったもののみで可）</t>
    <rPh sb="0" eb="4">
      <t>テンプショルイ</t>
    </rPh>
    <rPh sb="5" eb="7">
      <t>ヘンコウ</t>
    </rPh>
    <rPh sb="16" eb="17">
      <t>カ</t>
    </rPh>
    <phoneticPr fontId="2"/>
  </si>
  <si>
    <t>(1)変更後の請負契約書の写し</t>
    <phoneticPr fontId="2"/>
  </si>
  <si>
    <t>(2)変更後の市産ヒノキ内訳表（様式第２号）</t>
    <phoneticPr fontId="2"/>
  </si>
  <si>
    <t>(3)変更後の住宅等建築計画関係図面の写し（付近見取図、平面図、立面図）</t>
    <phoneticPr fontId="2"/>
  </si>
  <si>
    <t>※変更があった項目にのみ記入すること。</t>
    <rPh sb="8" eb="10">
      <t>ヘンコウ</t>
    </rPh>
    <rPh sb="14" eb="16">
      <t>コウモクキニュウ</t>
    </rPh>
    <phoneticPr fontId="2"/>
  </si>
  <si>
    <t>ヒノキの家づくり等促進事業の内容を下記のとおり変更したいので、四万十市ヒノキの家づくり等促</t>
    <rPh sb="4" eb="5">
      <t>イエ</t>
    </rPh>
    <rPh sb="8" eb="9">
      <t>ナド</t>
    </rPh>
    <rPh sb="9" eb="11">
      <t>ソクシン</t>
    </rPh>
    <rPh sb="11" eb="13">
      <t>ジギョウ</t>
    </rPh>
    <rPh sb="14" eb="16">
      <t>ナイヨウ</t>
    </rPh>
    <rPh sb="17" eb="19">
      <t>カキ</t>
    </rPh>
    <rPh sb="23" eb="25">
      <t>ヘンコウ</t>
    </rPh>
    <rPh sb="31" eb="34">
      <t>シマント</t>
    </rPh>
    <rPh sb="34" eb="35">
      <t>シ</t>
    </rPh>
    <rPh sb="39" eb="40">
      <t>イエ</t>
    </rPh>
    <rPh sb="43" eb="44">
      <t>ナド</t>
    </rPh>
    <rPh sb="44" eb="45">
      <t>ソク</t>
    </rPh>
    <phoneticPr fontId="2"/>
  </si>
  <si>
    <t>年度四万十市ヒノキの家づくり等促進事業を下記のとおり実施したので、四万十市</t>
    <rPh sb="0" eb="2">
      <t>ネンド</t>
    </rPh>
    <rPh sb="2" eb="5">
      <t>シマント</t>
    </rPh>
    <rPh sb="5" eb="6">
      <t>シ</t>
    </rPh>
    <rPh sb="10" eb="11">
      <t>イエ</t>
    </rPh>
    <rPh sb="14" eb="15">
      <t>ナド</t>
    </rPh>
    <rPh sb="15" eb="17">
      <t>ソクシン</t>
    </rPh>
    <rPh sb="17" eb="19">
      <t>ジギョウ</t>
    </rPh>
    <rPh sb="20" eb="22">
      <t>カキ</t>
    </rPh>
    <rPh sb="26" eb="28">
      <t>ジッシ</t>
    </rPh>
    <rPh sb="33" eb="36">
      <t>シマント</t>
    </rPh>
    <rPh sb="36" eb="37">
      <t>シ</t>
    </rPh>
    <phoneticPr fontId="2"/>
  </si>
  <si>
    <t>ヒノキの家づくり等促進事業費補助金交付要綱第11条に基づき、報告します。</t>
    <rPh sb="4" eb="5">
      <t>イエ</t>
    </rPh>
    <rPh sb="8" eb="9">
      <t>ナド</t>
    </rPh>
    <rPh sb="12" eb="13">
      <t>ギョウ</t>
    </rPh>
    <rPh sb="13" eb="14">
      <t>ヒ</t>
    </rPh>
    <rPh sb="14" eb="17">
      <t>ホジョキン</t>
    </rPh>
    <rPh sb="17" eb="19">
      <t>コウフ</t>
    </rPh>
    <rPh sb="19" eb="21">
      <t>ヨウコウ</t>
    </rPh>
    <rPh sb="21" eb="22">
      <t>ダイ</t>
    </rPh>
    <rPh sb="24" eb="25">
      <t>ジョウ</t>
    </rPh>
    <rPh sb="26" eb="27">
      <t>モト</t>
    </rPh>
    <rPh sb="30" eb="32">
      <t>ホウコク</t>
    </rPh>
    <phoneticPr fontId="2"/>
  </si>
  <si>
    <t>　号で補助金の交付の決定があった四万十市</t>
    <rPh sb="1" eb="2">
      <t>ゴウ</t>
    </rPh>
    <rPh sb="3" eb="6">
      <t>ホジョキン</t>
    </rPh>
    <rPh sb="7" eb="9">
      <t>コウフ</t>
    </rPh>
    <rPh sb="10" eb="12">
      <t>ケッテイ</t>
    </rPh>
    <rPh sb="16" eb="19">
      <t>シマント</t>
    </rPh>
    <rPh sb="19" eb="20">
      <t>シ</t>
    </rPh>
    <phoneticPr fontId="2"/>
  </si>
  <si>
    <t>建築物の種類</t>
    <rPh sb="0" eb="2">
      <t>ケンチク</t>
    </rPh>
    <rPh sb="2" eb="3">
      <t>ブツ</t>
    </rPh>
    <rPh sb="4" eb="6">
      <t>シュルイ</t>
    </rPh>
    <phoneticPr fontId="2"/>
  </si>
  <si>
    <t>(1)建築工事完了引渡証明書（様式第７号）</t>
    <phoneticPr fontId="2"/>
  </si>
  <si>
    <t>(2)建築確認が必要な場合は建築基準法に基づく検査済証の写し</t>
    <phoneticPr fontId="2"/>
  </si>
  <si>
    <t>(4)市産ヒノキ内訳表（様式第２号）</t>
    <phoneticPr fontId="2"/>
  </si>
  <si>
    <t>(5)市産ヒノキ証明書</t>
    <phoneticPr fontId="2"/>
  </si>
  <si>
    <t>(6)住民票の写し（非住宅は不要）</t>
    <phoneticPr fontId="2"/>
  </si>
  <si>
    <t>新築・増築・改修</t>
    <rPh sb="0" eb="2">
      <t>シンチク</t>
    </rPh>
    <rPh sb="3" eb="5">
      <t>ゾウチク</t>
    </rPh>
    <rPh sb="6" eb="8">
      <t>カイシュウ</t>
    </rPh>
    <phoneticPr fontId="2"/>
  </si>
  <si>
    <t>住宅 ・ 非住宅</t>
    <rPh sb="0" eb="2">
      <t>ジュウタク</t>
    </rPh>
    <rPh sb="5" eb="8">
      <t>ヒジュウタク</t>
    </rPh>
    <phoneticPr fontId="2"/>
  </si>
  <si>
    <t>号で補助金の交付決定のあった四万十</t>
    <rPh sb="0" eb="1">
      <t>ゴウ</t>
    </rPh>
    <rPh sb="2" eb="4">
      <t>ホジョ</t>
    </rPh>
    <rPh sb="4" eb="5">
      <t>キン</t>
    </rPh>
    <rPh sb="6" eb="10">
      <t>コウフケッテイ</t>
    </rPh>
    <rPh sb="14" eb="17">
      <t>シマント</t>
    </rPh>
    <phoneticPr fontId="2"/>
  </si>
  <si>
    <t>交付要綱第13条の規定に基づき、下記のとおり請求します。</t>
    <rPh sb="22" eb="24">
      <t>セイキュウ</t>
    </rPh>
    <phoneticPr fontId="2"/>
  </si>
  <si>
    <t>市ヒノキの家づくり等促進事業費補助金について、四万十市ヒノキの家づくり等促進事業費補助金</t>
    <rPh sb="5" eb="6">
      <t>イエ</t>
    </rPh>
    <rPh sb="9" eb="10">
      <t>ナド</t>
    </rPh>
    <rPh sb="10" eb="12">
      <t>ソクシン</t>
    </rPh>
    <rPh sb="12" eb="14">
      <t>ジギョウ</t>
    </rPh>
    <rPh sb="14" eb="15">
      <t>ヒ</t>
    </rPh>
    <rPh sb="15" eb="18">
      <t>ホジョキン</t>
    </rPh>
    <rPh sb="23" eb="26">
      <t>シマント</t>
    </rPh>
    <rPh sb="26" eb="27">
      <t>シ</t>
    </rPh>
    <rPh sb="31" eb="32">
      <t>イエ</t>
    </rPh>
    <rPh sb="35" eb="36">
      <t>トウ</t>
    </rPh>
    <rPh sb="36" eb="38">
      <t>ソクシン</t>
    </rPh>
    <rPh sb="38" eb="41">
      <t>ジギョウヒ</t>
    </rPh>
    <rPh sb="41" eb="44">
      <t>ホジョキン</t>
    </rPh>
    <phoneticPr fontId="2"/>
  </si>
  <si>
    <t>本店
支店
本所
支所
出張所</t>
    <rPh sb="0" eb="2">
      <t>ホンテン</t>
    </rPh>
    <rPh sb="4" eb="6">
      <t>シテン</t>
    </rPh>
    <rPh sb="8" eb="10">
      <t>ホンジョ</t>
    </rPh>
    <rPh sb="12" eb="14">
      <t>シショ</t>
    </rPh>
    <rPh sb="16" eb="18">
      <t>シュッチョウ</t>
    </rPh>
    <rPh sb="18" eb="19">
      <t>ジョ</t>
    </rPh>
    <phoneticPr fontId="2"/>
  </si>
  <si>
    <t>農業協同組合
銀行
信用金庫
労働金庫</t>
    <rPh sb="0" eb="2">
      <t>ノウギョウ</t>
    </rPh>
    <rPh sb="2" eb="4">
      <t>キョウドウ</t>
    </rPh>
    <rPh sb="4" eb="6">
      <t>クミアイ</t>
    </rPh>
    <rPh sb="8" eb="10">
      <t>ギンコウ</t>
    </rPh>
    <rPh sb="12" eb="16">
      <t>シンヨウキンコ</t>
    </rPh>
    <rPh sb="18" eb="22">
      <t>ロウドウキンコ</t>
    </rPh>
    <phoneticPr fontId="2"/>
  </si>
  <si>
    <t>市産ヒノキ証明書</t>
    <rPh sb="0" eb="1">
      <t>シ</t>
    </rPh>
    <rPh sb="1" eb="2">
      <t>サン</t>
    </rPh>
    <rPh sb="5" eb="7">
      <t>ショウメイ</t>
    </rPh>
    <rPh sb="7" eb="8">
      <t>ショ</t>
    </rPh>
    <phoneticPr fontId="2"/>
  </si>
  <si>
    <t>下記のとおり、市産ヒノキを納入したことを証明いたします。</t>
    <rPh sb="0" eb="2">
      <t>カキ</t>
    </rPh>
    <rPh sb="7" eb="8">
      <t>シ</t>
    </rPh>
    <rPh sb="8" eb="9">
      <t>サン</t>
    </rPh>
    <rPh sb="13" eb="15">
      <t>ノウニュウ</t>
    </rPh>
    <rPh sb="20" eb="22">
      <t>ショウメイ</t>
    </rPh>
    <phoneticPr fontId="2"/>
  </si>
  <si>
    <t>※丸太での取り扱いの場合は、「末口径」欄に、製材品での取り扱いの場合は、「幅」「厚」欄</t>
    <rPh sb="1" eb="3">
      <t>マルタ</t>
    </rPh>
    <rPh sb="5" eb="6">
      <t>ト</t>
    </rPh>
    <rPh sb="7" eb="8">
      <t>アツカ</t>
    </rPh>
    <rPh sb="10" eb="12">
      <t>バアイ</t>
    </rPh>
    <rPh sb="15" eb="16">
      <t>スエ</t>
    </rPh>
    <rPh sb="16" eb="17">
      <t>クチ</t>
    </rPh>
    <rPh sb="17" eb="18">
      <t>ケイ</t>
    </rPh>
    <rPh sb="19" eb="20">
      <t>ラン</t>
    </rPh>
    <rPh sb="22" eb="24">
      <t>セイザイ</t>
    </rPh>
    <rPh sb="24" eb="25">
      <t>ヒン</t>
    </rPh>
    <rPh sb="27" eb="28">
      <t>ト</t>
    </rPh>
    <rPh sb="29" eb="30">
      <t>アツカ</t>
    </rPh>
    <rPh sb="32" eb="34">
      <t>バアイ</t>
    </rPh>
    <rPh sb="37" eb="38">
      <t>ハバ</t>
    </rPh>
    <rPh sb="40" eb="41">
      <t>アツ</t>
    </rPh>
    <rPh sb="42" eb="43">
      <t>ラン</t>
    </rPh>
    <phoneticPr fontId="2"/>
  </si>
  <si>
    <t>住宅・非住宅</t>
    <rPh sb="0" eb="2">
      <t>ジュウタク</t>
    </rPh>
    <rPh sb="3" eb="6">
      <t>ヒジュウタク</t>
    </rPh>
    <phoneticPr fontId="2"/>
  </si>
  <si>
    <t>私は、甲に委任された事項について、四万十市ヒノキの家づくり等促進事業費補助金交付要綱</t>
    <rPh sb="0" eb="1">
      <t>ワタシ</t>
    </rPh>
    <rPh sb="3" eb="4">
      <t>コウ</t>
    </rPh>
    <rPh sb="5" eb="7">
      <t>イニン</t>
    </rPh>
    <rPh sb="10" eb="12">
      <t>ジコウ</t>
    </rPh>
    <rPh sb="17" eb="20">
      <t>シマント</t>
    </rPh>
    <rPh sb="20" eb="21">
      <t>シ</t>
    </rPh>
    <rPh sb="25" eb="26">
      <t>イエ</t>
    </rPh>
    <rPh sb="29" eb="30">
      <t>ナド</t>
    </rPh>
    <rPh sb="30" eb="32">
      <t>ソクシン</t>
    </rPh>
    <rPh sb="32" eb="35">
      <t>ジギョウヒ</t>
    </rPh>
    <rPh sb="35" eb="38">
      <t>ホジョキン</t>
    </rPh>
    <rPh sb="38" eb="40">
      <t>コウフ</t>
    </rPh>
    <rPh sb="40" eb="42">
      <t>ヨウコウ</t>
    </rPh>
    <phoneticPr fontId="2"/>
  </si>
  <si>
    <t>に規定する諸手続きを適正かつ遅滞することなく行うことを約束します。</t>
    <rPh sb="1" eb="3">
      <t>キテイ</t>
    </rPh>
    <rPh sb="5" eb="6">
      <t>ショ</t>
    </rPh>
    <rPh sb="6" eb="8">
      <t>テツヅ</t>
    </rPh>
    <rPh sb="10" eb="12">
      <t>テキセイ</t>
    </rPh>
    <rPh sb="14" eb="16">
      <t>チタイ</t>
    </rPh>
    <rPh sb="22" eb="23">
      <t>オコナ</t>
    </rPh>
    <rPh sb="27" eb="29">
      <t>ヤクソク</t>
    </rPh>
    <phoneticPr fontId="2"/>
  </si>
  <si>
    <t>１．このExcelファイルは四万十市ヒノキの家づくり等促進事業についてのみご使用ください。</t>
    <rPh sb="14" eb="17">
      <t>シマント</t>
    </rPh>
    <rPh sb="17" eb="18">
      <t>シ</t>
    </rPh>
    <rPh sb="22" eb="23">
      <t>イエ</t>
    </rPh>
    <rPh sb="26" eb="27">
      <t>ナド</t>
    </rPh>
    <rPh sb="27" eb="29">
      <t>ソクシン</t>
    </rPh>
    <rPh sb="29" eb="31">
      <t>ジギョウ</t>
    </rPh>
    <rPh sb="38" eb="40">
      <t>シヨウ</t>
    </rPh>
    <phoneticPr fontId="2"/>
  </si>
  <si>
    <t>４．その後、｛部材名｝｛長｝｛巾｝｛厚｝｛数量｝｛購入単価｝をそれぞれ入力してください。</t>
    <rPh sb="4" eb="5">
      <t>ゴ</t>
    </rPh>
    <rPh sb="7" eb="8">
      <t>ブ</t>
    </rPh>
    <rPh sb="8" eb="9">
      <t>ザイ</t>
    </rPh>
    <rPh sb="9" eb="10">
      <t>メイ</t>
    </rPh>
    <rPh sb="12" eb="13">
      <t>ナガ</t>
    </rPh>
    <rPh sb="15" eb="16">
      <t>ハバ</t>
    </rPh>
    <rPh sb="18" eb="19">
      <t>アツ</t>
    </rPh>
    <rPh sb="21" eb="23">
      <t>スウリョウ</t>
    </rPh>
    <rPh sb="25" eb="27">
      <t>コウニュウ</t>
    </rPh>
    <rPh sb="27" eb="29">
      <t>タンカ</t>
    </rPh>
    <rPh sb="35" eb="37">
      <t>ニュウリョク</t>
    </rPh>
    <phoneticPr fontId="2"/>
  </si>
  <si>
    <t>１．｛部材名｝｛長｝｛巾｝｛厚｝｛数量｝｛購入単価｝をそれぞれ入力してください。</t>
    <rPh sb="3" eb="4">
      <t>ブ</t>
    </rPh>
    <rPh sb="4" eb="5">
      <t>ザイ</t>
    </rPh>
    <rPh sb="5" eb="6">
      <t>メイ</t>
    </rPh>
    <rPh sb="8" eb="9">
      <t>ナガ</t>
    </rPh>
    <rPh sb="11" eb="12">
      <t>ハバ</t>
    </rPh>
    <rPh sb="14" eb="15">
      <t>アツ</t>
    </rPh>
    <rPh sb="17" eb="19">
      <t>スウリョウ</t>
    </rPh>
    <rPh sb="21" eb="23">
      <t>コウニュウ</t>
    </rPh>
    <rPh sb="23" eb="25">
      <t>タンカ</t>
    </rPh>
    <rPh sb="31" eb="33">
      <t>ニュウリョク</t>
    </rPh>
    <phoneticPr fontId="2"/>
  </si>
  <si>
    <t>市産ﾋﾉｷ購入額</t>
    <rPh sb="0" eb="1">
      <t>シ</t>
    </rPh>
    <rPh sb="1" eb="2">
      <t>サン</t>
    </rPh>
    <rPh sb="5" eb="7">
      <t>コウニュウ</t>
    </rPh>
    <rPh sb="7" eb="8">
      <t>ガク</t>
    </rPh>
    <phoneticPr fontId="2"/>
  </si>
  <si>
    <t>※材積、市産ﾋﾉｷ購入額、補助金額の変更がある場合は、様式第４号に個別に入力してください。</t>
    <rPh sb="1" eb="2">
      <t>ザイ</t>
    </rPh>
    <rPh sb="2" eb="3">
      <t>セキ</t>
    </rPh>
    <rPh sb="4" eb="5">
      <t>シ</t>
    </rPh>
    <rPh sb="5" eb="6">
      <t>サン</t>
    </rPh>
    <rPh sb="9" eb="11">
      <t>コウニュウ</t>
    </rPh>
    <rPh sb="11" eb="12">
      <t>ガク</t>
    </rPh>
    <rPh sb="13" eb="15">
      <t>ホジョ</t>
    </rPh>
    <rPh sb="15" eb="17">
      <t>キンガク</t>
    </rPh>
    <rPh sb="18" eb="20">
      <t>ヘンコウ</t>
    </rPh>
    <rPh sb="23" eb="25">
      <t>バアイ</t>
    </rPh>
    <rPh sb="27" eb="29">
      <t>ヨウシキ</t>
    </rPh>
    <rPh sb="29" eb="30">
      <t>ダイ</t>
    </rPh>
    <rPh sb="31" eb="32">
      <t>ゴウ</t>
    </rPh>
    <phoneticPr fontId="2"/>
  </si>
  <si>
    <t>市産ﾋﾉｷ使用量</t>
    <rPh sb="0" eb="1">
      <t>シ</t>
    </rPh>
    <rPh sb="1" eb="2">
      <t>サン</t>
    </rPh>
    <rPh sb="5" eb="8">
      <t>シヨウリョウ</t>
    </rPh>
    <phoneticPr fontId="2"/>
  </si>
  <si>
    <t>　</t>
    <phoneticPr fontId="2"/>
  </si>
  <si>
    <t>窓台・まぐさ</t>
    <rPh sb="0" eb="1">
      <t>マド</t>
    </rPh>
    <rPh sb="1" eb="2">
      <t>ダイ</t>
    </rPh>
    <phoneticPr fontId="2"/>
  </si>
  <si>
    <t>窓台・まぐさ</t>
    <rPh sb="0" eb="2">
      <t>マドダイ</t>
    </rPh>
    <phoneticPr fontId="2"/>
  </si>
  <si>
    <t>(3)工事写真（市産ヒノキの施工状況が確認できる写真１部及び工事完了後の完成写真１部</t>
    <phoneticPr fontId="2"/>
  </si>
  <si>
    <t>（外観全景））</t>
    <rPh sb="1" eb="2">
      <t>ソト</t>
    </rPh>
    <rPh sb="2" eb="3">
      <t>カン</t>
    </rPh>
    <rPh sb="3" eb="5">
      <t>ゼンケイ</t>
    </rPh>
    <phoneticPr fontId="2"/>
  </si>
  <si>
    <t>に、下記のとおり、四万十市ヒノキの家づくり</t>
    <rPh sb="2" eb="4">
      <t>カキ</t>
    </rPh>
    <rPh sb="9" eb="12">
      <t>シマント</t>
    </rPh>
    <rPh sb="12" eb="13">
      <t>シ</t>
    </rPh>
    <rPh sb="17" eb="18">
      <t>イエ</t>
    </rPh>
    <phoneticPr fontId="2"/>
  </si>
  <si>
    <t>等促進事業費補助金交付に係る手続きを委任します。</t>
    <rPh sb="0" eb="1">
      <t>ナド</t>
    </rPh>
    <rPh sb="1" eb="2">
      <t>ソク</t>
    </rPh>
    <rPh sb="2" eb="3">
      <t>ススム</t>
    </rPh>
    <rPh sb="5" eb="6">
      <t>ヒ</t>
    </rPh>
    <rPh sb="6" eb="9">
      <t>ホジョキン</t>
    </rPh>
    <rPh sb="9" eb="11">
      <t>コウフ</t>
    </rPh>
    <rPh sb="12" eb="13">
      <t>カカ</t>
    </rPh>
    <rPh sb="14" eb="16">
      <t>テツヅ</t>
    </rPh>
    <rPh sb="18" eb="20">
      <t>イニン</t>
    </rPh>
    <phoneticPr fontId="2"/>
  </si>
  <si>
    <t>実績報告）に関する一連の諸手続き一式</t>
    <rPh sb="0" eb="2">
      <t>ジッセキ</t>
    </rPh>
    <rPh sb="1" eb="2">
      <t>セキ</t>
    </rPh>
    <rPh sb="2" eb="4">
      <t>ホウコク</t>
    </rPh>
    <rPh sb="6" eb="7">
      <t>カン</t>
    </rPh>
    <rPh sb="9" eb="11">
      <t>イチレン</t>
    </rPh>
    <rPh sb="12" eb="13">
      <t>ショ</t>
    </rPh>
    <rPh sb="13" eb="15">
      <t>テツヅ</t>
    </rPh>
    <rPh sb="16" eb="18">
      <t>イッシキ</t>
    </rPh>
    <phoneticPr fontId="2"/>
  </si>
  <si>
    <t>１　市が実施する四万十市ヒノキの家づくり等促進事業（補助金交付申請・変更承認申請・</t>
    <rPh sb="2" eb="3">
      <t>シ</t>
    </rPh>
    <rPh sb="4" eb="6">
      <t>ジッシ</t>
    </rPh>
    <rPh sb="8" eb="11">
      <t>シマント</t>
    </rPh>
    <rPh sb="11" eb="12">
      <t>シ</t>
    </rPh>
    <rPh sb="16" eb="17">
      <t>イエ</t>
    </rPh>
    <rPh sb="20" eb="21">
      <t>ナド</t>
    </rPh>
    <rPh sb="21" eb="23">
      <t>ソクシン</t>
    </rPh>
    <rPh sb="23" eb="25">
      <t>ジギョウ</t>
    </rPh>
    <rPh sb="26" eb="29">
      <t>ホジョキン</t>
    </rPh>
    <rPh sb="29" eb="31">
      <t>コウフ</t>
    </rPh>
    <rPh sb="31" eb="33">
      <t>シンセイ</t>
    </rPh>
    <rPh sb="34" eb="36">
      <t>ヘンコウ</t>
    </rPh>
    <rPh sb="36" eb="38">
      <t>ショウニン</t>
    </rPh>
    <rPh sb="38" eb="40">
      <t>シンセイ</t>
    </rPh>
    <phoneticPr fontId="2"/>
  </si>
  <si>
    <t>私は、乙に四万十市ヒノキの家づくり等促進事業費補助金交付に係る諸手続きを委任しま</t>
    <rPh sb="0" eb="1">
      <t>ワタシ</t>
    </rPh>
    <rPh sb="3" eb="4">
      <t>オツ</t>
    </rPh>
    <rPh sb="5" eb="8">
      <t>シマント</t>
    </rPh>
    <rPh sb="8" eb="9">
      <t>シ</t>
    </rPh>
    <rPh sb="13" eb="14">
      <t>イエ</t>
    </rPh>
    <rPh sb="17" eb="18">
      <t>トウ</t>
    </rPh>
    <rPh sb="18" eb="20">
      <t>ソクシン</t>
    </rPh>
    <rPh sb="20" eb="23">
      <t>ジギョウヒ</t>
    </rPh>
    <rPh sb="23" eb="26">
      <t>ホジョキン</t>
    </rPh>
    <rPh sb="26" eb="28">
      <t>コウフ</t>
    </rPh>
    <rPh sb="29" eb="30">
      <t>カカ</t>
    </rPh>
    <rPh sb="31" eb="32">
      <t>ショ</t>
    </rPh>
    <rPh sb="32" eb="34">
      <t>テツヅ</t>
    </rPh>
    <rPh sb="36" eb="38">
      <t>イニン</t>
    </rPh>
    <phoneticPr fontId="2"/>
  </si>
  <si>
    <t>す。委任に当たっては、四万十市ヒノキの家づくり等促進事業費補助金交付要綱に規定され</t>
    <rPh sb="2" eb="4">
      <t>イニン</t>
    </rPh>
    <rPh sb="5" eb="6">
      <t>ア</t>
    </rPh>
    <rPh sb="11" eb="14">
      <t>シマント</t>
    </rPh>
    <rPh sb="14" eb="15">
      <t>シ</t>
    </rPh>
    <rPh sb="19" eb="20">
      <t>イエ</t>
    </rPh>
    <rPh sb="23" eb="24">
      <t>ナド</t>
    </rPh>
    <rPh sb="24" eb="26">
      <t>ソクシン</t>
    </rPh>
    <rPh sb="26" eb="29">
      <t>ジギョウヒ</t>
    </rPh>
    <rPh sb="29" eb="32">
      <t>ホジョキン</t>
    </rPh>
    <rPh sb="32" eb="34">
      <t>コウフ</t>
    </rPh>
    <rPh sb="34" eb="36">
      <t>ヨウコウ</t>
    </rPh>
    <rPh sb="37" eb="39">
      <t>キテイ</t>
    </rPh>
    <phoneticPr fontId="2"/>
  </si>
  <si>
    <t>る事項を理解するとともに各種手続きを承認し、乙に協力します。</t>
    <rPh sb="1" eb="3">
      <t>ジコウ</t>
    </rPh>
    <rPh sb="4" eb="6">
      <t>リカイ</t>
    </rPh>
    <rPh sb="12" eb="14">
      <t>カクシュ</t>
    </rPh>
    <rPh sb="14" eb="16">
      <t>テツヅ</t>
    </rPh>
    <rPh sb="18" eb="20">
      <t>ショウニン</t>
    </rPh>
    <rPh sb="22" eb="23">
      <t>オツ</t>
    </rPh>
    <rPh sb="24" eb="26">
      <t>キョウリョク</t>
    </rPh>
    <phoneticPr fontId="2"/>
  </si>
  <si>
    <t>四万十市ヒノキの家づくり等促進事業費補助金交付申請書</t>
    <rPh sb="0" eb="4">
      <t>シマントシ</t>
    </rPh>
    <rPh sb="8" eb="9">
      <t>イエ</t>
    </rPh>
    <rPh sb="12" eb="13">
      <t>ナド</t>
    </rPh>
    <rPh sb="13" eb="17">
      <t>ソクシンジギョウ</t>
    </rPh>
    <rPh sb="17" eb="18">
      <t>ヒ</t>
    </rPh>
    <rPh sb="18" eb="21">
      <t>ホジョキン</t>
    </rPh>
    <rPh sb="21" eb="26">
      <t>コウフシンセイショ</t>
    </rPh>
    <phoneticPr fontId="2"/>
  </si>
  <si>
    <t>長
(m)</t>
    <phoneticPr fontId="2"/>
  </si>
  <si>
    <t>市産ヒノキ内訳表</t>
    <phoneticPr fontId="2"/>
  </si>
  <si>
    <t>四万十市ヒノキの家づくり等促進事業費補助金交付決定前着工届</t>
    <rPh sb="0" eb="4">
      <t>シマントシ</t>
    </rPh>
    <rPh sb="8" eb="9">
      <t>イエ</t>
    </rPh>
    <rPh sb="12" eb="13">
      <t>ナド</t>
    </rPh>
    <rPh sb="13" eb="15">
      <t>ソクシン</t>
    </rPh>
    <rPh sb="15" eb="18">
      <t>ジギョウヒ</t>
    </rPh>
    <rPh sb="18" eb="21">
      <t>ホジョキン</t>
    </rPh>
    <rPh sb="21" eb="23">
      <t>コウフ</t>
    </rPh>
    <rPh sb="23" eb="25">
      <t>ケッテイ</t>
    </rPh>
    <rPh sb="25" eb="26">
      <t>マエ</t>
    </rPh>
    <rPh sb="26" eb="28">
      <t>チャッコウ</t>
    </rPh>
    <rPh sb="28" eb="29">
      <t>トドケ</t>
    </rPh>
    <phoneticPr fontId="2"/>
  </si>
  <si>
    <t>四万十市ヒノキの家づくり等促進事業費補助金変更申請書</t>
    <rPh sb="0" eb="4">
      <t>シマントシ</t>
    </rPh>
    <rPh sb="8" eb="9">
      <t>イエ</t>
    </rPh>
    <rPh sb="12" eb="13">
      <t>ナド</t>
    </rPh>
    <rPh sb="13" eb="18">
      <t>ソクシンジギョウヒ</t>
    </rPh>
    <rPh sb="18" eb="21">
      <t>ホジョキン</t>
    </rPh>
    <rPh sb="21" eb="26">
      <t>ヘンコウシンセイショ</t>
    </rPh>
    <phoneticPr fontId="2"/>
  </si>
  <si>
    <t>四万十市ヒノキの家づくり等促進事業費補助金実績報告書</t>
    <rPh sb="17" eb="18">
      <t>ヒ</t>
    </rPh>
    <rPh sb="18" eb="21">
      <t>ホジョキン</t>
    </rPh>
    <rPh sb="21" eb="23">
      <t>ジッセキ</t>
    </rPh>
    <rPh sb="23" eb="26">
      <t>ホウコクショ</t>
    </rPh>
    <phoneticPr fontId="2"/>
  </si>
  <si>
    <t>四万十市ヒノキの家づくり等促進事業費補助金交付請求書</t>
    <rPh sb="18" eb="21">
      <t>ホジョキン</t>
    </rPh>
    <rPh sb="21" eb="23">
      <t>コウフ</t>
    </rPh>
    <rPh sb="23" eb="26">
      <t>セイキュウショ</t>
    </rPh>
    <phoneticPr fontId="2"/>
  </si>
  <si>
    <t>高知木の住まいづくり助成事業を利用される際には、
お手数ですが、「様式第２号-その他助成金」へ正しい
助成金額が入力されているか確認をお願いします。
誤りがあれば手入力にて訂正してください。</t>
    <rPh sb="0" eb="2">
      <t>コウチ</t>
    </rPh>
    <rPh sb="2" eb="3">
      <t>キ</t>
    </rPh>
    <rPh sb="4" eb="5">
      <t>ス</t>
    </rPh>
    <rPh sb="10" eb="14">
      <t>ジョセイジギョウ</t>
    </rPh>
    <rPh sb="15" eb="17">
      <t>リヨウ</t>
    </rPh>
    <rPh sb="20" eb="21">
      <t>サイ</t>
    </rPh>
    <rPh sb="26" eb="28">
      <t>テスウ</t>
    </rPh>
    <rPh sb="33" eb="36">
      <t>ヨウシキダイ</t>
    </rPh>
    <rPh sb="37" eb="38">
      <t>ゴウ</t>
    </rPh>
    <rPh sb="41" eb="42">
      <t>タ</t>
    </rPh>
    <rPh sb="42" eb="45">
      <t>ジョセイキン</t>
    </rPh>
    <rPh sb="47" eb="48">
      <t>タダ</t>
    </rPh>
    <rPh sb="51" eb="53">
      <t>ジョセイ</t>
    </rPh>
    <rPh sb="53" eb="55">
      <t>キンガク</t>
    </rPh>
    <rPh sb="56" eb="58">
      <t>ニュウリョク</t>
    </rPh>
    <rPh sb="64" eb="66">
      <t>カクニン</t>
    </rPh>
    <rPh sb="68" eb="69">
      <t>ネガ</t>
    </rPh>
    <rPh sb="75" eb="76">
      <t>アヤマ</t>
    </rPh>
    <rPh sb="81" eb="84">
      <t>テニュウリョク</t>
    </rPh>
    <rPh sb="86" eb="88">
      <t>テイセイ</t>
    </rPh>
    <phoneticPr fontId="2"/>
  </si>
  <si>
    <t>　　誤った数字が入力されていれば、手入力にて修正してください。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</si>
</sst>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00"/>
    <numFmt numFmtId="177" formatCode="0.0000"/>
    <numFmt numFmtId="178" formatCode="#,##0_ "/>
    <numFmt numFmtId="179" formatCode="#,##0.0000_ "/>
    <numFmt numFmtId="180" formatCode="#,##0.0_ "/>
    <numFmt numFmtId="181" formatCode="#,##0_);[Red]\(#,##0\)"/>
    <numFmt numFmtId="182" formatCode="#,##0.00_ "/>
    <numFmt numFmtId="183" formatCode="0.00_ "/>
    <numFmt numFmtId="184" formatCode="[$-F800]dddd\,\ mmmm\ dd\,\ yyyy"/>
    <numFmt numFmtId="185" formatCode="0_);[Red]\(0\)"/>
  </numFmts>
  <fonts count="35">
    <font>
      <sz val="11"/>
      <name val="ＭＳ Ｐゴシック"/>
      <family val="3"/>
      <charset val="128"/>
    </font>
    <font>
      <sz val="11"/>
      <color indexed="8"/>
      <name val="ＭＳ ゴシック"/>
      <family val="3"/>
      <charset val="128"/>
    </font>
    <font>
      <sz val="6"/>
      <name val="ＭＳ Ｐゴシック"/>
      <family val="3"/>
      <charset val="128"/>
    </font>
    <font>
      <sz val="11"/>
      <name val="ＭＳ ゴシック"/>
      <family val="3"/>
      <charset val="128"/>
    </font>
    <font>
      <b/>
      <sz val="14"/>
      <color indexed="8"/>
      <name val="ＭＳ 明朝"/>
      <family val="1"/>
      <charset val="128"/>
    </font>
    <font>
      <sz val="10"/>
      <color indexed="8"/>
      <name val="ＭＳ 明朝"/>
      <family val="1"/>
      <charset val="128"/>
    </font>
    <font>
      <sz val="11"/>
      <name val="ＭＳ 明朝"/>
      <family val="1"/>
      <charset val="128"/>
    </font>
    <font>
      <b/>
      <sz val="14"/>
      <name val="ＭＳ 明朝"/>
      <family val="1"/>
      <charset val="128"/>
    </font>
    <font>
      <b/>
      <sz val="14"/>
      <color indexed="81"/>
      <name val="ＭＳ ゴシック"/>
      <family val="3"/>
      <charset val="128"/>
    </font>
    <font>
      <sz val="14"/>
      <name val="ＭＳ ゴシック"/>
      <family val="3"/>
      <charset val="128"/>
    </font>
    <font>
      <b/>
      <sz val="14"/>
      <name val="ＭＳ ゴシック"/>
      <family val="3"/>
      <charset val="128"/>
    </font>
    <font>
      <sz val="11"/>
      <name val="ＭＳ Ｐゴシック"/>
      <family val="3"/>
      <charset val="128"/>
    </font>
    <font>
      <sz val="14"/>
      <color indexed="8"/>
      <name val="ＭＳ 明朝"/>
      <family val="1"/>
      <charset val="128"/>
    </font>
    <font>
      <sz val="9"/>
      <name val="ＭＳ ゴシック"/>
      <family val="3"/>
      <charset val="128"/>
    </font>
    <font>
      <sz val="8"/>
      <name val="ＭＳ ゴシック"/>
      <family val="3"/>
      <charset val="128"/>
    </font>
    <font>
      <b/>
      <sz val="11"/>
      <color indexed="10"/>
      <name val="ＭＳ 明朝"/>
      <family val="1"/>
      <charset val="128"/>
    </font>
    <font>
      <b/>
      <sz val="14"/>
      <name val="ＭＳ Ｐ明朝"/>
      <family val="1"/>
      <charset val="128"/>
    </font>
    <font>
      <sz val="10"/>
      <name val="ＭＳ 明朝"/>
      <family val="1"/>
      <charset val="128"/>
    </font>
    <font>
      <b/>
      <sz val="14"/>
      <color indexed="81"/>
      <name val="ＭＳ Ｐゴシック"/>
      <family val="3"/>
      <charset val="128"/>
    </font>
    <font>
      <sz val="9"/>
      <name val="ＭＳ 明朝"/>
      <family val="1"/>
      <charset val="128"/>
    </font>
    <font>
      <b/>
      <sz val="11"/>
      <name val="ＭＳ 明朝"/>
      <family val="1"/>
      <charset val="128"/>
    </font>
    <font>
      <b/>
      <sz val="16"/>
      <name val="ＭＳ 明朝"/>
      <family val="1"/>
      <charset val="128"/>
    </font>
    <font>
      <sz val="16"/>
      <name val="ＭＳ 明朝"/>
      <family val="1"/>
      <charset val="128"/>
    </font>
    <font>
      <sz val="11"/>
      <color theme="1"/>
      <name val="ＭＳ ゴシック"/>
      <family val="3"/>
      <charset val="128"/>
    </font>
    <font>
      <sz val="11"/>
      <color rgb="FFFF0000"/>
      <name val="ＭＳ ゴシック"/>
      <family val="3"/>
      <charset val="128"/>
    </font>
    <font>
      <sz val="11"/>
      <color rgb="FFFF0000"/>
      <name val="ＭＳ 明朝"/>
      <family val="1"/>
      <charset val="128"/>
    </font>
    <font>
      <b/>
      <sz val="11"/>
      <color rgb="FFFF0000"/>
      <name val="ＭＳ 明朝"/>
      <family val="1"/>
      <charset val="128"/>
    </font>
    <font>
      <sz val="10"/>
      <name val="ＭＳ ゴシック"/>
      <family val="3"/>
      <charset val="128"/>
    </font>
    <font>
      <b/>
      <sz val="18"/>
      <color indexed="81"/>
      <name val="MS P ゴシック"/>
      <family val="3"/>
      <charset val="128"/>
    </font>
    <font>
      <sz val="10.5"/>
      <name val="ＭＳ 明朝"/>
      <family val="1"/>
      <charset val="128"/>
    </font>
    <font>
      <b/>
      <sz val="9"/>
      <color indexed="81"/>
      <name val="MS P ゴシック"/>
      <family val="3"/>
      <charset val="128"/>
    </font>
    <font>
      <b/>
      <sz val="20"/>
      <color indexed="81"/>
      <name val="MS P ゴシック"/>
      <family val="3"/>
      <charset val="128"/>
    </font>
    <font>
      <sz val="9"/>
      <name val="ＭＳ Ｐゴシック"/>
      <family val="3"/>
      <charset val="128"/>
    </font>
    <font>
      <sz val="9"/>
      <color indexed="8"/>
      <name val="ＭＳ 明朝"/>
      <family val="1"/>
      <charset val="128"/>
    </font>
    <font>
      <b/>
      <sz val="28"/>
      <color rgb="FFFF0000"/>
      <name val="HGSｺﾞｼｯｸM"/>
      <family val="3"/>
      <charset val="128"/>
    </font>
  </fonts>
  <fills count="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8" tint="0.79998168889431442"/>
        <bgColor indexed="64"/>
      </patternFill>
    </fill>
  </fills>
  <borders count="46">
    <border>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style="thick">
        <color indexed="64"/>
      </top>
      <bottom/>
      <diagonal/>
    </border>
    <border>
      <left/>
      <right/>
      <top/>
      <bottom style="thick">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diagonal/>
    </border>
  </borders>
  <cellStyleXfs count="4">
    <xf numFmtId="0" fontId="0" fillId="0" borderId="0">
      <alignment vertical="center"/>
    </xf>
    <xf numFmtId="38" fontId="1" fillId="0" borderId="0" applyFont="0" applyFill="0" applyBorder="0" applyAlignment="0" applyProtection="0">
      <alignment vertical="center"/>
    </xf>
    <xf numFmtId="0" fontId="11" fillId="0" borderId="0">
      <alignment vertical="center"/>
    </xf>
    <xf numFmtId="0" fontId="23" fillId="0" borderId="0">
      <alignment vertical="center"/>
    </xf>
  </cellStyleXfs>
  <cellXfs count="675">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Alignment="1">
      <alignment vertical="center"/>
    </xf>
    <xf numFmtId="0" fontId="6" fillId="0" borderId="0" xfId="0" applyFont="1">
      <alignment vertical="center"/>
    </xf>
    <xf numFmtId="0" fontId="6" fillId="0" borderId="1" xfId="0" applyFont="1" applyBorder="1">
      <alignment vertical="center"/>
    </xf>
    <xf numFmtId="0" fontId="6" fillId="0" borderId="2" xfId="0" applyFont="1" applyBorder="1">
      <alignment vertical="center"/>
    </xf>
    <xf numFmtId="0" fontId="6" fillId="0" borderId="0"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0" xfId="0" applyFont="1" applyBorder="1"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distributed" vertical="center"/>
    </xf>
    <xf numFmtId="0" fontId="6" fillId="0" borderId="0" xfId="0" applyFont="1" applyAlignment="1">
      <alignment horizontal="center" vertical="center" shrinkToFit="1"/>
    </xf>
    <xf numFmtId="0" fontId="7" fillId="0" borderId="0" xfId="0" applyFont="1" applyAlignment="1">
      <alignment horizontal="center" vertical="center"/>
    </xf>
    <xf numFmtId="0" fontId="6" fillId="0" borderId="0" xfId="0" applyFont="1" applyAlignment="1">
      <alignment vertical="center" shrinkToFit="1"/>
    </xf>
    <xf numFmtId="0" fontId="6" fillId="0" borderId="0" xfId="0" applyFont="1" applyBorder="1" applyAlignment="1">
      <alignment horizontal="center" vertical="center"/>
    </xf>
    <xf numFmtId="0" fontId="6" fillId="0" borderId="5" xfId="0" applyFont="1" applyBorder="1" applyAlignment="1">
      <alignment vertical="center"/>
    </xf>
    <xf numFmtId="0" fontId="6" fillId="0" borderId="3" xfId="0" applyFont="1" applyBorder="1" applyAlignment="1">
      <alignment vertical="center"/>
    </xf>
    <xf numFmtId="0" fontId="6" fillId="0" borderId="0" xfId="0" applyFont="1" applyBorder="1" applyAlignment="1">
      <alignment horizontal="left" vertical="center"/>
    </xf>
    <xf numFmtId="0" fontId="6" fillId="0" borderId="6" xfId="0" applyFont="1" applyBorder="1">
      <alignment vertical="center"/>
    </xf>
    <xf numFmtId="0" fontId="6" fillId="0" borderId="0" xfId="0" applyFont="1" applyBorder="1" applyAlignment="1">
      <alignment vertical="center" shrinkToFit="1"/>
    </xf>
    <xf numFmtId="0" fontId="6" fillId="2" borderId="5" xfId="0" applyFont="1" applyFill="1" applyBorder="1" applyAlignment="1">
      <alignment vertical="center"/>
    </xf>
    <xf numFmtId="0" fontId="6" fillId="2" borderId="3" xfId="0" applyFont="1" applyFill="1" applyBorder="1" applyAlignment="1">
      <alignment vertical="center"/>
    </xf>
    <xf numFmtId="0" fontId="6" fillId="2" borderId="3" xfId="0" applyFont="1" applyFill="1" applyBorder="1">
      <alignment vertical="center"/>
    </xf>
    <xf numFmtId="0" fontId="6" fillId="2" borderId="4" xfId="0" applyFont="1" applyFill="1" applyBorder="1">
      <alignment vertical="center"/>
    </xf>
    <xf numFmtId="0" fontId="6" fillId="2" borderId="7" xfId="0" applyFont="1" applyFill="1" applyBorder="1" applyAlignment="1">
      <alignment vertical="center"/>
    </xf>
    <xf numFmtId="0" fontId="6" fillId="2" borderId="0" xfId="0" applyFont="1" applyFill="1" applyBorder="1" applyAlignment="1">
      <alignment vertical="center"/>
    </xf>
    <xf numFmtId="0" fontId="6" fillId="2" borderId="0" xfId="0" applyFont="1" applyFill="1" applyBorder="1">
      <alignment vertical="center"/>
    </xf>
    <xf numFmtId="0" fontId="6" fillId="2" borderId="6" xfId="0" applyFont="1" applyFill="1" applyBorder="1">
      <alignment vertical="center"/>
    </xf>
    <xf numFmtId="0" fontId="9" fillId="0" borderId="0" xfId="0" applyFont="1">
      <alignment vertical="center"/>
    </xf>
    <xf numFmtId="0" fontId="10" fillId="0" borderId="0" xfId="0" applyFont="1">
      <alignment vertical="center"/>
    </xf>
    <xf numFmtId="0" fontId="4" fillId="0" borderId="1" xfId="0" applyFont="1" applyBorder="1" applyAlignment="1">
      <alignment vertical="center"/>
    </xf>
    <xf numFmtId="0" fontId="3" fillId="0" borderId="1" xfId="0" applyFont="1" applyBorder="1" applyAlignment="1">
      <alignment vertical="center"/>
    </xf>
    <xf numFmtId="0" fontId="6" fillId="0" borderId="0" xfId="0" applyFont="1" applyFill="1" applyAlignment="1">
      <alignment vertical="center"/>
    </xf>
    <xf numFmtId="0" fontId="6" fillId="0" borderId="0" xfId="0" applyFont="1" applyFill="1">
      <alignment vertical="center"/>
    </xf>
    <xf numFmtId="0" fontId="6"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vertical="center" shrinkToFit="1"/>
    </xf>
    <xf numFmtId="0" fontId="0" fillId="0" borderId="0" xfId="0" applyFont="1" applyFill="1" applyAlignment="1">
      <alignment vertical="center"/>
    </xf>
    <xf numFmtId="0" fontId="9" fillId="0" borderId="0" xfId="0" applyFont="1" applyBorder="1">
      <alignment vertical="center"/>
    </xf>
    <xf numFmtId="0" fontId="6" fillId="0" borderId="0" xfId="0" applyFont="1" applyProtection="1">
      <alignment vertical="center"/>
      <protection locked="0"/>
    </xf>
    <xf numFmtId="0" fontId="6" fillId="0" borderId="0" xfId="0" applyFont="1" applyAlignment="1" applyProtection="1">
      <alignment vertical="center"/>
      <protection locked="0"/>
    </xf>
    <xf numFmtId="0" fontId="6" fillId="0" borderId="0" xfId="0" applyFont="1" applyAlignment="1" applyProtection="1">
      <alignment horizontal="distributed" vertical="center"/>
      <protection locked="0"/>
    </xf>
    <xf numFmtId="0" fontId="6" fillId="0" borderId="0" xfId="0" applyFont="1" applyAlignment="1" applyProtection="1">
      <alignment horizontal="center" vertical="center" shrinkToFit="1"/>
      <protection locked="0"/>
    </xf>
    <xf numFmtId="0" fontId="7" fillId="0" borderId="0" xfId="0" applyFont="1" applyAlignment="1" applyProtection="1">
      <alignment horizontal="center" vertical="center"/>
      <protection locked="0"/>
    </xf>
    <xf numFmtId="0" fontId="6" fillId="0" borderId="3" xfId="0" applyFont="1" applyBorder="1" applyProtection="1">
      <alignment vertical="center"/>
      <protection locked="0"/>
    </xf>
    <xf numFmtId="0" fontId="6" fillId="0" borderId="0" xfId="0" applyFont="1" applyAlignment="1" applyProtection="1">
      <alignment vertical="center" shrinkToFit="1"/>
      <protection locked="0"/>
    </xf>
    <xf numFmtId="0" fontId="6" fillId="0" borderId="1" xfId="0" applyFont="1" applyBorder="1" applyProtection="1">
      <alignment vertical="center"/>
      <protection locked="0"/>
    </xf>
    <xf numFmtId="0" fontId="6" fillId="0" borderId="7" xfId="0" applyFont="1" applyBorder="1" applyProtection="1">
      <alignment vertical="center"/>
      <protection locked="0"/>
    </xf>
    <xf numFmtId="0" fontId="6" fillId="0" borderId="0" xfId="0" applyFont="1" applyBorder="1" applyProtection="1">
      <alignment vertical="center"/>
      <protection locked="0"/>
    </xf>
    <xf numFmtId="0" fontId="6" fillId="0" borderId="0" xfId="0" applyFont="1" applyProtection="1">
      <alignment vertical="center"/>
    </xf>
    <xf numFmtId="180" fontId="6" fillId="0" borderId="0" xfId="0" applyNumberFormat="1" applyFont="1" applyProtection="1">
      <alignment vertical="center"/>
    </xf>
    <xf numFmtId="0" fontId="3" fillId="3" borderId="0" xfId="0" applyFont="1" applyFill="1" applyAlignment="1">
      <alignment horizontal="center" vertical="center"/>
    </xf>
    <xf numFmtId="0" fontId="3" fillId="3" borderId="0" xfId="0" applyFont="1" applyFill="1" applyAlignment="1">
      <alignment vertical="center"/>
    </xf>
    <xf numFmtId="0" fontId="3" fillId="3" borderId="0" xfId="0" applyFont="1" applyFill="1">
      <alignment vertical="center"/>
    </xf>
    <xf numFmtId="0" fontId="4" fillId="3" borderId="0" xfId="0" applyFont="1" applyFill="1" applyAlignment="1">
      <alignment vertical="center"/>
    </xf>
    <xf numFmtId="0" fontId="3" fillId="3" borderId="0" xfId="0" applyFont="1" applyFill="1" applyAlignment="1">
      <alignment vertical="center" wrapText="1"/>
    </xf>
    <xf numFmtId="0" fontId="3" fillId="3" borderId="0" xfId="0" applyFont="1" applyFill="1" applyProtection="1">
      <alignment vertical="center"/>
      <protection locked="0"/>
    </xf>
    <xf numFmtId="176" fontId="3" fillId="3" borderId="0" xfId="0" applyNumberFormat="1" applyFont="1" applyFill="1" applyAlignment="1">
      <alignment vertical="center"/>
    </xf>
    <xf numFmtId="177" fontId="3" fillId="3" borderId="0" xfId="0" applyNumberFormat="1" applyFont="1" applyFill="1" applyAlignment="1">
      <alignment vertical="center"/>
    </xf>
    <xf numFmtId="3" fontId="3" fillId="3" borderId="0" xfId="0" applyNumberFormat="1" applyFont="1" applyFill="1" applyAlignment="1">
      <alignment vertical="center"/>
    </xf>
    <xf numFmtId="0" fontId="3" fillId="3" borderId="0" xfId="0" applyFont="1" applyFill="1" applyAlignment="1" applyProtection="1">
      <alignment horizontal="center" vertical="center"/>
    </xf>
    <xf numFmtId="0" fontId="3" fillId="3" borderId="0" xfId="0" applyFont="1" applyFill="1" applyAlignment="1" applyProtection="1">
      <alignment vertical="center"/>
    </xf>
    <xf numFmtId="176" fontId="3" fillId="3" borderId="0" xfId="0" applyNumberFormat="1" applyFont="1" applyFill="1" applyAlignment="1" applyProtection="1">
      <alignment vertical="center"/>
    </xf>
    <xf numFmtId="177" fontId="3" fillId="3" borderId="0" xfId="0" applyNumberFormat="1" applyFont="1" applyFill="1" applyAlignment="1" applyProtection="1">
      <alignment vertical="center"/>
    </xf>
    <xf numFmtId="181" fontId="3" fillId="3" borderId="0" xfId="0" applyNumberFormat="1" applyFont="1" applyFill="1" applyAlignment="1" applyProtection="1">
      <alignment vertical="center"/>
    </xf>
    <xf numFmtId="0" fontId="3" fillId="3" borderId="0" xfId="0" applyFont="1" applyFill="1" applyProtection="1">
      <alignment vertical="center"/>
    </xf>
    <xf numFmtId="0" fontId="4" fillId="3" borderId="0" xfId="0" applyFont="1" applyFill="1" applyAlignment="1" applyProtection="1">
      <alignment vertical="center"/>
    </xf>
    <xf numFmtId="181" fontId="4" fillId="3" borderId="0" xfId="0" applyNumberFormat="1" applyFont="1" applyFill="1" applyAlignment="1" applyProtection="1">
      <alignment vertical="center"/>
    </xf>
    <xf numFmtId="0" fontId="3" fillId="3" borderId="0" xfId="0" applyFont="1" applyFill="1" applyAlignment="1" applyProtection="1">
      <alignment vertical="center" wrapText="1"/>
    </xf>
    <xf numFmtId="181" fontId="3" fillId="3" borderId="0" xfId="0" applyNumberFormat="1" applyFont="1" applyFill="1" applyAlignment="1" applyProtection="1">
      <alignment vertical="center" wrapText="1"/>
    </xf>
    <xf numFmtId="0" fontId="3" fillId="3" borderId="3" xfId="0" applyFont="1" applyFill="1" applyBorder="1" applyAlignment="1" applyProtection="1">
      <alignment vertical="center"/>
    </xf>
    <xf numFmtId="176" fontId="3" fillId="3" borderId="3" xfId="0" applyNumberFormat="1" applyFont="1" applyFill="1" applyBorder="1" applyAlignment="1" applyProtection="1">
      <alignment vertical="center"/>
    </xf>
    <xf numFmtId="177" fontId="3" fillId="3" borderId="3" xfId="0" applyNumberFormat="1" applyFont="1" applyFill="1" applyBorder="1" applyAlignment="1" applyProtection="1">
      <alignment vertical="center"/>
    </xf>
    <xf numFmtId="181" fontId="3" fillId="3" borderId="3" xfId="0" applyNumberFormat="1" applyFont="1" applyFill="1" applyBorder="1" applyAlignment="1" applyProtection="1">
      <alignment vertical="center"/>
    </xf>
    <xf numFmtId="181" fontId="3" fillId="3" borderId="3" xfId="2" applyNumberFormat="1" applyFont="1" applyFill="1" applyBorder="1" applyAlignment="1" applyProtection="1">
      <alignment vertical="center"/>
    </xf>
    <xf numFmtId="3" fontId="3" fillId="3" borderId="0" xfId="0" applyNumberFormat="1" applyFont="1" applyFill="1" applyAlignment="1" applyProtection="1">
      <alignment vertical="center"/>
    </xf>
    <xf numFmtId="181" fontId="3" fillId="3" borderId="0" xfId="2" applyNumberFormat="1" applyFont="1" applyFill="1" applyBorder="1" applyAlignment="1" applyProtection="1">
      <alignment vertical="center"/>
    </xf>
    <xf numFmtId="0" fontId="5" fillId="3" borderId="0" xfId="0" applyFont="1" applyFill="1" applyAlignment="1" applyProtection="1">
      <alignment vertical="center"/>
    </xf>
    <xf numFmtId="0" fontId="3" fillId="3" borderId="1" xfId="0" applyFont="1" applyFill="1" applyBorder="1" applyAlignment="1" applyProtection="1">
      <alignment vertical="center"/>
    </xf>
    <xf numFmtId="181" fontId="3" fillId="3" borderId="1" xfId="2" applyNumberFormat="1" applyFont="1" applyFill="1" applyBorder="1" applyAlignment="1" applyProtection="1">
      <alignment vertical="center"/>
    </xf>
    <xf numFmtId="0" fontId="0" fillId="0" borderId="0" xfId="0" applyProtection="1">
      <alignment vertical="center"/>
    </xf>
    <xf numFmtId="0" fontId="6" fillId="0" borderId="0" xfId="0" applyFont="1" applyAlignment="1" applyProtection="1">
      <alignment vertical="center"/>
    </xf>
    <xf numFmtId="0" fontId="6" fillId="0" borderId="0" xfId="0" applyFont="1" applyAlignment="1" applyProtection="1">
      <alignment horizontal="left" vertical="center"/>
    </xf>
    <xf numFmtId="0" fontId="16" fillId="0" borderId="0" xfId="0" applyFont="1" applyAlignment="1" applyProtection="1">
      <alignment horizontal="center" vertical="center"/>
    </xf>
    <xf numFmtId="0" fontId="6" fillId="0" borderId="0" xfId="0" applyFont="1" applyAlignment="1" applyProtection="1">
      <alignment horizontal="distributed" vertical="center"/>
    </xf>
    <xf numFmtId="0" fontId="6" fillId="0" borderId="8" xfId="0" applyFont="1" applyBorder="1" applyAlignment="1" applyProtection="1">
      <alignment vertical="center"/>
      <protection locked="0"/>
    </xf>
    <xf numFmtId="0" fontId="6" fillId="0" borderId="9" xfId="0" applyFont="1" applyBorder="1" applyAlignment="1" applyProtection="1">
      <alignment vertical="center"/>
      <protection locked="0"/>
    </xf>
    <xf numFmtId="0" fontId="0" fillId="0" borderId="10" xfId="0" applyBorder="1">
      <alignment vertical="center"/>
    </xf>
    <xf numFmtId="0" fontId="0" fillId="0" borderId="8" xfId="0" applyBorder="1">
      <alignment vertical="center"/>
    </xf>
    <xf numFmtId="0" fontId="0" fillId="0" borderId="9" xfId="0" applyBorder="1">
      <alignment vertical="center"/>
    </xf>
    <xf numFmtId="0" fontId="0" fillId="0" borderId="11" xfId="0" applyBorder="1">
      <alignment vertical="center"/>
    </xf>
    <xf numFmtId="0" fontId="0" fillId="0" borderId="12" xfId="0" applyBorder="1">
      <alignment vertical="center"/>
    </xf>
    <xf numFmtId="0" fontId="7" fillId="0" borderId="0" xfId="0" applyFont="1" applyFill="1" applyAlignment="1">
      <alignment horizontal="left" vertical="center"/>
    </xf>
    <xf numFmtId="0" fontId="6" fillId="0" borderId="0" xfId="0" quotePrefix="1" applyFont="1" applyFill="1">
      <alignment vertical="center"/>
    </xf>
    <xf numFmtId="0" fontId="6" fillId="0" borderId="7" xfId="0" applyFont="1" applyFill="1" applyBorder="1" applyAlignment="1">
      <alignment vertical="center"/>
    </xf>
    <xf numFmtId="0" fontId="6" fillId="0" borderId="13" xfId="0" applyFont="1" applyFill="1" applyBorder="1">
      <alignment vertical="center"/>
    </xf>
    <xf numFmtId="0" fontId="6" fillId="0" borderId="8" xfId="0" applyFont="1" applyFill="1" applyBorder="1">
      <alignment vertical="center"/>
    </xf>
    <xf numFmtId="0" fontId="6" fillId="0" borderId="9" xfId="0" applyFont="1" applyFill="1" applyBorder="1">
      <alignment vertical="center"/>
    </xf>
    <xf numFmtId="0" fontId="6" fillId="0" borderId="1" xfId="0" applyFont="1" applyFill="1" applyBorder="1">
      <alignment vertical="center"/>
    </xf>
    <xf numFmtId="0" fontId="6" fillId="0" borderId="2" xfId="0" applyFont="1" applyFill="1" applyBorder="1">
      <alignment vertical="center"/>
    </xf>
    <xf numFmtId="0" fontId="6" fillId="0" borderId="0" xfId="0" applyFont="1" applyFill="1" applyBorder="1" applyAlignment="1">
      <alignment vertical="center"/>
    </xf>
    <xf numFmtId="0" fontId="6" fillId="0" borderId="0" xfId="0" applyFont="1" applyFill="1" applyBorder="1">
      <alignment vertical="center"/>
    </xf>
    <xf numFmtId="0" fontId="6" fillId="0" borderId="3" xfId="0" applyFont="1" applyFill="1" applyBorder="1">
      <alignment vertical="center"/>
    </xf>
    <xf numFmtId="0" fontId="6" fillId="0" borderId="4" xfId="0" applyFont="1" applyFill="1" applyBorder="1">
      <alignment vertical="center"/>
    </xf>
    <xf numFmtId="0" fontId="7" fillId="0" borderId="0" xfId="0" applyFont="1" applyFill="1">
      <alignment vertical="center"/>
    </xf>
    <xf numFmtId="0" fontId="24" fillId="0" borderId="0" xfId="0" applyFont="1" applyAlignment="1">
      <alignment horizontal="center" vertical="center"/>
    </xf>
    <xf numFmtId="0" fontId="7" fillId="0" borderId="0" xfId="0" applyFont="1" applyFill="1" applyBorder="1" applyAlignment="1">
      <alignment horizontal="left" vertical="center"/>
    </xf>
    <xf numFmtId="0" fontId="7" fillId="0" borderId="0" xfId="0" applyFont="1" applyFill="1" applyBorder="1" applyAlignment="1">
      <alignment vertical="center"/>
    </xf>
    <xf numFmtId="0" fontId="6" fillId="0" borderId="0" xfId="0" quotePrefix="1" applyFont="1" applyFill="1" applyBorder="1">
      <alignment vertical="center"/>
    </xf>
    <xf numFmtId="0" fontId="6" fillId="0" borderId="14" xfId="0" applyFont="1" applyFill="1" applyBorder="1">
      <alignment vertical="center"/>
    </xf>
    <xf numFmtId="0" fontId="6" fillId="0" borderId="15" xfId="0" applyFont="1" applyFill="1" applyBorder="1">
      <alignment vertical="center"/>
    </xf>
    <xf numFmtId="0" fontId="6" fillId="0" borderId="3" xfId="0" applyFont="1" applyFill="1" applyBorder="1" applyAlignment="1">
      <alignment horizontal="center" vertical="center"/>
    </xf>
    <xf numFmtId="0" fontId="6" fillId="0" borderId="0" xfId="0" applyFont="1" applyFill="1" applyBorder="1" applyAlignment="1">
      <alignment horizontal="center" vertical="center"/>
    </xf>
    <xf numFmtId="183" fontId="25" fillId="0" borderId="0" xfId="0" applyNumberFormat="1" applyFont="1" applyProtection="1">
      <alignment vertical="center"/>
      <protection locked="0"/>
    </xf>
    <xf numFmtId="0" fontId="25" fillId="0" borderId="0" xfId="0" applyFont="1" applyFill="1">
      <alignment vertical="center"/>
    </xf>
    <xf numFmtId="0" fontId="25" fillId="0" borderId="0" xfId="0" applyFont="1" applyFill="1" applyBorder="1">
      <alignment vertical="center"/>
    </xf>
    <xf numFmtId="0" fontId="20" fillId="0" borderId="0" xfId="0" applyFont="1" applyFill="1">
      <alignment vertical="center"/>
    </xf>
    <xf numFmtId="0" fontId="20" fillId="0" borderId="0" xfId="0" applyFont="1" applyFill="1" applyBorder="1">
      <alignment vertical="center"/>
    </xf>
    <xf numFmtId="0" fontId="21" fillId="0" borderId="0" xfId="0" applyFont="1">
      <alignment vertical="center"/>
    </xf>
    <xf numFmtId="0" fontId="22" fillId="0" borderId="0" xfId="0" applyFont="1">
      <alignment vertical="center"/>
    </xf>
    <xf numFmtId="0" fontId="21" fillId="0" borderId="14" xfId="0" applyFont="1" applyBorder="1">
      <alignment vertical="center"/>
    </xf>
    <xf numFmtId="0" fontId="22" fillId="0" borderId="0" xfId="0" applyFont="1" applyBorder="1">
      <alignment vertical="center"/>
    </xf>
    <xf numFmtId="0" fontId="22" fillId="0" borderId="15" xfId="0" applyFont="1" applyBorder="1">
      <alignment vertical="center"/>
    </xf>
    <xf numFmtId="0" fontId="21" fillId="0" borderId="0" xfId="0" applyFont="1" applyBorder="1">
      <alignment vertical="center"/>
    </xf>
    <xf numFmtId="3" fontId="3" fillId="0" borderId="0" xfId="0" applyNumberFormat="1" applyFont="1">
      <alignment vertical="center"/>
    </xf>
    <xf numFmtId="0" fontId="3" fillId="4" borderId="0" xfId="0" applyFont="1" applyFill="1">
      <alignment vertical="center"/>
    </xf>
    <xf numFmtId="0" fontId="3" fillId="5" borderId="0" xfId="0" applyFont="1" applyFill="1">
      <alignment vertical="center"/>
    </xf>
    <xf numFmtId="0" fontId="4" fillId="4" borderId="0" xfId="0" applyFont="1" applyFill="1" applyAlignment="1">
      <alignment vertical="center"/>
    </xf>
    <xf numFmtId="0" fontId="3" fillId="4" borderId="1" xfId="0" applyFont="1" applyFill="1" applyBorder="1" applyAlignment="1">
      <alignment vertical="center"/>
    </xf>
    <xf numFmtId="0" fontId="4" fillId="4" borderId="1" xfId="0" applyFont="1" applyFill="1" applyBorder="1" applyAlignment="1">
      <alignment vertical="center"/>
    </xf>
    <xf numFmtId="3" fontId="3" fillId="4" borderId="0" xfId="0" applyNumberFormat="1" applyFont="1" applyFill="1" applyAlignment="1">
      <alignment vertical="center"/>
    </xf>
    <xf numFmtId="0" fontId="4" fillId="4" borderId="0" xfId="0" applyFont="1" applyFill="1" applyBorder="1" applyAlignment="1">
      <alignment vertical="center"/>
    </xf>
    <xf numFmtId="0" fontId="12" fillId="4" borderId="0" xfId="0" applyFont="1" applyFill="1" applyBorder="1" applyAlignment="1">
      <alignment vertical="center"/>
    </xf>
    <xf numFmtId="0" fontId="12" fillId="4" borderId="1" xfId="0" applyFont="1" applyFill="1" applyBorder="1" applyAlignment="1">
      <alignment vertical="center"/>
    </xf>
    <xf numFmtId="0" fontId="0" fillId="0" borderId="0" xfId="0">
      <alignment vertical="center"/>
    </xf>
    <xf numFmtId="0" fontId="6" fillId="0" borderId="0" xfId="0" applyFont="1" applyAlignment="1">
      <alignment vertical="center"/>
    </xf>
    <xf numFmtId="184" fontId="6" fillId="0" borderId="0" xfId="0" applyNumberFormat="1" applyFont="1" applyProtection="1">
      <alignment vertical="center"/>
      <protection locked="0"/>
    </xf>
    <xf numFmtId="0" fontId="26" fillId="0" borderId="0" xfId="0" applyFont="1" applyProtection="1">
      <alignment vertical="center"/>
      <protection locked="0"/>
    </xf>
    <xf numFmtId="0" fontId="6" fillId="0" borderId="0" xfId="0" applyFont="1" applyAlignment="1" applyProtection="1">
      <alignment vertical="center"/>
      <protection locked="0"/>
    </xf>
    <xf numFmtId="0" fontId="6" fillId="0" borderId="0" xfId="0" applyFont="1" applyAlignment="1" applyProtection="1">
      <alignment vertical="center"/>
      <protection locked="0"/>
    </xf>
    <xf numFmtId="0" fontId="6" fillId="0" borderId="0" xfId="0" applyFont="1" applyAlignment="1">
      <alignment vertical="center"/>
    </xf>
    <xf numFmtId="0" fontId="29" fillId="0" borderId="0" xfId="0" applyFont="1">
      <alignment vertical="center"/>
    </xf>
    <xf numFmtId="0" fontId="0" fillId="5" borderId="0" xfId="0" applyFill="1">
      <alignment vertical="center"/>
    </xf>
    <xf numFmtId="0" fontId="7" fillId="0" borderId="0" xfId="0" applyFont="1" applyAlignment="1">
      <alignment vertical="center"/>
    </xf>
    <xf numFmtId="0" fontId="6" fillId="0" borderId="1" xfId="0" applyFont="1" applyBorder="1" applyAlignment="1">
      <alignment vertical="center"/>
    </xf>
    <xf numFmtId="0" fontId="6" fillId="0" borderId="16" xfId="0" applyFont="1" applyBorder="1" applyAlignment="1">
      <alignment vertical="center"/>
    </xf>
    <xf numFmtId="0" fontId="6" fillId="0" borderId="0" xfId="0" quotePrefix="1" applyFont="1" applyBorder="1" applyAlignment="1">
      <alignment vertical="center"/>
    </xf>
    <xf numFmtId="0" fontId="6" fillId="0" borderId="5" xfId="0" applyFont="1" applyBorder="1">
      <alignment vertical="center"/>
    </xf>
    <xf numFmtId="0" fontId="6" fillId="0" borderId="16" xfId="0" applyFont="1" applyBorder="1">
      <alignment vertical="center"/>
    </xf>
    <xf numFmtId="0" fontId="6" fillId="0" borderId="33" xfId="0" applyFont="1" applyBorder="1">
      <alignment vertical="center"/>
    </xf>
    <xf numFmtId="0" fontId="6" fillId="0" borderId="0" xfId="0" applyFont="1" applyFill="1" applyAlignment="1" applyProtection="1">
      <alignment horizontal="center" vertical="center"/>
      <protection locked="0"/>
    </xf>
    <xf numFmtId="0" fontId="6" fillId="0" borderId="0" xfId="0" applyFont="1" applyAlignment="1">
      <alignment vertical="center"/>
    </xf>
    <xf numFmtId="0" fontId="6"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textRotation="255"/>
    </xf>
    <xf numFmtId="0" fontId="0" fillId="0" borderId="0" xfId="0" applyAlignment="1"/>
    <xf numFmtId="0" fontId="6" fillId="0" borderId="0" xfId="0" applyFont="1" applyAlignment="1" applyProtection="1">
      <alignment horizontal="left" vertical="center"/>
    </xf>
    <xf numFmtId="0" fontId="6" fillId="0" borderId="0" xfId="0" applyFont="1" applyAlignment="1" applyProtection="1">
      <alignment horizontal="distributed" vertical="center"/>
    </xf>
    <xf numFmtId="0" fontId="16" fillId="0" borderId="0" xfId="0" applyFont="1" applyAlignment="1" applyProtection="1">
      <alignment horizontal="center" vertical="center"/>
    </xf>
    <xf numFmtId="181" fontId="13" fillId="3" borderId="0" xfId="0" applyNumberFormat="1" applyFont="1" applyFill="1" applyAlignment="1" applyProtection="1">
      <alignment vertical="center" wrapText="1"/>
    </xf>
    <xf numFmtId="0" fontId="32" fillId="0" borderId="0" xfId="0" applyFont="1">
      <alignment vertical="center"/>
    </xf>
    <xf numFmtId="181" fontId="13" fillId="3" borderId="1" xfId="2" applyNumberFormat="1" applyFont="1" applyFill="1" applyBorder="1" applyAlignment="1" applyProtection="1">
      <alignment vertical="center"/>
    </xf>
    <xf numFmtId="181" fontId="14" fillId="3" borderId="1" xfId="2" applyNumberFormat="1" applyFont="1" applyFill="1" applyBorder="1" applyAlignment="1" applyProtection="1">
      <alignment vertical="center"/>
    </xf>
    <xf numFmtId="181" fontId="13" fillId="3" borderId="0" xfId="2" applyNumberFormat="1" applyFont="1" applyFill="1" applyBorder="1" applyAlignment="1" applyProtection="1">
      <alignment vertical="center"/>
    </xf>
    <xf numFmtId="0" fontId="3" fillId="3" borderId="0" xfId="0" applyFont="1" applyFill="1" applyBorder="1">
      <alignment vertical="center"/>
    </xf>
    <xf numFmtId="0" fontId="33" fillId="3" borderId="0" xfId="0" applyFont="1" applyFill="1" applyAlignment="1">
      <alignment vertical="center"/>
    </xf>
    <xf numFmtId="0" fontId="6" fillId="0" borderId="0" xfId="0" applyFont="1" applyAlignment="1">
      <alignment vertical="center"/>
    </xf>
    <xf numFmtId="0" fontId="6" fillId="8" borderId="10"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3"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13" xfId="0" applyFont="1" applyFill="1" applyBorder="1" applyAlignment="1">
      <alignment horizontal="center" vertical="center"/>
    </xf>
    <xf numFmtId="182" fontId="6" fillId="8" borderId="10" xfId="0" applyNumberFormat="1" applyFont="1" applyFill="1" applyBorder="1" applyAlignment="1">
      <alignment horizontal="center" vertical="center"/>
    </xf>
    <xf numFmtId="182" fontId="6" fillId="8" borderId="8" xfId="0" applyNumberFormat="1" applyFont="1" applyFill="1" applyBorder="1" applyAlignment="1">
      <alignment horizontal="center" vertical="center"/>
    </xf>
    <xf numFmtId="0" fontId="6" fillId="0" borderId="9"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Fill="1" applyBorder="1" applyAlignment="1">
      <alignment horizontal="center" vertical="center"/>
    </xf>
    <xf numFmtId="38" fontId="6" fillId="8" borderId="10" xfId="1" applyFont="1" applyFill="1" applyBorder="1" applyAlignment="1">
      <alignment horizontal="center" vertical="center"/>
    </xf>
    <xf numFmtId="38" fontId="6" fillId="8" borderId="8" xfId="1" applyFont="1" applyFill="1" applyBorder="1" applyAlignment="1">
      <alignment horizontal="center" vertical="center"/>
    </xf>
    <xf numFmtId="0" fontId="7" fillId="0" borderId="0" xfId="0" applyFont="1" applyFill="1" applyBorder="1" applyAlignment="1">
      <alignment horizontal="left" vertical="center"/>
    </xf>
    <xf numFmtId="178" fontId="6" fillId="8" borderId="10" xfId="0" applyNumberFormat="1" applyFont="1" applyFill="1" applyBorder="1" applyAlignment="1">
      <alignment horizontal="center" vertical="center"/>
    </xf>
    <xf numFmtId="178" fontId="6" fillId="8" borderId="8" xfId="0" applyNumberFormat="1" applyFont="1" applyFill="1" applyBorder="1" applyAlignment="1">
      <alignment horizontal="center" vertical="center"/>
    </xf>
    <xf numFmtId="0" fontId="6" fillId="8" borderId="5" xfId="0" applyFont="1" applyFill="1" applyBorder="1" applyAlignment="1">
      <alignment horizontal="left" vertical="top" wrapText="1"/>
    </xf>
    <xf numFmtId="0" fontId="6" fillId="8" borderId="3" xfId="0" applyFont="1" applyFill="1" applyBorder="1" applyAlignment="1">
      <alignment horizontal="left" vertical="top" wrapText="1"/>
    </xf>
    <xf numFmtId="0" fontId="6" fillId="8" borderId="4" xfId="0" applyFont="1" applyFill="1" applyBorder="1" applyAlignment="1">
      <alignment horizontal="left" vertical="top" wrapText="1"/>
    </xf>
    <xf numFmtId="0" fontId="6" fillId="8" borderId="16" xfId="0" applyFont="1" applyFill="1" applyBorder="1" applyAlignment="1">
      <alignment horizontal="left" vertical="top" wrapText="1"/>
    </xf>
    <xf numFmtId="0" fontId="6" fillId="8" borderId="1" xfId="0" applyFont="1" applyFill="1" applyBorder="1" applyAlignment="1">
      <alignment horizontal="left" vertical="top" wrapText="1"/>
    </xf>
    <xf numFmtId="0" fontId="6" fillId="8" borderId="2" xfId="0" applyFont="1" applyFill="1" applyBorder="1" applyAlignment="1">
      <alignment horizontal="left" vertical="top" wrapText="1"/>
    </xf>
    <xf numFmtId="0" fontId="6" fillId="0" borderId="5" xfId="0" applyFont="1" applyFill="1" applyBorder="1" applyAlignment="1">
      <alignment horizontal="center" vertical="center"/>
    </xf>
    <xf numFmtId="0" fontId="6" fillId="0" borderId="3" xfId="0" applyFont="1" applyFill="1" applyBorder="1" applyAlignment="1">
      <alignment horizontal="center" vertical="center"/>
    </xf>
    <xf numFmtId="0" fontId="19" fillId="0" borderId="13" xfId="0" applyFont="1" applyFill="1" applyBorder="1" applyAlignment="1">
      <alignment horizontal="center" vertical="center"/>
    </xf>
    <xf numFmtId="0" fontId="17" fillId="0" borderId="10"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6" fillId="8" borderId="17" xfId="0" applyFont="1" applyFill="1" applyBorder="1" applyAlignment="1">
      <alignment horizontal="center" vertical="center"/>
    </xf>
    <xf numFmtId="0" fontId="6" fillId="8" borderId="5" xfId="0" applyFont="1" applyFill="1" applyBorder="1" applyAlignment="1">
      <alignment horizontal="center" vertical="center"/>
    </xf>
    <xf numFmtId="0" fontId="6" fillId="8" borderId="13" xfId="0" applyFont="1" applyFill="1" applyBorder="1" applyAlignment="1">
      <alignment horizontal="center" vertical="center"/>
    </xf>
    <xf numFmtId="0" fontId="6" fillId="8" borderId="7" xfId="0" applyFont="1" applyFill="1" applyBorder="1" applyAlignment="1">
      <alignment horizontal="left" vertical="center" wrapText="1"/>
    </xf>
    <xf numFmtId="0" fontId="6" fillId="8" borderId="0" xfId="0" applyFont="1" applyFill="1" applyBorder="1" applyAlignment="1">
      <alignment horizontal="left" vertical="center" wrapText="1"/>
    </xf>
    <xf numFmtId="0" fontId="6" fillId="8" borderId="3" xfId="0" applyFont="1" applyFill="1" applyBorder="1" applyAlignment="1">
      <alignment horizontal="left" vertical="center" wrapText="1"/>
    </xf>
    <xf numFmtId="0" fontId="6" fillId="8" borderId="4" xfId="0" applyFont="1" applyFill="1" applyBorder="1" applyAlignment="1">
      <alignment horizontal="left" vertical="center" wrapText="1"/>
    </xf>
    <xf numFmtId="0" fontId="6" fillId="8" borderId="16"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2" xfId="0"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178" fontId="6" fillId="8" borderId="16" xfId="0" applyNumberFormat="1" applyFont="1" applyFill="1" applyBorder="1" applyAlignment="1">
      <alignment horizontal="center" vertical="center"/>
    </xf>
    <xf numFmtId="178" fontId="6" fillId="8" borderId="1" xfId="0" applyNumberFormat="1" applyFont="1" applyFill="1" applyBorder="1" applyAlignment="1">
      <alignment horizontal="center" vertical="center"/>
    </xf>
    <xf numFmtId="0" fontId="7" fillId="0" borderId="0" xfId="0" applyFont="1" applyFill="1" applyAlignment="1">
      <alignment horizontal="left" vertical="center"/>
    </xf>
    <xf numFmtId="0" fontId="6" fillId="8" borderId="1" xfId="0" applyFont="1" applyFill="1" applyBorder="1" applyAlignment="1">
      <alignment horizontal="center" vertical="center"/>
    </xf>
    <xf numFmtId="0" fontId="6" fillId="8" borderId="10" xfId="0" applyFont="1" applyFill="1" applyBorder="1" applyAlignment="1">
      <alignment horizontal="left" vertical="center"/>
    </xf>
    <xf numFmtId="0" fontId="6" fillId="8" borderId="8" xfId="0" applyFont="1" applyFill="1" applyBorder="1" applyAlignment="1">
      <alignment horizontal="left" vertical="center"/>
    </xf>
    <xf numFmtId="0" fontId="6" fillId="8" borderId="9" xfId="0" applyFont="1" applyFill="1" applyBorder="1" applyAlignment="1">
      <alignment horizontal="left" vertical="center"/>
    </xf>
    <xf numFmtId="0" fontId="6" fillId="0" borderId="16" xfId="0" applyFont="1" applyFill="1" applyBorder="1" applyAlignment="1">
      <alignment horizontal="center" vertical="center"/>
    </xf>
    <xf numFmtId="176" fontId="3" fillId="3" borderId="0" xfId="0" applyNumberFormat="1" applyFont="1" applyFill="1" applyAlignment="1" applyProtection="1">
      <alignment horizontal="right" vertical="center"/>
      <protection locked="0"/>
    </xf>
    <xf numFmtId="0" fontId="3" fillId="0" borderId="42" xfId="0" applyFont="1" applyBorder="1" applyAlignment="1" applyProtection="1">
      <alignment horizontal="center" vertical="center"/>
      <protection locked="0"/>
    </xf>
    <xf numFmtId="0" fontId="3" fillId="0" borderId="44"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181" fontId="3" fillId="3" borderId="18" xfId="2" applyNumberFormat="1" applyFont="1" applyFill="1" applyBorder="1" applyAlignment="1" applyProtection="1">
      <alignment horizontal="right" vertical="center"/>
      <protection locked="0"/>
    </xf>
    <xf numFmtId="181" fontId="3" fillId="3" borderId="19" xfId="2" applyNumberFormat="1" applyFont="1" applyFill="1" applyBorder="1" applyAlignment="1" applyProtection="1">
      <alignment horizontal="right" vertical="center"/>
      <protection locked="0"/>
    </xf>
    <xf numFmtId="181" fontId="3" fillId="0" borderId="19" xfId="2" applyNumberFormat="1" applyFont="1" applyBorder="1" applyAlignment="1" applyProtection="1">
      <alignment horizontal="right" vertical="center"/>
      <protection locked="0"/>
    </xf>
    <xf numFmtId="181" fontId="3" fillId="3" borderId="20" xfId="2" applyNumberFormat="1" applyFont="1" applyFill="1" applyBorder="1" applyAlignment="1" applyProtection="1">
      <alignment horizontal="right" vertical="center"/>
      <protection locked="0"/>
    </xf>
    <xf numFmtId="181" fontId="3" fillId="3" borderId="0" xfId="2" applyNumberFormat="1" applyFont="1" applyFill="1" applyBorder="1" applyAlignment="1" applyProtection="1">
      <alignment horizontal="right" vertical="center"/>
    </xf>
    <xf numFmtId="3" fontId="3" fillId="3" borderId="0" xfId="0" applyNumberFormat="1" applyFont="1" applyFill="1" applyAlignment="1" applyProtection="1">
      <alignment horizontal="right" vertical="center"/>
      <protection locked="0"/>
    </xf>
    <xf numFmtId="176" fontId="3" fillId="3" borderId="19" xfId="0" applyNumberFormat="1" applyFont="1" applyFill="1" applyBorder="1" applyAlignment="1" applyProtection="1">
      <alignment horizontal="right" vertical="center"/>
      <protection locked="0"/>
    </xf>
    <xf numFmtId="177" fontId="3" fillId="3" borderId="19" xfId="0" applyNumberFormat="1" applyFont="1" applyFill="1" applyBorder="1" applyAlignment="1" applyProtection="1">
      <alignment horizontal="right" vertical="center"/>
      <protection locked="0"/>
    </xf>
    <xf numFmtId="0" fontId="3" fillId="3" borderId="19" xfId="0" applyFont="1" applyFill="1" applyBorder="1" applyAlignment="1" applyProtection="1">
      <alignment horizontal="center" vertical="center"/>
      <protection locked="0"/>
    </xf>
    <xf numFmtId="177" fontId="3" fillId="3" borderId="18" xfId="0" applyNumberFormat="1" applyFont="1" applyFill="1" applyBorder="1" applyAlignment="1" applyProtection="1">
      <alignment horizontal="right" vertical="center"/>
      <protection locked="0"/>
    </xf>
    <xf numFmtId="0" fontId="3" fillId="3" borderId="18" xfId="0" applyFont="1" applyFill="1" applyBorder="1" applyAlignment="1" applyProtection="1">
      <alignment horizontal="center" vertical="center"/>
      <protection locked="0"/>
    </xf>
    <xf numFmtId="0" fontId="3" fillId="3" borderId="18" xfId="0" applyFont="1" applyFill="1" applyBorder="1" applyAlignment="1" applyProtection="1">
      <alignment horizontal="center" vertical="center"/>
    </xf>
    <xf numFmtId="0" fontId="3" fillId="3" borderId="18" xfId="0" applyFont="1" applyFill="1" applyBorder="1" applyAlignment="1">
      <alignment horizontal="center" vertical="center"/>
    </xf>
    <xf numFmtId="176" fontId="3" fillId="3" borderId="18" xfId="0" applyNumberFormat="1" applyFont="1" applyFill="1" applyBorder="1" applyAlignment="1" applyProtection="1">
      <alignment horizontal="right" vertical="center"/>
      <protection locked="0"/>
    </xf>
    <xf numFmtId="0" fontId="3" fillId="3" borderId="19" xfId="0" applyFont="1" applyFill="1" applyBorder="1" applyAlignment="1" applyProtection="1">
      <alignment horizontal="center" vertical="center"/>
    </xf>
    <xf numFmtId="0" fontId="3" fillId="3" borderId="19" xfId="0" applyFont="1" applyFill="1" applyBorder="1" applyAlignment="1">
      <alignment horizontal="center" vertical="center"/>
    </xf>
    <xf numFmtId="177" fontId="3" fillId="3" borderId="20" xfId="0" applyNumberFormat="1" applyFont="1" applyFill="1" applyBorder="1" applyAlignment="1" applyProtection="1">
      <alignment horizontal="right" vertical="center"/>
      <protection locked="0"/>
    </xf>
    <xf numFmtId="0" fontId="3" fillId="3" borderId="20" xfId="0" applyFont="1" applyFill="1" applyBorder="1" applyAlignment="1" applyProtection="1">
      <alignment horizontal="center" vertical="center"/>
      <protection locked="0"/>
    </xf>
    <xf numFmtId="176" fontId="3" fillId="3" borderId="20" xfId="0" applyNumberFormat="1" applyFont="1" applyFill="1" applyBorder="1" applyAlignment="1" applyProtection="1">
      <alignment horizontal="right" vertical="center"/>
      <protection locked="0"/>
    </xf>
    <xf numFmtId="0" fontId="3" fillId="3" borderId="20" xfId="0" applyFont="1" applyFill="1" applyBorder="1" applyAlignment="1" applyProtection="1">
      <alignment horizontal="center" vertical="center"/>
    </xf>
    <xf numFmtId="0" fontId="3" fillId="3" borderId="20" xfId="0" applyFont="1" applyFill="1" applyBorder="1" applyAlignment="1">
      <alignment horizontal="center" vertical="center"/>
    </xf>
    <xf numFmtId="177" fontId="3" fillId="3" borderId="0" xfId="0" applyNumberFormat="1" applyFont="1" applyFill="1" applyAlignment="1" applyProtection="1">
      <alignment horizontal="right" vertical="center"/>
    </xf>
    <xf numFmtId="176" fontId="3" fillId="3" borderId="0" xfId="0" applyNumberFormat="1" applyFont="1" applyFill="1" applyAlignment="1" applyProtection="1">
      <alignment horizontal="right" vertical="center"/>
    </xf>
    <xf numFmtId="176" fontId="3" fillId="3" borderId="0" xfId="0" applyNumberFormat="1" applyFont="1" applyFill="1" applyAlignment="1" applyProtection="1">
      <alignment horizontal="center" vertical="center"/>
    </xf>
    <xf numFmtId="3" fontId="3" fillId="3" borderId="0" xfId="0" applyNumberFormat="1" applyFont="1" applyFill="1" applyAlignment="1" applyProtection="1">
      <alignment horizontal="right" vertical="center"/>
    </xf>
    <xf numFmtId="177" fontId="3" fillId="0" borderId="19" xfId="0" applyNumberFormat="1" applyFont="1" applyBorder="1" applyAlignment="1" applyProtection="1">
      <alignment horizontal="right" vertical="center"/>
      <protection locked="0"/>
    </xf>
    <xf numFmtId="176" fontId="3" fillId="0" borderId="19" xfId="0" applyNumberFormat="1" applyFont="1" applyBorder="1" applyAlignment="1" applyProtection="1">
      <alignment horizontal="right" vertical="center"/>
      <protection locked="0"/>
    </xf>
    <xf numFmtId="0" fontId="3" fillId="0" borderId="19" xfId="0" applyFont="1" applyBorder="1" applyAlignment="1" applyProtection="1">
      <alignment horizontal="center" vertical="center"/>
      <protection locked="0"/>
    </xf>
    <xf numFmtId="0" fontId="3" fillId="3" borderId="0" xfId="0" applyFont="1" applyFill="1" applyAlignment="1" applyProtection="1">
      <alignment horizontal="center" vertical="center"/>
    </xf>
    <xf numFmtId="181" fontId="3" fillId="0" borderId="20" xfId="2" applyNumberFormat="1" applyFont="1" applyBorder="1" applyAlignment="1" applyProtection="1">
      <alignment horizontal="right" vertical="center"/>
      <protection locked="0"/>
    </xf>
    <xf numFmtId="181" fontId="3" fillId="0" borderId="18" xfId="2" applyNumberFormat="1" applyFont="1" applyBorder="1" applyAlignment="1" applyProtection="1">
      <alignment horizontal="right" vertical="center"/>
      <protection locked="0"/>
    </xf>
    <xf numFmtId="176" fontId="3" fillId="3" borderId="0" xfId="0" applyNumberFormat="1" applyFont="1" applyFill="1" applyAlignment="1">
      <alignment horizontal="right" vertical="center"/>
    </xf>
    <xf numFmtId="0" fontId="3" fillId="0" borderId="18" xfId="0" applyFont="1" applyBorder="1" applyAlignment="1" applyProtection="1">
      <alignment horizontal="center" vertical="center"/>
      <protection locked="0"/>
    </xf>
    <xf numFmtId="177" fontId="3" fillId="0" borderId="18" xfId="0" applyNumberFormat="1" applyFont="1" applyBorder="1" applyAlignment="1" applyProtection="1">
      <alignment horizontal="right" vertical="center"/>
      <protection locked="0"/>
    </xf>
    <xf numFmtId="176" fontId="3" fillId="0" borderId="18" xfId="0" applyNumberFormat="1" applyFont="1" applyBorder="1" applyAlignment="1" applyProtection="1">
      <alignment horizontal="right" vertical="center"/>
      <protection locked="0"/>
    </xf>
    <xf numFmtId="0" fontId="3" fillId="0" borderId="11"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177" fontId="3" fillId="0" borderId="24" xfId="0" applyNumberFormat="1" applyFont="1" applyBorder="1" applyAlignment="1" applyProtection="1">
      <alignment horizontal="right" vertical="center"/>
      <protection locked="0"/>
    </xf>
    <xf numFmtId="177" fontId="3" fillId="0" borderId="20" xfId="0" applyNumberFormat="1" applyFont="1" applyBorder="1" applyAlignment="1" applyProtection="1">
      <alignment horizontal="right" vertical="center"/>
      <protection locked="0"/>
    </xf>
    <xf numFmtId="177" fontId="3" fillId="0" borderId="11" xfId="0" applyNumberFormat="1" applyFont="1" applyBorder="1" applyAlignment="1" applyProtection="1">
      <alignment horizontal="right" vertical="center"/>
      <protection locked="0"/>
    </xf>
    <xf numFmtId="176" fontId="3" fillId="0" borderId="20" xfId="0" applyNumberFormat="1" applyFont="1" applyBorder="1" applyAlignment="1" applyProtection="1">
      <alignment horizontal="right" vertical="center"/>
      <protection locked="0"/>
    </xf>
    <xf numFmtId="0" fontId="3" fillId="0" borderId="20" xfId="0" applyFont="1" applyBorder="1" applyAlignment="1" applyProtection="1">
      <alignment horizontal="center" vertical="center"/>
      <protection locked="0"/>
    </xf>
    <xf numFmtId="176" fontId="3" fillId="0" borderId="44" xfId="0" applyNumberFormat="1" applyFont="1" applyBorder="1" applyAlignment="1" applyProtection="1">
      <alignment horizontal="right" vertical="center"/>
      <protection locked="0"/>
    </xf>
    <xf numFmtId="176" fontId="3" fillId="0" borderId="43" xfId="0" applyNumberFormat="1" applyFont="1" applyBorder="1" applyAlignment="1" applyProtection="1">
      <alignment horizontal="right" vertical="center"/>
      <protection locked="0"/>
    </xf>
    <xf numFmtId="177" fontId="3" fillId="0" borderId="43" xfId="0" applyNumberFormat="1" applyFont="1" applyBorder="1" applyAlignment="1" applyProtection="1">
      <alignment horizontal="right" vertical="center"/>
      <protection locked="0"/>
    </xf>
    <xf numFmtId="177" fontId="3" fillId="0" borderId="42" xfId="0" applyNumberFormat="1" applyFont="1" applyBorder="1" applyAlignment="1" applyProtection="1">
      <alignment horizontal="right" vertical="center"/>
      <protection locked="0"/>
    </xf>
    <xf numFmtId="181" fontId="3" fillId="0" borderId="42" xfId="2" applyNumberFormat="1" applyFont="1" applyBorder="1" applyAlignment="1" applyProtection="1">
      <alignment horizontal="right" vertical="center"/>
      <protection locked="0"/>
    </xf>
    <xf numFmtId="181" fontId="3" fillId="0" borderId="44" xfId="2" applyNumberFormat="1" applyFont="1" applyBorder="1" applyAlignment="1" applyProtection="1">
      <alignment horizontal="right" vertical="center"/>
      <protection locked="0"/>
    </xf>
    <xf numFmtId="181" fontId="3" fillId="0" borderId="43" xfId="2" applyNumberFormat="1" applyFont="1" applyBorder="1" applyAlignment="1" applyProtection="1">
      <alignment horizontal="right" vertical="center"/>
      <protection locked="0"/>
    </xf>
    <xf numFmtId="176" fontId="3" fillId="0" borderId="7" xfId="0" applyNumberFormat="1" applyFont="1" applyBorder="1" applyAlignment="1" applyProtection="1">
      <alignment horizontal="right" vertical="center"/>
      <protection locked="0"/>
    </xf>
    <xf numFmtId="176" fontId="3" fillId="0" borderId="0" xfId="0" applyNumberFormat="1" applyFont="1" applyAlignment="1" applyProtection="1">
      <alignment horizontal="right" vertical="center"/>
      <protection locked="0"/>
    </xf>
    <xf numFmtId="176" fontId="3" fillId="0" borderId="6" xfId="0" applyNumberFormat="1" applyFont="1" applyBorder="1" applyAlignment="1" applyProtection="1">
      <alignment horizontal="right" vertical="center"/>
      <protection locked="0"/>
    </xf>
    <xf numFmtId="177" fontId="3" fillId="0" borderId="6" xfId="0" applyNumberFormat="1" applyFont="1" applyBorder="1" applyAlignment="1" applyProtection="1">
      <alignment horizontal="right" vertical="center"/>
      <protection locked="0"/>
    </xf>
    <xf numFmtId="177" fontId="3" fillId="0" borderId="45" xfId="0" applyNumberFormat="1" applyFont="1" applyBorder="1" applyAlignment="1" applyProtection="1">
      <alignment horizontal="right" vertical="center"/>
      <protection locked="0"/>
    </xf>
    <xf numFmtId="177" fontId="3" fillId="0" borderId="7" xfId="0" applyNumberFormat="1" applyFont="1" applyBorder="1" applyAlignment="1" applyProtection="1">
      <alignment horizontal="right" vertical="center"/>
      <protection locked="0"/>
    </xf>
    <xf numFmtId="176" fontId="3" fillId="0" borderId="42" xfId="0" applyNumberFormat="1" applyFont="1" applyBorder="1" applyAlignment="1" applyProtection="1">
      <alignment horizontal="right" vertical="center"/>
      <protection locked="0"/>
    </xf>
    <xf numFmtId="0" fontId="5" fillId="3" borderId="0" xfId="0" applyFont="1" applyFill="1" applyAlignment="1">
      <alignment horizontal="center" vertical="center"/>
    </xf>
    <xf numFmtId="0" fontId="3" fillId="3" borderId="0" xfId="0" applyFont="1" applyFill="1" applyAlignment="1">
      <alignment horizontal="center" vertical="center" wrapText="1"/>
    </xf>
    <xf numFmtId="0" fontId="3" fillId="3" borderId="13" xfId="0" applyFont="1" applyFill="1" applyBorder="1" applyAlignment="1">
      <alignment horizontal="center" vertical="center" wrapText="1"/>
    </xf>
    <xf numFmtId="0" fontId="3" fillId="3" borderId="13" xfId="0" applyFont="1" applyFill="1" applyBorder="1" applyAlignment="1">
      <alignment horizontal="center" vertical="center"/>
    </xf>
    <xf numFmtId="0" fontId="3" fillId="3" borderId="35" xfId="0" applyFont="1" applyFill="1" applyBorder="1" applyAlignment="1">
      <alignment horizontal="center" vertical="center"/>
    </xf>
    <xf numFmtId="176" fontId="3" fillId="0" borderId="23" xfId="0" applyNumberFormat="1" applyFont="1" applyBorder="1" applyAlignment="1" applyProtection="1">
      <alignment horizontal="right" vertical="center"/>
      <protection locked="0"/>
    </xf>
    <xf numFmtId="176" fontId="3" fillId="0" borderId="24" xfId="0" applyNumberFormat="1" applyFont="1" applyBorder="1" applyAlignment="1" applyProtection="1">
      <alignment horizontal="right" vertical="center"/>
      <protection locked="0"/>
    </xf>
    <xf numFmtId="0" fontId="3" fillId="3" borderId="17" xfId="0" applyFont="1" applyFill="1" applyBorder="1" applyAlignment="1">
      <alignment horizontal="center" vertical="center"/>
    </xf>
    <xf numFmtId="0" fontId="3" fillId="3" borderId="35" xfId="0" applyFont="1" applyFill="1" applyBorder="1" applyAlignment="1" applyProtection="1">
      <alignment horizontal="center" vertical="center"/>
    </xf>
    <xf numFmtId="0" fontId="3" fillId="3" borderId="9" xfId="0" applyFont="1" applyFill="1" applyBorder="1" applyAlignment="1">
      <alignment horizontal="center" vertical="center"/>
    </xf>
    <xf numFmtId="181" fontId="3" fillId="0" borderId="7" xfId="2" applyNumberFormat="1" applyFont="1" applyBorder="1" applyAlignment="1" applyProtection="1">
      <alignment horizontal="right" vertical="center"/>
      <protection locked="0"/>
    </xf>
    <xf numFmtId="181" fontId="3" fillId="0" borderId="0" xfId="2" applyNumberFormat="1" applyFont="1" applyAlignment="1" applyProtection="1">
      <alignment horizontal="right" vertical="center"/>
      <protection locked="0"/>
    </xf>
    <xf numFmtId="181" fontId="3" fillId="0" borderId="6" xfId="2" applyNumberFormat="1" applyFont="1" applyBorder="1" applyAlignment="1" applyProtection="1">
      <alignment horizontal="right" vertical="center"/>
      <protection locked="0"/>
    </xf>
    <xf numFmtId="0" fontId="3" fillId="0" borderId="7"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176" fontId="3" fillId="0" borderId="31" xfId="0" applyNumberFormat="1" applyFont="1" applyBorder="1" applyAlignment="1" applyProtection="1">
      <alignment horizontal="right" vertical="center"/>
      <protection locked="0"/>
    </xf>
    <xf numFmtId="177" fontId="3" fillId="0" borderId="2" xfId="0" applyNumberFormat="1" applyFont="1" applyBorder="1" applyAlignment="1" applyProtection="1">
      <alignment horizontal="right" vertical="center"/>
      <protection locked="0"/>
    </xf>
    <xf numFmtId="177" fontId="3" fillId="0" borderId="31" xfId="0" applyNumberFormat="1" applyFont="1" applyBorder="1" applyAlignment="1" applyProtection="1">
      <alignment horizontal="right" vertical="center"/>
      <protection locked="0"/>
    </xf>
    <xf numFmtId="177" fontId="3" fillId="0" borderId="16" xfId="0" applyNumberFormat="1" applyFont="1" applyBorder="1" applyAlignment="1" applyProtection="1">
      <alignment horizontal="right" vertical="center"/>
      <protection locked="0"/>
    </xf>
    <xf numFmtId="0" fontId="3" fillId="0" borderId="31" xfId="0" applyFont="1" applyBorder="1" applyAlignment="1" applyProtection="1">
      <alignment horizontal="center" vertical="center"/>
      <protection locked="0"/>
    </xf>
    <xf numFmtId="176" fontId="3" fillId="0" borderId="1" xfId="0" applyNumberFormat="1" applyFont="1" applyBorder="1" applyAlignment="1" applyProtection="1">
      <alignment horizontal="right" vertical="center"/>
      <protection locked="0"/>
    </xf>
    <xf numFmtId="176" fontId="3" fillId="0" borderId="2" xfId="0" applyNumberFormat="1" applyFont="1" applyBorder="1" applyAlignment="1" applyProtection="1">
      <alignment horizontal="right" vertical="center"/>
      <protection locked="0"/>
    </xf>
    <xf numFmtId="0" fontId="3" fillId="0" borderId="35" xfId="0" applyFont="1" applyBorder="1" applyAlignment="1" applyProtection="1">
      <alignment horizontal="center" vertical="center"/>
      <protection locked="0"/>
    </xf>
    <xf numFmtId="181" fontId="3" fillId="0" borderId="31" xfId="2" applyNumberFormat="1" applyFont="1" applyBorder="1" applyAlignment="1" applyProtection="1">
      <alignment horizontal="right" vertical="center"/>
      <protection locked="0"/>
    </xf>
    <xf numFmtId="0" fontId="3" fillId="3" borderId="0" xfId="0" applyFont="1" applyFill="1" applyAlignment="1" applyProtection="1">
      <alignment horizontal="center" vertical="center" wrapText="1"/>
    </xf>
    <xf numFmtId="0" fontId="5" fillId="3" borderId="0" xfId="0" applyFont="1" applyFill="1" applyAlignment="1" applyProtection="1">
      <alignment horizontal="center" vertical="center"/>
    </xf>
    <xf numFmtId="0" fontId="27" fillId="3" borderId="5"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16"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7" borderId="5"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14" fillId="7" borderId="0"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7" borderId="1"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3" fillId="3" borderId="5"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6" fillId="0" borderId="5"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10" xfId="0" quotePrefix="1" applyNumberFormat="1" applyFont="1" applyBorder="1" applyAlignment="1" applyProtection="1">
      <alignment horizontal="center" vertical="center"/>
      <protection locked="0"/>
    </xf>
    <xf numFmtId="0" fontId="6" fillId="0" borderId="8" xfId="0" applyNumberFormat="1" applyFont="1" applyBorder="1" applyAlignment="1" applyProtection="1">
      <alignment horizontal="center" vertical="center"/>
      <protection locked="0"/>
    </xf>
    <xf numFmtId="0" fontId="6" fillId="0" borderId="0" xfId="0" applyFont="1" applyAlignment="1" applyProtection="1">
      <alignment horizontal="left" vertical="center"/>
      <protection locked="0"/>
    </xf>
    <xf numFmtId="0" fontId="29" fillId="0" borderId="0" xfId="0" applyFont="1" applyAlignment="1">
      <alignment horizontal="left" vertical="center"/>
    </xf>
    <xf numFmtId="0" fontId="6" fillId="0" borderId="5" xfId="0" quotePrefix="1" applyNumberFormat="1" applyFont="1" applyBorder="1" applyAlignment="1" applyProtection="1">
      <alignment horizontal="center" vertical="center"/>
      <protection locked="0"/>
    </xf>
    <xf numFmtId="0" fontId="6" fillId="0" borderId="4" xfId="0" quotePrefix="1" applyNumberFormat="1" applyFont="1" applyBorder="1" applyAlignment="1" applyProtection="1">
      <alignment horizontal="center" vertical="center"/>
      <protection locked="0"/>
    </xf>
    <xf numFmtId="0" fontId="6" fillId="0" borderId="16" xfId="0" quotePrefix="1" applyNumberFormat="1" applyFont="1" applyBorder="1" applyAlignment="1" applyProtection="1">
      <alignment horizontal="center" vertical="center"/>
      <protection locked="0"/>
    </xf>
    <xf numFmtId="0" fontId="6" fillId="0" borderId="2" xfId="0" quotePrefix="1" applyNumberFormat="1" applyFont="1" applyBorder="1" applyAlignment="1" applyProtection="1">
      <alignment horizontal="center" vertical="center"/>
      <protection locked="0"/>
    </xf>
    <xf numFmtId="0" fontId="6" fillId="0" borderId="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0" xfId="0" applyFont="1" applyAlignment="1" applyProtection="1">
      <alignment horizontal="distributed" vertical="center"/>
      <protection locked="0"/>
    </xf>
    <xf numFmtId="0" fontId="6" fillId="0" borderId="0" xfId="0" applyFont="1" applyAlignment="1" applyProtection="1">
      <alignment horizontal="center" vertical="center"/>
      <protection locked="0"/>
    </xf>
    <xf numFmtId="0" fontId="6" fillId="0" borderId="0" xfId="0" applyFont="1" applyBorder="1" applyAlignment="1" applyProtection="1">
      <alignment horizontal="right" vertical="center"/>
      <protection locked="0"/>
    </xf>
    <xf numFmtId="0" fontId="6" fillId="0" borderId="1"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182" fontId="6" fillId="0" borderId="10" xfId="0" applyNumberFormat="1" applyFont="1" applyBorder="1" applyAlignment="1" applyProtection="1">
      <alignment horizontal="right" vertical="center"/>
      <protection locked="0"/>
    </xf>
    <xf numFmtId="182" fontId="6" fillId="0" borderId="8" xfId="0" applyNumberFormat="1" applyFont="1" applyBorder="1" applyAlignment="1" applyProtection="1">
      <alignment horizontal="right" vertical="center"/>
      <protection locked="0"/>
    </xf>
    <xf numFmtId="0" fontId="6" fillId="0" borderId="0" xfId="0" applyFont="1" applyBorder="1" applyAlignment="1" applyProtection="1">
      <alignment horizontal="distributed" vertical="center"/>
      <protection locked="0"/>
    </xf>
    <xf numFmtId="179" fontId="6" fillId="0" borderId="10" xfId="0" applyNumberFormat="1" applyFont="1" applyFill="1" applyBorder="1" applyAlignment="1" applyProtection="1">
      <alignment horizontal="right" vertical="center"/>
      <protection locked="0"/>
    </xf>
    <xf numFmtId="179" fontId="6" fillId="0" borderId="8" xfId="0" applyNumberFormat="1" applyFont="1" applyFill="1" applyBorder="1" applyAlignment="1" applyProtection="1">
      <alignment horizontal="right" vertical="center"/>
      <protection locked="0"/>
    </xf>
    <xf numFmtId="0" fontId="6" fillId="0" borderId="1" xfId="0" applyFont="1" applyBorder="1" applyAlignment="1" applyProtection="1">
      <alignment horizontal="right" vertical="center"/>
      <protection locked="0"/>
    </xf>
    <xf numFmtId="0" fontId="6" fillId="0" borderId="3" xfId="0" applyFont="1" applyBorder="1" applyAlignment="1" applyProtection="1">
      <alignment horizontal="left" vertical="center" shrinkToFit="1"/>
      <protection locked="0"/>
    </xf>
    <xf numFmtId="0" fontId="6" fillId="0" borderId="4" xfId="0" applyFont="1" applyBorder="1" applyAlignment="1" applyProtection="1">
      <alignment horizontal="left" vertical="center" shrinkToFit="1"/>
      <protection locked="0"/>
    </xf>
    <xf numFmtId="178" fontId="6" fillId="0" borderId="10" xfId="0" applyNumberFormat="1" applyFont="1" applyBorder="1" applyAlignment="1" applyProtection="1">
      <alignment horizontal="right" vertical="center"/>
      <protection locked="0"/>
    </xf>
    <xf numFmtId="178" fontId="6" fillId="0" borderId="8" xfId="0" applyNumberFormat="1" applyFont="1" applyBorder="1" applyAlignment="1" applyProtection="1">
      <alignment horizontal="right" vertical="center"/>
      <protection locked="0"/>
    </xf>
    <xf numFmtId="0" fontId="15" fillId="0" borderId="5"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0"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178" fontId="6" fillId="0" borderId="16" xfId="0" applyNumberFormat="1" applyFont="1" applyFill="1" applyBorder="1" applyAlignment="1" applyProtection="1">
      <alignment horizontal="right" vertical="center"/>
      <protection locked="0"/>
    </xf>
    <xf numFmtId="178" fontId="6" fillId="0" borderId="1" xfId="0" applyNumberFormat="1" applyFont="1" applyFill="1" applyBorder="1" applyAlignment="1" applyProtection="1">
      <alignment horizontal="right" vertical="center"/>
      <protection locked="0"/>
    </xf>
    <xf numFmtId="0" fontId="6" fillId="0" borderId="8"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3"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shrinkToFit="1"/>
      <protection locked="0"/>
    </xf>
    <xf numFmtId="185" fontId="6" fillId="0" borderId="10" xfId="0" quotePrefix="1" applyNumberFormat="1" applyFont="1" applyBorder="1" applyAlignment="1" applyProtection="1">
      <alignment horizontal="center" vertical="center"/>
      <protection locked="0"/>
    </xf>
    <xf numFmtId="185" fontId="6" fillId="0" borderId="8" xfId="0" applyNumberFormat="1"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8" xfId="0" applyFont="1" applyBorder="1" applyAlignment="1" applyProtection="1">
      <alignment horizontal="distributed" vertical="center"/>
      <protection locked="0"/>
    </xf>
    <xf numFmtId="0" fontId="6" fillId="0" borderId="7" xfId="0" quotePrefix="1" applyNumberFormat="1" applyFont="1" applyBorder="1" applyAlignment="1" applyProtection="1">
      <alignment horizontal="center" vertical="center"/>
      <protection locked="0"/>
    </xf>
    <xf numFmtId="0" fontId="6" fillId="0" borderId="6" xfId="0" quotePrefix="1" applyNumberFormat="1"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10" xfId="0" applyFont="1" applyBorder="1" applyAlignment="1" applyProtection="1">
      <alignment horizontal="distributed" vertical="center"/>
      <protection locked="0"/>
    </xf>
    <xf numFmtId="0" fontId="6" fillId="0" borderId="5" xfId="0" applyFont="1" applyBorder="1" applyAlignment="1" applyProtection="1">
      <alignment horizontal="distributed" vertical="center"/>
      <protection locked="0"/>
    </xf>
    <xf numFmtId="0" fontId="6" fillId="0" borderId="3" xfId="0" applyFont="1" applyBorder="1" applyAlignment="1" applyProtection="1">
      <alignment horizontal="distributed" vertical="center"/>
      <protection locked="0"/>
    </xf>
    <xf numFmtId="0" fontId="6" fillId="0" borderId="5" xfId="0" applyFont="1" applyBorder="1" applyAlignment="1" applyProtection="1">
      <alignment horizontal="center" vertical="center"/>
      <protection locked="0"/>
    </xf>
    <xf numFmtId="185" fontId="6" fillId="0" borderId="5" xfId="0" quotePrefix="1" applyNumberFormat="1" applyFont="1" applyBorder="1" applyAlignment="1" applyProtection="1">
      <alignment horizontal="center" vertical="center"/>
      <protection locked="0"/>
    </xf>
    <xf numFmtId="185" fontId="6" fillId="0" borderId="3" xfId="0" applyNumberFormat="1"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6" fillId="0" borderId="0" xfId="0" applyFont="1" applyAlignment="1" applyProtection="1">
      <alignment vertical="center"/>
      <protection locked="0"/>
    </xf>
    <xf numFmtId="0" fontId="6" fillId="0" borderId="0" xfId="0" applyFont="1" applyAlignment="1" applyProtection="1">
      <alignment horizontal="left" vertical="center" shrinkToFit="1"/>
      <protection locked="0"/>
    </xf>
    <xf numFmtId="0" fontId="0" fillId="0" borderId="0" xfId="0"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pplyProtection="1">
      <alignment horizontal="center" vertical="center"/>
    </xf>
    <xf numFmtId="0" fontId="6" fillId="0" borderId="0" xfId="0" applyFont="1" applyAlignment="1">
      <alignment vertical="center"/>
    </xf>
    <xf numFmtId="0" fontId="6" fillId="0" borderId="0" xfId="0" applyFont="1" applyAlignment="1" applyProtection="1">
      <alignment horizontal="left" vertical="center"/>
    </xf>
    <xf numFmtId="0" fontId="20" fillId="0" borderId="0" xfId="0" applyFont="1" applyAlignment="1" applyProtection="1">
      <alignment horizontal="center" vertical="center"/>
    </xf>
    <xf numFmtId="0" fontId="6" fillId="0" borderId="0" xfId="0" applyFont="1" applyAlignment="1" applyProtection="1">
      <alignment horizontal="distributed" vertical="center"/>
    </xf>
    <xf numFmtId="0" fontId="6" fillId="0" borderId="0" xfId="0" applyFont="1" applyAlignment="1" applyProtection="1">
      <alignment horizontal="left" vertical="center" shrinkToFit="1"/>
    </xf>
    <xf numFmtId="0" fontId="6" fillId="0" borderId="0" xfId="0" applyFont="1" applyAlignment="1" applyProtection="1">
      <alignment horizontal="left" vertical="top"/>
    </xf>
    <xf numFmtId="0" fontId="16" fillId="0" borderId="0" xfId="0" applyFont="1" applyAlignment="1" applyProtection="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176" fontId="3" fillId="0" borderId="36" xfId="0" applyNumberFormat="1" applyFont="1" applyBorder="1" applyAlignment="1">
      <alignment horizontal="right" vertical="center"/>
    </xf>
    <xf numFmtId="176" fontId="3" fillId="0" borderId="37" xfId="0" applyNumberFormat="1" applyFont="1" applyBorder="1" applyAlignment="1">
      <alignment horizontal="right" vertical="center"/>
    </xf>
    <xf numFmtId="176" fontId="3" fillId="0" borderId="38" xfId="0" applyNumberFormat="1" applyFont="1" applyBorder="1" applyAlignment="1">
      <alignment horizontal="right" vertical="center"/>
    </xf>
    <xf numFmtId="176" fontId="3" fillId="0" borderId="39" xfId="0" applyNumberFormat="1" applyFont="1" applyBorder="1" applyAlignment="1">
      <alignment horizontal="right" vertical="center"/>
    </xf>
    <xf numFmtId="176" fontId="3" fillId="0" borderId="40" xfId="0" applyNumberFormat="1" applyFont="1" applyBorder="1" applyAlignment="1">
      <alignment horizontal="right" vertical="center"/>
    </xf>
    <xf numFmtId="176" fontId="3" fillId="0" borderId="41" xfId="0" applyNumberFormat="1" applyFont="1" applyBorder="1" applyAlignment="1">
      <alignment horizontal="right" vertical="center"/>
    </xf>
    <xf numFmtId="177" fontId="3" fillId="0" borderId="36" xfId="0" applyNumberFormat="1" applyFont="1" applyBorder="1" applyAlignment="1">
      <alignment horizontal="right" vertical="center"/>
    </xf>
    <xf numFmtId="177" fontId="3" fillId="0" borderId="37" xfId="0" applyNumberFormat="1" applyFont="1" applyBorder="1" applyAlignment="1">
      <alignment horizontal="right" vertical="center"/>
    </xf>
    <xf numFmtId="177" fontId="3" fillId="0" borderId="38" xfId="0" applyNumberFormat="1" applyFont="1" applyBorder="1" applyAlignment="1">
      <alignment horizontal="right" vertical="center"/>
    </xf>
    <xf numFmtId="177" fontId="3" fillId="0" borderId="39" xfId="0" applyNumberFormat="1" applyFont="1" applyBorder="1" applyAlignment="1">
      <alignment horizontal="right" vertical="center"/>
    </xf>
    <xf numFmtId="177" fontId="3" fillId="0" borderId="40" xfId="0" applyNumberFormat="1" applyFont="1" applyBorder="1" applyAlignment="1">
      <alignment horizontal="right" vertical="center"/>
    </xf>
    <xf numFmtId="177" fontId="3" fillId="0" borderId="41" xfId="0" applyNumberFormat="1" applyFont="1" applyBorder="1" applyAlignment="1">
      <alignment horizontal="right" vertical="center"/>
    </xf>
    <xf numFmtId="0" fontId="3" fillId="0" borderId="36" xfId="0" applyFont="1" applyBorder="1" applyAlignment="1">
      <alignment horizontal="right" vertical="center"/>
    </xf>
    <xf numFmtId="0" fontId="3" fillId="0" borderId="37" xfId="0" applyFont="1" applyBorder="1" applyAlignment="1">
      <alignment horizontal="right" vertical="center"/>
    </xf>
    <xf numFmtId="0" fontId="3" fillId="0" borderId="38" xfId="0" applyFont="1" applyBorder="1" applyAlignment="1">
      <alignment horizontal="right" vertical="center"/>
    </xf>
    <xf numFmtId="0" fontId="3" fillId="0" borderId="39" xfId="0" applyFont="1" applyBorder="1" applyAlignment="1">
      <alignment horizontal="right" vertical="center"/>
    </xf>
    <xf numFmtId="0" fontId="3" fillId="0" borderId="40" xfId="0" applyFont="1" applyBorder="1" applyAlignment="1">
      <alignment horizontal="right" vertical="center"/>
    </xf>
    <xf numFmtId="0" fontId="3" fillId="0" borderId="41" xfId="0" applyFont="1" applyBorder="1" applyAlignment="1">
      <alignment horizontal="right" vertical="center"/>
    </xf>
    <xf numFmtId="177" fontId="3" fillId="0" borderId="5" xfId="0" applyNumberFormat="1" applyFont="1" applyBorder="1" applyAlignment="1">
      <alignment horizontal="right" vertical="center"/>
    </xf>
    <xf numFmtId="177" fontId="3" fillId="0" borderId="3" xfId="0" applyNumberFormat="1" applyFont="1" applyBorder="1" applyAlignment="1">
      <alignment horizontal="right" vertical="center"/>
    </xf>
    <xf numFmtId="177" fontId="3" fillId="0" borderId="4" xfId="0" applyNumberFormat="1" applyFont="1" applyBorder="1" applyAlignment="1">
      <alignment horizontal="right" vertical="center"/>
    </xf>
    <xf numFmtId="177" fontId="3" fillId="0" borderId="16" xfId="0" applyNumberFormat="1" applyFont="1" applyBorder="1" applyAlignment="1">
      <alignment horizontal="right" vertical="center"/>
    </xf>
    <xf numFmtId="177" fontId="3" fillId="0" borderId="1" xfId="0" applyNumberFormat="1" applyFont="1" applyBorder="1" applyAlignment="1">
      <alignment horizontal="right" vertical="center"/>
    </xf>
    <xf numFmtId="177" fontId="3" fillId="0" borderId="2" xfId="0" applyNumberFormat="1" applyFont="1" applyBorder="1" applyAlignment="1">
      <alignment horizontal="right" vertical="center"/>
    </xf>
    <xf numFmtId="3" fontId="3" fillId="0" borderId="36" xfId="0" applyNumberFormat="1" applyFont="1" applyBorder="1" applyAlignment="1">
      <alignment horizontal="right" vertical="center"/>
    </xf>
    <xf numFmtId="3" fontId="3" fillId="0" borderId="37" xfId="0" applyNumberFormat="1" applyFont="1" applyBorder="1" applyAlignment="1">
      <alignment horizontal="right" vertical="center"/>
    </xf>
    <xf numFmtId="3" fontId="3" fillId="0" borderId="38" xfId="0" applyNumberFormat="1" applyFont="1" applyBorder="1" applyAlignment="1">
      <alignment horizontal="right" vertical="center"/>
    </xf>
    <xf numFmtId="3" fontId="3" fillId="0" borderId="39" xfId="0" applyNumberFormat="1" applyFont="1" applyBorder="1" applyAlignment="1">
      <alignment horizontal="right" vertical="center"/>
    </xf>
    <xf numFmtId="3" fontId="3" fillId="0" borderId="40" xfId="0" applyNumberFormat="1" applyFont="1" applyBorder="1" applyAlignment="1">
      <alignment horizontal="right" vertical="center"/>
    </xf>
    <xf numFmtId="3" fontId="3" fillId="0" borderId="41" xfId="0" applyNumberFormat="1" applyFont="1" applyBorder="1" applyAlignment="1">
      <alignment horizontal="right" vertical="center"/>
    </xf>
    <xf numFmtId="3" fontId="3" fillId="0" borderId="5" xfId="0" applyNumberFormat="1" applyFont="1" applyBorder="1" applyAlignment="1">
      <alignment horizontal="right" vertical="center"/>
    </xf>
    <xf numFmtId="3" fontId="3" fillId="0" borderId="3" xfId="0" applyNumberFormat="1" applyFont="1" applyBorder="1" applyAlignment="1">
      <alignment horizontal="right" vertical="center"/>
    </xf>
    <xf numFmtId="3" fontId="3" fillId="0" borderId="4"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1" xfId="0" applyNumberFormat="1" applyFont="1" applyBorder="1" applyAlignment="1">
      <alignment horizontal="right" vertical="center"/>
    </xf>
    <xf numFmtId="3" fontId="3" fillId="0" borderId="2" xfId="0" applyNumberFormat="1" applyFont="1" applyBorder="1" applyAlignment="1">
      <alignment horizontal="right" vertical="center"/>
    </xf>
    <xf numFmtId="0" fontId="3" fillId="0" borderId="13" xfId="0"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5" fillId="0" borderId="0" xfId="0" applyFont="1" applyAlignment="1">
      <alignment horizontal="center" vertical="center"/>
    </xf>
    <xf numFmtId="0" fontId="3" fillId="0" borderId="13" xfId="0" applyFont="1" applyBorder="1" applyAlignment="1">
      <alignment horizontal="center" vertical="center" wrapText="1"/>
    </xf>
    <xf numFmtId="176" fontId="3" fillId="0" borderId="13" xfId="0" applyNumberFormat="1" applyFont="1" applyBorder="1" applyAlignment="1">
      <alignment horizontal="right" vertical="center"/>
    </xf>
    <xf numFmtId="177" fontId="3" fillId="0" borderId="13" xfId="0" applyNumberFormat="1" applyFont="1" applyBorder="1" applyAlignment="1">
      <alignment horizontal="right" vertical="center"/>
    </xf>
    <xf numFmtId="3" fontId="3" fillId="0" borderId="13" xfId="0" applyNumberFormat="1" applyFont="1" applyBorder="1" applyAlignment="1">
      <alignment horizontal="right" vertical="center"/>
    </xf>
    <xf numFmtId="3" fontId="3" fillId="0" borderId="10" xfId="0" applyNumberFormat="1" applyFont="1" applyBorder="1" applyAlignment="1">
      <alignment horizontal="right" vertical="center"/>
    </xf>
    <xf numFmtId="3" fontId="3" fillId="0" borderId="8" xfId="0" applyNumberFormat="1" applyFont="1" applyBorder="1" applyAlignment="1">
      <alignment horizontal="right" vertical="center"/>
    </xf>
    <xf numFmtId="3" fontId="3" fillId="0" borderId="9" xfId="0" applyNumberFormat="1" applyFont="1" applyBorder="1" applyAlignment="1">
      <alignment horizontal="right" vertical="center"/>
    </xf>
    <xf numFmtId="0" fontId="27" fillId="0" borderId="13" xfId="0" applyFont="1" applyBorder="1" applyAlignment="1">
      <alignment horizontal="center" vertical="center" wrapText="1"/>
    </xf>
    <xf numFmtId="0" fontId="27" fillId="0" borderId="13" xfId="0" applyFont="1" applyBorder="1" applyAlignment="1">
      <alignment horizontal="center" vertical="center"/>
    </xf>
    <xf numFmtId="176" fontId="3" fillId="0" borderId="34" xfId="0" applyNumberFormat="1" applyFont="1" applyBorder="1" applyAlignment="1">
      <alignment horizontal="right" vertical="center"/>
    </xf>
    <xf numFmtId="38" fontId="3" fillId="0" borderId="5" xfId="1" applyFont="1" applyBorder="1" applyAlignment="1">
      <alignment horizontal="right" vertical="center"/>
    </xf>
    <xf numFmtId="38" fontId="3" fillId="0" borderId="3" xfId="1" applyFont="1" applyBorder="1" applyAlignment="1">
      <alignment horizontal="right" vertical="center"/>
    </xf>
    <xf numFmtId="38" fontId="3" fillId="0" borderId="4" xfId="1" applyFont="1" applyBorder="1" applyAlignment="1">
      <alignment horizontal="right" vertical="center"/>
    </xf>
    <xf numFmtId="38" fontId="3" fillId="0" borderId="16" xfId="1" applyFont="1" applyBorder="1" applyAlignment="1">
      <alignment horizontal="right" vertical="center"/>
    </xf>
    <xf numFmtId="38" fontId="3" fillId="0" borderId="1" xfId="1" applyFont="1" applyBorder="1" applyAlignment="1">
      <alignment horizontal="right" vertical="center"/>
    </xf>
    <xf numFmtId="38" fontId="3" fillId="0" borderId="2" xfId="1" applyFont="1" applyBorder="1" applyAlignment="1">
      <alignment horizontal="right" vertical="center"/>
    </xf>
    <xf numFmtId="0" fontId="3" fillId="0" borderId="0" xfId="0" applyFont="1" applyAlignment="1">
      <alignment horizontal="center" vertical="center"/>
    </xf>
    <xf numFmtId="3" fontId="3" fillId="0" borderId="34" xfId="0" applyNumberFormat="1" applyFont="1" applyBorder="1" applyAlignment="1">
      <alignment horizontal="right" vertical="center"/>
    </xf>
    <xf numFmtId="177" fontId="3" fillId="0" borderId="34" xfId="0" applyNumberFormat="1" applyFont="1" applyBorder="1" applyAlignment="1">
      <alignment horizontal="right" vertical="center"/>
    </xf>
    <xf numFmtId="176" fontId="3" fillId="0" borderId="34" xfId="0" applyNumberFormat="1" applyFont="1" applyBorder="1" applyAlignment="1">
      <alignment horizontal="center" vertical="center"/>
    </xf>
    <xf numFmtId="0" fontId="3" fillId="0" borderId="5" xfId="0" applyFont="1" applyBorder="1" applyAlignment="1">
      <alignment horizontal="center" vertical="center" wrapText="1"/>
    </xf>
    <xf numFmtId="0" fontId="3" fillId="0" borderId="7" xfId="0" applyFont="1" applyBorder="1" applyAlignment="1">
      <alignment horizontal="center" vertical="center"/>
    </xf>
    <xf numFmtId="0" fontId="3" fillId="0" borderId="0" xfId="0" applyFont="1" applyBorder="1" applyAlignment="1">
      <alignment horizontal="center" vertical="center"/>
    </xf>
    <xf numFmtId="0" fontId="3" fillId="0" borderId="6" xfId="0" applyFont="1" applyBorder="1" applyAlignment="1">
      <alignment horizontal="center" vertical="center"/>
    </xf>
    <xf numFmtId="38" fontId="3" fillId="0" borderId="5" xfId="0" applyNumberFormat="1" applyFont="1" applyBorder="1" applyAlignment="1">
      <alignment horizontal="right" vertical="center"/>
    </xf>
    <xf numFmtId="38" fontId="3" fillId="0" borderId="3" xfId="0" applyNumberFormat="1" applyFont="1" applyBorder="1" applyAlignment="1">
      <alignment horizontal="right" vertical="center"/>
    </xf>
    <xf numFmtId="38" fontId="3" fillId="0" borderId="4" xfId="0" applyNumberFormat="1" applyFont="1" applyBorder="1" applyAlignment="1">
      <alignment horizontal="right" vertical="center"/>
    </xf>
    <xf numFmtId="38" fontId="3" fillId="0" borderId="16" xfId="0" applyNumberFormat="1" applyFont="1" applyBorder="1" applyAlignment="1">
      <alignment horizontal="right" vertical="center"/>
    </xf>
    <xf numFmtId="38" fontId="3" fillId="0" borderId="1" xfId="0" applyNumberFormat="1" applyFont="1" applyBorder="1" applyAlignment="1">
      <alignment horizontal="right" vertical="center"/>
    </xf>
    <xf numFmtId="38" fontId="3" fillId="0" borderId="2" xfId="0" applyNumberFormat="1" applyFont="1" applyBorder="1" applyAlignment="1">
      <alignment horizontal="right" vertical="center"/>
    </xf>
    <xf numFmtId="3" fontId="3" fillId="4" borderId="25" xfId="0" applyNumberFormat="1" applyFont="1" applyFill="1" applyBorder="1" applyAlignment="1">
      <alignment horizontal="right" vertical="center"/>
    </xf>
    <xf numFmtId="3" fontId="3" fillId="4" borderId="26" xfId="0" applyNumberFormat="1" applyFont="1" applyFill="1" applyBorder="1" applyAlignment="1">
      <alignment horizontal="right" vertical="center"/>
    </xf>
    <xf numFmtId="3" fontId="3" fillId="4" borderId="19" xfId="0" applyNumberFormat="1" applyFont="1" applyFill="1" applyBorder="1" applyAlignment="1">
      <alignment horizontal="right" vertical="center"/>
    </xf>
    <xf numFmtId="0" fontId="3" fillId="4" borderId="25" xfId="0" applyFont="1" applyFill="1" applyBorder="1" applyAlignment="1">
      <alignment horizontal="center" vertical="center" wrapText="1"/>
    </xf>
    <xf numFmtId="0" fontId="3" fillId="4" borderId="26" xfId="0" applyFont="1" applyFill="1" applyBorder="1" applyAlignment="1">
      <alignment horizontal="center" vertical="center"/>
    </xf>
    <xf numFmtId="0" fontId="3" fillId="4" borderId="25" xfId="0" applyFont="1" applyFill="1" applyBorder="1" applyAlignment="1">
      <alignment horizontal="center" vertical="center"/>
    </xf>
    <xf numFmtId="0" fontId="13" fillId="4" borderId="26" xfId="0" applyFont="1" applyFill="1" applyBorder="1" applyAlignment="1">
      <alignment horizontal="center" vertical="center" wrapText="1"/>
    </xf>
    <xf numFmtId="0" fontId="14" fillId="4" borderId="26" xfId="0" applyFont="1" applyFill="1" applyBorder="1" applyAlignment="1">
      <alignment horizontal="center" vertical="center" wrapText="1"/>
    </xf>
    <xf numFmtId="3" fontId="3" fillId="4" borderId="13" xfId="0" applyNumberFormat="1" applyFont="1" applyFill="1" applyBorder="1" applyAlignment="1">
      <alignment horizontal="right" vertical="center"/>
    </xf>
    <xf numFmtId="177" fontId="3" fillId="4" borderId="13" xfId="0" applyNumberFormat="1" applyFont="1" applyFill="1" applyBorder="1" applyAlignment="1">
      <alignment horizontal="right" vertical="center"/>
    </xf>
    <xf numFmtId="0" fontId="3" fillId="4" borderId="13" xfId="0" applyFont="1" applyFill="1" applyBorder="1" applyAlignment="1">
      <alignment horizontal="center" vertical="center"/>
    </xf>
    <xf numFmtId="176" fontId="3" fillId="4" borderId="13" xfId="0" applyNumberFormat="1" applyFont="1" applyFill="1" applyBorder="1" applyAlignment="1">
      <alignment horizontal="right" vertical="center"/>
    </xf>
    <xf numFmtId="176" fontId="3" fillId="4" borderId="13" xfId="0" applyNumberFormat="1" applyFont="1" applyFill="1" applyBorder="1" applyAlignment="1">
      <alignment horizontal="center" vertical="center"/>
    </xf>
    <xf numFmtId="0" fontId="3" fillId="4" borderId="13" xfId="0" applyFont="1" applyFill="1" applyBorder="1" applyAlignment="1">
      <alignment horizontal="center" vertical="center" shrinkToFit="1"/>
    </xf>
    <xf numFmtId="0" fontId="3" fillId="4" borderId="13"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0" xfId="0" applyFont="1" applyFill="1" applyAlignment="1">
      <alignment horizontal="center" vertical="center"/>
    </xf>
    <xf numFmtId="0" fontId="12" fillId="4" borderId="0" xfId="0" applyFont="1" applyFill="1" applyBorder="1" applyAlignment="1">
      <alignment horizontal="center" vertical="center"/>
    </xf>
    <xf numFmtId="0" fontId="12" fillId="4" borderId="1" xfId="0" applyFont="1" applyFill="1" applyBorder="1" applyAlignment="1">
      <alignment horizontal="center" vertical="center"/>
    </xf>
    <xf numFmtId="0" fontId="5" fillId="4" borderId="0" xfId="0" applyFont="1" applyFill="1" applyAlignment="1">
      <alignment horizontal="center" vertical="center"/>
    </xf>
    <xf numFmtId="0" fontId="4" fillId="4" borderId="0"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0" xfId="0" applyFont="1" applyFill="1" applyAlignment="1">
      <alignment horizontal="center" vertical="center"/>
    </xf>
    <xf numFmtId="3" fontId="3" fillId="4" borderId="10" xfId="0" applyNumberFormat="1" applyFont="1" applyFill="1" applyBorder="1" applyAlignment="1">
      <alignment horizontal="right" vertical="center"/>
    </xf>
    <xf numFmtId="3" fontId="3" fillId="4" borderId="8" xfId="0" applyNumberFormat="1" applyFont="1" applyFill="1" applyBorder="1" applyAlignment="1">
      <alignment horizontal="right" vertical="center"/>
    </xf>
    <xf numFmtId="3" fontId="3" fillId="4" borderId="9" xfId="0" applyNumberFormat="1" applyFont="1" applyFill="1" applyBorder="1" applyAlignment="1">
      <alignment horizontal="right"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178" fontId="6" fillId="0" borderId="16" xfId="0" applyNumberFormat="1" applyFont="1" applyBorder="1" applyAlignment="1">
      <alignment horizontal="center" vertical="center"/>
    </xf>
    <xf numFmtId="178" fontId="6" fillId="0" borderId="1" xfId="0" applyNumberFormat="1" applyFont="1" applyBorder="1" applyAlignment="1">
      <alignment horizontal="center" vertical="center"/>
    </xf>
    <xf numFmtId="0" fontId="6" fillId="0" borderId="10"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0" xfId="0" applyFont="1" applyAlignment="1">
      <alignment horizontal="center" vertical="center" shrinkToFit="1"/>
    </xf>
    <xf numFmtId="0" fontId="6" fillId="0" borderId="0" xfId="0" applyFont="1" applyAlignment="1">
      <alignment horizontal="distributed" vertical="center"/>
    </xf>
    <xf numFmtId="0" fontId="0" fillId="0" borderId="0" xfId="0" applyAlignment="1">
      <alignment horizontal="center" vertical="center"/>
    </xf>
    <xf numFmtId="0" fontId="6" fillId="0" borderId="0" xfId="0" applyFont="1" applyAlignment="1">
      <alignment horizontal="left" vertical="center" shrinkToFit="1"/>
    </xf>
    <xf numFmtId="0" fontId="6" fillId="0" borderId="0" xfId="0" applyFont="1" applyBorder="1" applyAlignment="1">
      <alignment horizontal="center" vertical="center" shrinkToFit="1"/>
    </xf>
    <xf numFmtId="0" fontId="6" fillId="0" borderId="6" xfId="0" applyFont="1" applyBorder="1" applyAlignment="1">
      <alignment horizontal="center" vertical="center" shrinkToFit="1"/>
    </xf>
    <xf numFmtId="182" fontId="6" fillId="0" borderId="3" xfId="0" applyNumberFormat="1" applyFont="1" applyBorder="1" applyAlignment="1">
      <alignment horizontal="center" vertical="center"/>
    </xf>
    <xf numFmtId="0" fontId="6" fillId="0" borderId="0" xfId="0" applyFont="1" applyBorder="1" applyAlignment="1">
      <alignment horizontal="center" vertical="center"/>
    </xf>
    <xf numFmtId="0" fontId="6" fillId="0" borderId="3" xfId="0" applyFont="1" applyBorder="1" applyAlignment="1">
      <alignment horizontal="distributed" vertical="center"/>
    </xf>
    <xf numFmtId="0" fontId="6" fillId="0" borderId="4" xfId="0" applyFont="1" applyBorder="1" applyAlignment="1">
      <alignment horizontal="distributed" vertical="center"/>
    </xf>
    <xf numFmtId="0" fontId="6" fillId="0" borderId="1" xfId="0" applyFont="1" applyBorder="1" applyAlignment="1">
      <alignment horizontal="distributed" vertical="center"/>
    </xf>
    <xf numFmtId="0" fontId="6" fillId="0" borderId="2" xfId="0" applyFont="1" applyBorder="1" applyAlignment="1">
      <alignment horizontal="distributed" vertical="center"/>
    </xf>
    <xf numFmtId="0" fontId="6" fillId="0" borderId="7" xfId="0" applyFont="1" applyBorder="1" applyAlignment="1">
      <alignment horizontal="center" vertical="center"/>
    </xf>
    <xf numFmtId="0" fontId="6" fillId="0" borderId="7" xfId="0" applyFont="1" applyBorder="1" applyAlignment="1">
      <alignment horizontal="left" vertical="center"/>
    </xf>
    <xf numFmtId="0" fontId="6" fillId="0" borderId="0" xfId="0" applyFont="1" applyBorder="1" applyAlignment="1">
      <alignment horizontal="left" vertical="center"/>
    </xf>
    <xf numFmtId="0" fontId="6" fillId="0" borderId="6" xfId="0" applyFont="1" applyBorder="1" applyAlignment="1">
      <alignment horizontal="left" vertical="center"/>
    </xf>
    <xf numFmtId="0" fontId="6" fillId="0" borderId="0" xfId="0" applyFont="1" applyBorder="1" applyAlignment="1">
      <alignment horizontal="right" vertical="center"/>
    </xf>
    <xf numFmtId="0" fontId="6" fillId="0" borderId="1" xfId="0" applyFont="1" applyBorder="1" applyAlignment="1">
      <alignment horizontal="right" vertical="center"/>
    </xf>
    <xf numFmtId="0" fontId="6" fillId="0" borderId="6" xfId="0" applyFont="1" applyBorder="1" applyAlignment="1">
      <alignment horizontal="center" vertical="center"/>
    </xf>
    <xf numFmtId="0" fontId="6" fillId="0" borderId="0" xfId="0" quotePrefix="1" applyFont="1" applyAlignment="1">
      <alignment horizontal="left" vertical="center"/>
    </xf>
    <xf numFmtId="0" fontId="6" fillId="0" borderId="5" xfId="0" quotePrefix="1" applyFont="1" applyBorder="1" applyAlignment="1">
      <alignment horizontal="center" vertical="center"/>
    </xf>
    <xf numFmtId="0" fontId="6" fillId="0" borderId="4" xfId="0" quotePrefix="1" applyFont="1" applyBorder="1" applyAlignment="1">
      <alignment horizontal="center" vertical="center"/>
    </xf>
    <xf numFmtId="0" fontId="6" fillId="0" borderId="5" xfId="0" applyFont="1" applyBorder="1" applyAlignment="1">
      <alignment horizontal="center" vertical="center"/>
    </xf>
    <xf numFmtId="0" fontId="6" fillId="0" borderId="16" xfId="0" applyFont="1" applyBorder="1" applyAlignment="1">
      <alignment horizontal="center" vertical="center"/>
    </xf>
    <xf numFmtId="0" fontId="6" fillId="0" borderId="7" xfId="0" quotePrefix="1" applyFont="1" applyBorder="1" applyAlignment="1">
      <alignment horizontal="center" vertical="center"/>
    </xf>
    <xf numFmtId="0" fontId="6" fillId="0" borderId="6" xfId="0" quotePrefix="1" applyFont="1" applyBorder="1" applyAlignment="1">
      <alignment horizontal="center" vertical="center"/>
    </xf>
    <xf numFmtId="0" fontId="6" fillId="0" borderId="16" xfId="0" quotePrefix="1" applyFont="1" applyBorder="1" applyAlignment="1">
      <alignment horizontal="center" vertical="center"/>
    </xf>
    <xf numFmtId="0" fontId="6" fillId="0" borderId="2" xfId="0" quotePrefix="1" applyFont="1" applyBorder="1" applyAlignment="1">
      <alignment horizontal="center" vertical="center"/>
    </xf>
    <xf numFmtId="0" fontId="6" fillId="0" borderId="0" xfId="0" applyFont="1" applyBorder="1" applyAlignment="1">
      <alignment horizontal="distributed" vertical="center"/>
    </xf>
    <xf numFmtId="0" fontId="6" fillId="0" borderId="5" xfId="0" applyFont="1" applyBorder="1" applyAlignment="1">
      <alignment horizontal="distributed" vertical="center"/>
    </xf>
    <xf numFmtId="0" fontId="6" fillId="0" borderId="16" xfId="0" applyFont="1" applyBorder="1" applyAlignment="1">
      <alignment horizontal="distributed" vertical="center"/>
    </xf>
    <xf numFmtId="178" fontId="6" fillId="0" borderId="3" xfId="0" applyNumberFormat="1" applyFont="1" applyBorder="1" applyAlignment="1">
      <alignment horizontal="center" vertical="center"/>
    </xf>
    <xf numFmtId="0" fontId="6" fillId="0" borderId="0" xfId="0" quotePrefix="1" applyFont="1" applyBorder="1" applyAlignment="1">
      <alignment horizontal="center" vertical="center"/>
    </xf>
    <xf numFmtId="0" fontId="6" fillId="0" borderId="1" xfId="0" quotePrefix="1" applyFont="1" applyBorder="1" applyAlignment="1">
      <alignment horizontal="center" vertical="center"/>
    </xf>
    <xf numFmtId="0" fontId="6" fillId="0" borderId="7" xfId="0" applyFont="1" applyBorder="1" applyAlignment="1">
      <alignment horizontal="center" vertical="center" wrapText="1"/>
    </xf>
    <xf numFmtId="0" fontId="20" fillId="0" borderId="0" xfId="0" applyFont="1" applyAlignment="1">
      <alignment horizontal="center" vertical="center"/>
    </xf>
    <xf numFmtId="0" fontId="6" fillId="0" borderId="8"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5"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center" vertical="center"/>
    </xf>
    <xf numFmtId="0" fontId="6" fillId="0" borderId="8" xfId="0" applyFont="1" applyBorder="1" applyAlignment="1">
      <alignment horizontal="distributed" vertical="center"/>
    </xf>
    <xf numFmtId="0" fontId="6" fillId="0" borderId="10" xfId="0" quotePrefix="1" applyFont="1" applyBorder="1" applyAlignment="1">
      <alignment horizontal="center" vertical="center"/>
    </xf>
    <xf numFmtId="0" fontId="6" fillId="0" borderId="3" xfId="0" applyFont="1" applyBorder="1" applyAlignment="1">
      <alignment horizontal="left" vertical="center" shrinkToFit="1"/>
    </xf>
    <xf numFmtId="0" fontId="6" fillId="0" borderId="4" xfId="0" applyFont="1" applyBorder="1" applyAlignment="1">
      <alignment horizontal="left" vertical="center" shrinkToFit="1"/>
    </xf>
    <xf numFmtId="0" fontId="6" fillId="0" borderId="10" xfId="0" applyFont="1" applyBorder="1" applyAlignment="1">
      <alignment horizontal="distributed" vertical="center"/>
    </xf>
    <xf numFmtId="182" fontId="6" fillId="0" borderId="5" xfId="0" applyNumberFormat="1" applyFont="1" applyBorder="1" applyAlignment="1">
      <alignment horizontal="right" vertical="center"/>
    </xf>
    <xf numFmtId="182" fontId="6" fillId="0" borderId="3" xfId="0" applyNumberFormat="1" applyFont="1" applyBorder="1" applyAlignment="1">
      <alignment horizontal="right" vertical="center"/>
    </xf>
    <xf numFmtId="38" fontId="6" fillId="0" borderId="5" xfId="1" applyFont="1" applyBorder="1" applyAlignment="1">
      <alignment horizontal="right" vertical="center"/>
    </xf>
    <xf numFmtId="38" fontId="6" fillId="0" borderId="3" xfId="1" applyFont="1" applyBorder="1" applyAlignment="1">
      <alignment horizontal="right" vertical="center"/>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182" fontId="6" fillId="0" borderId="5" xfId="0" applyNumberFormat="1" applyFont="1" applyFill="1" applyBorder="1" applyAlignment="1">
      <alignment horizontal="right" vertical="center"/>
    </xf>
    <xf numFmtId="182" fontId="6" fillId="0" borderId="3" xfId="0" applyNumberFormat="1" applyFont="1" applyFill="1" applyBorder="1" applyAlignment="1">
      <alignment horizontal="right" vertical="center"/>
    </xf>
    <xf numFmtId="0" fontId="6" fillId="0" borderId="0" xfId="0" quotePrefix="1" applyFont="1" applyBorder="1" applyAlignment="1">
      <alignment horizontal="left" vertical="center"/>
    </xf>
    <xf numFmtId="0" fontId="6" fillId="0" borderId="3" xfId="0" quotePrefix="1" applyFont="1" applyBorder="1" applyAlignment="1">
      <alignment horizontal="center" vertical="center"/>
    </xf>
    <xf numFmtId="38" fontId="6" fillId="0" borderId="5" xfId="1" applyFont="1" applyFill="1" applyBorder="1" applyAlignment="1">
      <alignment horizontal="right" vertical="center"/>
    </xf>
    <xf numFmtId="38" fontId="6" fillId="0" borderId="3" xfId="1" applyFont="1" applyFill="1" applyBorder="1" applyAlignment="1">
      <alignment horizontal="right" vertical="center"/>
    </xf>
    <xf numFmtId="178" fontId="6" fillId="0" borderId="10" xfId="0" applyNumberFormat="1" applyFont="1" applyBorder="1" applyAlignment="1">
      <alignment horizontal="right" vertical="center"/>
    </xf>
    <xf numFmtId="178" fontId="6" fillId="0" borderId="8" xfId="0" applyNumberFormat="1" applyFont="1" applyBorder="1" applyAlignment="1">
      <alignment horizontal="right" vertical="center"/>
    </xf>
    <xf numFmtId="182" fontId="6" fillId="0" borderId="4" xfId="0" applyNumberFormat="1" applyFont="1" applyBorder="1" applyAlignment="1">
      <alignment horizontal="right" vertical="center"/>
    </xf>
    <xf numFmtId="182" fontId="6" fillId="0" borderId="16" xfId="0" applyNumberFormat="1" applyFont="1" applyBorder="1" applyAlignment="1">
      <alignment horizontal="right" vertical="center"/>
    </xf>
    <xf numFmtId="182" fontId="6" fillId="0" borderId="1" xfId="0" applyNumberFormat="1" applyFont="1" applyBorder="1" applyAlignment="1">
      <alignment horizontal="right" vertical="center"/>
    </xf>
    <xf numFmtId="182" fontId="6" fillId="0" borderId="2" xfId="0" applyNumberFormat="1" applyFont="1" applyBorder="1" applyAlignment="1">
      <alignment horizontal="right" vertical="center"/>
    </xf>
    <xf numFmtId="0" fontId="6" fillId="0" borderId="0" xfId="0" quotePrefix="1" applyFont="1" applyAlignment="1">
      <alignment horizontal="center" vertical="center"/>
    </xf>
    <xf numFmtId="0" fontId="6" fillId="0" borderId="29" xfId="0" applyFont="1" applyBorder="1" applyAlignment="1">
      <alignment horizontal="center" vertical="center"/>
    </xf>
    <xf numFmtId="0" fontId="6" fillId="0" borderId="27" xfId="0" applyFont="1" applyBorder="1" applyAlignment="1">
      <alignment horizontal="center" vertical="center"/>
    </xf>
    <xf numFmtId="0" fontId="6" fillId="0" borderId="30" xfId="0" applyFont="1" applyBorder="1" applyAlignment="1">
      <alignment horizontal="center" vertical="center"/>
    </xf>
    <xf numFmtId="0" fontId="6" fillId="0" borderId="28" xfId="0" applyFont="1" applyBorder="1" applyAlignment="1">
      <alignment horizontal="center" vertical="center"/>
    </xf>
    <xf numFmtId="0" fontId="6" fillId="0" borderId="3" xfId="0" applyFont="1" applyBorder="1" applyAlignment="1">
      <alignment horizontal="right" vertical="center" wrapText="1"/>
    </xf>
    <xf numFmtId="0" fontId="6" fillId="0" borderId="4" xfId="0" applyFont="1" applyBorder="1" applyAlignment="1">
      <alignment horizontal="right" vertical="center" wrapText="1"/>
    </xf>
    <xf numFmtId="0" fontId="6" fillId="0" borderId="0" xfId="0" applyFont="1" applyBorder="1" applyAlignment="1">
      <alignment horizontal="right" vertical="center" wrapText="1"/>
    </xf>
    <xf numFmtId="0" fontId="6" fillId="0" borderId="6" xfId="0" applyFont="1" applyBorder="1" applyAlignment="1">
      <alignment horizontal="right" vertical="center" wrapText="1"/>
    </xf>
    <xf numFmtId="0" fontId="6" fillId="0" borderId="1" xfId="0" applyFont="1" applyBorder="1" applyAlignment="1">
      <alignment horizontal="right" vertical="center" wrapText="1"/>
    </xf>
    <xf numFmtId="0" fontId="6" fillId="0" borderId="2" xfId="0" applyFont="1" applyBorder="1" applyAlignment="1">
      <alignment horizontal="right" vertical="center" wrapText="1"/>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0" borderId="13" xfId="0" applyFont="1" applyFill="1" applyBorder="1" applyAlignment="1">
      <alignment horizontal="center" vertical="center" wrapText="1"/>
    </xf>
    <xf numFmtId="0" fontId="6" fillId="0" borderId="32" xfId="0" applyFont="1" applyFill="1" applyBorder="1" applyAlignment="1">
      <alignment horizontal="center" vertical="center"/>
    </xf>
    <xf numFmtId="0" fontId="6" fillId="0" borderId="31" xfId="0" applyFont="1" applyFill="1" applyBorder="1" applyAlignment="1">
      <alignment horizontal="center" vertical="center"/>
    </xf>
    <xf numFmtId="177" fontId="6" fillId="0" borderId="31" xfId="0" applyNumberFormat="1" applyFont="1" applyFill="1" applyBorder="1" applyAlignment="1">
      <alignment horizontal="right" vertical="center"/>
    </xf>
    <xf numFmtId="176" fontId="6" fillId="0" borderId="31" xfId="0" applyNumberFormat="1" applyFont="1" applyFill="1" applyBorder="1" applyAlignment="1">
      <alignment horizontal="center" vertical="center"/>
    </xf>
    <xf numFmtId="177" fontId="6" fillId="0" borderId="31" xfId="0" applyNumberFormat="1" applyFont="1" applyFill="1" applyBorder="1" applyAlignment="1">
      <alignment horizontal="center" vertical="center"/>
    </xf>
    <xf numFmtId="0" fontId="7" fillId="0" borderId="0" xfId="0" applyFont="1" applyFill="1" applyAlignment="1">
      <alignment horizontal="center" vertical="center"/>
    </xf>
    <xf numFmtId="176" fontId="6" fillId="0" borderId="34" xfId="0" applyNumberFormat="1" applyFont="1" applyFill="1" applyBorder="1" applyAlignment="1">
      <alignment horizontal="center" vertical="center"/>
    </xf>
    <xf numFmtId="177" fontId="6" fillId="0" borderId="34" xfId="0" applyNumberFormat="1" applyFont="1" applyFill="1" applyBorder="1" applyAlignment="1">
      <alignment horizontal="center" vertical="center"/>
    </xf>
    <xf numFmtId="0" fontId="6" fillId="0" borderId="34" xfId="0" applyFont="1" applyFill="1" applyBorder="1" applyAlignment="1">
      <alignment horizontal="center" vertical="center"/>
    </xf>
    <xf numFmtId="177" fontId="6" fillId="0" borderId="13" xfId="0" applyNumberFormat="1" applyFont="1" applyFill="1" applyBorder="1" applyAlignment="1">
      <alignment horizontal="right" vertical="center"/>
    </xf>
    <xf numFmtId="0" fontId="6" fillId="0" borderId="3" xfId="0" applyFont="1" applyFill="1" applyBorder="1" applyAlignment="1">
      <alignment vertical="center"/>
    </xf>
    <xf numFmtId="0" fontId="6" fillId="0" borderId="0" xfId="0" applyFont="1" applyFill="1" applyAlignment="1">
      <alignment vertical="center"/>
    </xf>
    <xf numFmtId="176" fontId="6" fillId="0" borderId="10" xfId="0" applyNumberFormat="1" applyFont="1" applyFill="1" applyBorder="1" applyAlignment="1">
      <alignment horizontal="center" vertical="center"/>
    </xf>
    <xf numFmtId="176" fontId="6" fillId="0" borderId="8" xfId="0" applyNumberFormat="1" applyFont="1" applyFill="1" applyBorder="1" applyAlignment="1">
      <alignment horizontal="center" vertical="center"/>
    </xf>
    <xf numFmtId="176" fontId="6" fillId="0" borderId="9" xfId="0" applyNumberFormat="1" applyFont="1" applyFill="1" applyBorder="1" applyAlignment="1">
      <alignment horizontal="center" vertical="center"/>
    </xf>
    <xf numFmtId="0" fontId="6" fillId="0" borderId="13" xfId="0" quotePrefix="1" applyFont="1" applyBorder="1" applyAlignment="1">
      <alignment horizontal="center" vertical="center"/>
    </xf>
    <xf numFmtId="178" fontId="6" fillId="0" borderId="16" xfId="0" applyNumberFormat="1" applyFont="1" applyBorder="1" applyAlignment="1">
      <alignment horizontal="right" vertical="center"/>
    </xf>
    <xf numFmtId="178" fontId="6" fillId="0" borderId="1" xfId="0" applyNumberFormat="1" applyFont="1" applyBorder="1" applyAlignment="1">
      <alignment horizontal="right" vertical="center"/>
    </xf>
    <xf numFmtId="179" fontId="6" fillId="0" borderId="10" xfId="0" applyNumberFormat="1" applyFont="1" applyBorder="1" applyAlignment="1">
      <alignment horizontal="right" vertical="center"/>
    </xf>
    <xf numFmtId="179" fontId="6" fillId="0" borderId="8" xfId="0" applyNumberFormat="1" applyFont="1" applyBorder="1" applyAlignment="1">
      <alignment horizontal="right" vertical="center"/>
    </xf>
    <xf numFmtId="0" fontId="0" fillId="0" borderId="0" xfId="0" applyAlignment="1">
      <alignment horizontal="left" vertical="center"/>
    </xf>
    <xf numFmtId="0" fontId="6" fillId="0" borderId="0" xfId="0" applyFont="1" applyAlignment="1" applyProtection="1">
      <alignment horizontal="center" vertical="center" shrinkToFit="1"/>
    </xf>
    <xf numFmtId="0" fontId="6" fillId="0" borderId="5" xfId="0" quotePrefix="1" applyFont="1" applyBorder="1" applyAlignment="1" applyProtection="1">
      <alignment horizontal="center" vertical="center"/>
      <protection locked="0"/>
    </xf>
    <xf numFmtId="0" fontId="6" fillId="0" borderId="8" xfId="0" applyFont="1" applyBorder="1" applyAlignment="1" applyProtection="1">
      <alignment horizontal="left" vertical="center"/>
      <protection locked="0"/>
    </xf>
    <xf numFmtId="0" fontId="6" fillId="0" borderId="9" xfId="0" applyFont="1" applyBorder="1" applyAlignment="1" applyProtection="1">
      <alignment horizontal="left" vertical="center"/>
      <protection locked="0"/>
    </xf>
    <xf numFmtId="0" fontId="6" fillId="0" borderId="10" xfId="0" quotePrefix="1" applyFont="1" applyBorder="1" applyAlignment="1" applyProtection="1">
      <alignment horizontal="center" vertical="center"/>
      <protection locked="0"/>
    </xf>
    <xf numFmtId="0" fontId="6" fillId="0" borderId="4" xfId="0" quotePrefix="1" applyFont="1" applyBorder="1" applyAlignment="1" applyProtection="1">
      <alignment horizontal="center" vertical="center"/>
      <protection locked="0"/>
    </xf>
    <xf numFmtId="0" fontId="6" fillId="0" borderId="16" xfId="0" quotePrefix="1" applyFont="1" applyBorder="1" applyAlignment="1" applyProtection="1">
      <alignment horizontal="center" vertical="center"/>
      <protection locked="0"/>
    </xf>
    <xf numFmtId="0" fontId="6" fillId="0" borderId="2" xfId="0" quotePrefix="1"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12"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21" xfId="0" applyFont="1" applyBorder="1" applyAlignment="1">
      <alignment horizontal="center" vertical="center"/>
    </xf>
    <xf numFmtId="0" fontId="6" fillId="0" borderId="22" xfId="0" applyFont="1" applyBorder="1" applyAlignment="1">
      <alignment horizontal="center" vertical="center"/>
    </xf>
    <xf numFmtId="38" fontId="6" fillId="0" borderId="8" xfId="0" applyNumberFormat="1" applyFont="1" applyBorder="1" applyAlignment="1">
      <alignment horizontal="center" vertical="center"/>
    </xf>
    <xf numFmtId="0" fontId="17" fillId="0" borderId="10"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34" fillId="3" borderId="0" xfId="0" applyFont="1" applyFill="1" applyAlignment="1">
      <alignment horizontal="left" vertical="center" wrapText="1"/>
    </xf>
    <xf numFmtId="0" fontId="34" fillId="3" borderId="0" xfId="0" applyFont="1" applyFill="1" applyAlignment="1">
      <alignment horizontal="left" vertical="center"/>
    </xf>
  </cellXfs>
  <cellStyles count="4">
    <cellStyle name="桁区切り" xfId="1" builtinId="6"/>
    <cellStyle name="標準" xfId="0" builtinId="0"/>
    <cellStyle name="標準 2" xfId="2" xr:uid="{00000000-0005-0000-0000-000002000000}"/>
    <cellStyle name="標準 3" xfId="3" xr:uid="{00000000-0005-0000-0000-000003000000}"/>
  </cellStyles>
  <dxfs count="0"/>
  <tableStyles count="0" defaultTableStyle="TableStyleMedium9" defaultPivotStyle="PivotStyleLight16"/>
  <colors>
    <mruColors>
      <color rgb="FFF4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BU$6" lockText="1" noThreeD="1"/>
</file>

<file path=xl/ctrlProps/ctrlProp10.xml><?xml version="1.0" encoding="utf-8"?>
<formControlPr xmlns="http://schemas.microsoft.com/office/spreadsheetml/2009/9/main" objectType="CheckBox" fmlaLink="$BU$9" lockText="1" noThreeD="1"/>
</file>

<file path=xl/ctrlProps/ctrlProp100.xml><?xml version="1.0" encoding="utf-8"?>
<formControlPr xmlns="http://schemas.microsoft.com/office/spreadsheetml/2009/9/main" objectType="CheckBox" fmlaLink="$BU$48" lockText="1" noThreeD="1"/>
</file>

<file path=xl/ctrlProps/ctrlProp101.xml><?xml version="1.0" encoding="utf-8"?>
<formControlPr xmlns="http://schemas.microsoft.com/office/spreadsheetml/2009/9/main" objectType="CheckBox" fmlaLink="$BV$48" lockText="1" noThreeD="1"/>
</file>

<file path=xl/ctrlProps/ctrlProp102.xml><?xml version="1.0" encoding="utf-8"?>
<formControlPr xmlns="http://schemas.microsoft.com/office/spreadsheetml/2009/9/main" objectType="CheckBox" fmlaLink="$BW$48" lockText="1" noThreeD="1"/>
</file>

<file path=xl/ctrlProps/ctrlProp103.xml><?xml version="1.0" encoding="utf-8"?>
<formControlPr xmlns="http://schemas.microsoft.com/office/spreadsheetml/2009/9/main" objectType="CheckBox" fmlaLink="$BU$49" lockText="1" noThreeD="1"/>
</file>

<file path=xl/ctrlProps/ctrlProp104.xml><?xml version="1.0" encoding="utf-8"?>
<formControlPr xmlns="http://schemas.microsoft.com/office/spreadsheetml/2009/9/main" objectType="CheckBox" fmlaLink="$BV$49" lockText="1" noThreeD="1"/>
</file>

<file path=xl/ctrlProps/ctrlProp105.xml><?xml version="1.0" encoding="utf-8"?>
<formControlPr xmlns="http://schemas.microsoft.com/office/spreadsheetml/2009/9/main" objectType="CheckBox" fmlaLink="$BW$49" lockText="1" noThreeD="1"/>
</file>

<file path=xl/ctrlProps/ctrlProp106.xml><?xml version="1.0" encoding="utf-8"?>
<formControlPr xmlns="http://schemas.microsoft.com/office/spreadsheetml/2009/9/main" objectType="CheckBox" fmlaLink="$BU$50" lockText="1" noThreeD="1"/>
</file>

<file path=xl/ctrlProps/ctrlProp107.xml><?xml version="1.0" encoding="utf-8"?>
<formControlPr xmlns="http://schemas.microsoft.com/office/spreadsheetml/2009/9/main" objectType="CheckBox" fmlaLink="$BV$50" lockText="1" noThreeD="1"/>
</file>

<file path=xl/ctrlProps/ctrlProp108.xml><?xml version="1.0" encoding="utf-8"?>
<formControlPr xmlns="http://schemas.microsoft.com/office/spreadsheetml/2009/9/main" objectType="CheckBox" fmlaLink="$BW$50" lockText="1" noThreeD="1"/>
</file>

<file path=xl/ctrlProps/ctrlProp109.xml><?xml version="1.0" encoding="utf-8"?>
<formControlPr xmlns="http://schemas.microsoft.com/office/spreadsheetml/2009/9/main" objectType="CheckBox" fmlaLink="$BU$51" lockText="1" noThreeD="1"/>
</file>

<file path=xl/ctrlProps/ctrlProp11.xml><?xml version="1.0" encoding="utf-8"?>
<formControlPr xmlns="http://schemas.microsoft.com/office/spreadsheetml/2009/9/main" objectType="CheckBox" fmlaLink="$BV$9" lockText="1" noThreeD="1"/>
</file>

<file path=xl/ctrlProps/ctrlProp110.xml><?xml version="1.0" encoding="utf-8"?>
<formControlPr xmlns="http://schemas.microsoft.com/office/spreadsheetml/2009/9/main" objectType="CheckBox" fmlaLink="$BV$51" lockText="1" noThreeD="1"/>
</file>

<file path=xl/ctrlProps/ctrlProp111.xml><?xml version="1.0" encoding="utf-8"?>
<formControlPr xmlns="http://schemas.microsoft.com/office/spreadsheetml/2009/9/main" objectType="CheckBox" fmlaLink="$BW$51" lockText="1" noThreeD="1"/>
</file>

<file path=xl/ctrlProps/ctrlProp112.xml><?xml version="1.0" encoding="utf-8"?>
<formControlPr xmlns="http://schemas.microsoft.com/office/spreadsheetml/2009/9/main" objectType="CheckBox" fmlaLink="$BU$52" lockText="1" noThreeD="1"/>
</file>

<file path=xl/ctrlProps/ctrlProp113.xml><?xml version="1.0" encoding="utf-8"?>
<formControlPr xmlns="http://schemas.microsoft.com/office/spreadsheetml/2009/9/main" objectType="CheckBox" fmlaLink="$BV$52" lockText="1" noThreeD="1"/>
</file>

<file path=xl/ctrlProps/ctrlProp114.xml><?xml version="1.0" encoding="utf-8"?>
<formControlPr xmlns="http://schemas.microsoft.com/office/spreadsheetml/2009/9/main" objectType="CheckBox" fmlaLink="$BW$52" lockText="1" noThreeD="1"/>
</file>

<file path=xl/ctrlProps/ctrlProp115.xml><?xml version="1.0" encoding="utf-8"?>
<formControlPr xmlns="http://schemas.microsoft.com/office/spreadsheetml/2009/9/main" objectType="CheckBox" fmlaLink="$BU$53" lockText="1" noThreeD="1"/>
</file>

<file path=xl/ctrlProps/ctrlProp116.xml><?xml version="1.0" encoding="utf-8"?>
<formControlPr xmlns="http://schemas.microsoft.com/office/spreadsheetml/2009/9/main" objectType="CheckBox" fmlaLink="$BV$53" lockText="1" noThreeD="1"/>
</file>

<file path=xl/ctrlProps/ctrlProp117.xml><?xml version="1.0" encoding="utf-8"?>
<formControlPr xmlns="http://schemas.microsoft.com/office/spreadsheetml/2009/9/main" objectType="CheckBox" fmlaLink="$BW$53" lockText="1" noThreeD="1"/>
</file>

<file path=xl/ctrlProps/ctrlProp118.xml><?xml version="1.0" encoding="utf-8"?>
<formControlPr xmlns="http://schemas.microsoft.com/office/spreadsheetml/2009/9/main" objectType="CheckBox" fmlaLink="$BU$54" lockText="1" noThreeD="1"/>
</file>

<file path=xl/ctrlProps/ctrlProp119.xml><?xml version="1.0" encoding="utf-8"?>
<formControlPr xmlns="http://schemas.microsoft.com/office/spreadsheetml/2009/9/main" objectType="CheckBox" fmlaLink="$BV$54" lockText="1" noThreeD="1"/>
</file>

<file path=xl/ctrlProps/ctrlProp12.xml><?xml version="1.0" encoding="utf-8"?>
<formControlPr xmlns="http://schemas.microsoft.com/office/spreadsheetml/2009/9/main" objectType="CheckBox" fmlaLink="$BW$9" lockText="1" noThreeD="1"/>
</file>

<file path=xl/ctrlProps/ctrlProp120.xml><?xml version="1.0" encoding="utf-8"?>
<formControlPr xmlns="http://schemas.microsoft.com/office/spreadsheetml/2009/9/main" objectType="CheckBox" fmlaLink="$BW$54" lockText="1" noThreeD="1"/>
</file>

<file path=xl/ctrlProps/ctrlProp121.xml><?xml version="1.0" encoding="utf-8"?>
<formControlPr xmlns="http://schemas.microsoft.com/office/spreadsheetml/2009/9/main" objectType="CheckBox" fmlaLink="$BU$55" lockText="1" noThreeD="1"/>
</file>

<file path=xl/ctrlProps/ctrlProp122.xml><?xml version="1.0" encoding="utf-8"?>
<formControlPr xmlns="http://schemas.microsoft.com/office/spreadsheetml/2009/9/main" objectType="CheckBox" fmlaLink="$BV$55" lockText="1" noThreeD="1"/>
</file>

<file path=xl/ctrlProps/ctrlProp123.xml><?xml version="1.0" encoding="utf-8"?>
<formControlPr xmlns="http://schemas.microsoft.com/office/spreadsheetml/2009/9/main" objectType="CheckBox" fmlaLink="$BW$55" lockText="1" noThreeD="1"/>
</file>

<file path=xl/ctrlProps/ctrlProp124.xml><?xml version="1.0" encoding="utf-8"?>
<formControlPr xmlns="http://schemas.microsoft.com/office/spreadsheetml/2009/9/main" objectType="CheckBox" fmlaLink="$BU$56" lockText="1" noThreeD="1"/>
</file>

<file path=xl/ctrlProps/ctrlProp125.xml><?xml version="1.0" encoding="utf-8"?>
<formControlPr xmlns="http://schemas.microsoft.com/office/spreadsheetml/2009/9/main" objectType="CheckBox" fmlaLink="$BV$56" lockText="1" noThreeD="1"/>
</file>

<file path=xl/ctrlProps/ctrlProp126.xml><?xml version="1.0" encoding="utf-8"?>
<formControlPr xmlns="http://schemas.microsoft.com/office/spreadsheetml/2009/9/main" objectType="CheckBox" fmlaLink="$BW$56" lockText="1" noThreeD="1"/>
</file>

<file path=xl/ctrlProps/ctrlProp127.xml><?xml version="1.0" encoding="utf-8"?>
<formControlPr xmlns="http://schemas.microsoft.com/office/spreadsheetml/2009/9/main" objectType="CheckBox" fmlaLink="$BU$57" lockText="1" noThreeD="1"/>
</file>

<file path=xl/ctrlProps/ctrlProp128.xml><?xml version="1.0" encoding="utf-8"?>
<formControlPr xmlns="http://schemas.microsoft.com/office/spreadsheetml/2009/9/main" objectType="CheckBox" fmlaLink="$BV$57" lockText="1" noThreeD="1"/>
</file>

<file path=xl/ctrlProps/ctrlProp129.xml><?xml version="1.0" encoding="utf-8"?>
<formControlPr xmlns="http://schemas.microsoft.com/office/spreadsheetml/2009/9/main" objectType="CheckBox" fmlaLink="$BW$57" lockText="1" noThreeD="1"/>
</file>

<file path=xl/ctrlProps/ctrlProp13.xml><?xml version="1.0" encoding="utf-8"?>
<formControlPr xmlns="http://schemas.microsoft.com/office/spreadsheetml/2009/9/main" objectType="CheckBox" fmlaLink="$BU$10" lockText="1" noThreeD="1"/>
</file>

<file path=xl/ctrlProps/ctrlProp130.xml><?xml version="1.0" encoding="utf-8"?>
<formControlPr xmlns="http://schemas.microsoft.com/office/spreadsheetml/2009/9/main" objectType="CheckBox" fmlaLink="$BU$58" lockText="1" noThreeD="1"/>
</file>

<file path=xl/ctrlProps/ctrlProp131.xml><?xml version="1.0" encoding="utf-8"?>
<formControlPr xmlns="http://schemas.microsoft.com/office/spreadsheetml/2009/9/main" objectType="CheckBox" fmlaLink="$BV$58" lockText="1" noThreeD="1"/>
</file>

<file path=xl/ctrlProps/ctrlProp132.xml><?xml version="1.0" encoding="utf-8"?>
<formControlPr xmlns="http://schemas.microsoft.com/office/spreadsheetml/2009/9/main" objectType="CheckBox" fmlaLink="$BW$58" lockText="1" noThreeD="1"/>
</file>

<file path=xl/ctrlProps/ctrlProp133.xml><?xml version="1.0" encoding="utf-8"?>
<formControlPr xmlns="http://schemas.microsoft.com/office/spreadsheetml/2009/9/main" objectType="CheckBox" fmlaLink="$BU$59" lockText="1" noThreeD="1"/>
</file>

<file path=xl/ctrlProps/ctrlProp134.xml><?xml version="1.0" encoding="utf-8"?>
<formControlPr xmlns="http://schemas.microsoft.com/office/spreadsheetml/2009/9/main" objectType="CheckBox" fmlaLink="$BV$59" lockText="1" noThreeD="1"/>
</file>

<file path=xl/ctrlProps/ctrlProp135.xml><?xml version="1.0" encoding="utf-8"?>
<formControlPr xmlns="http://schemas.microsoft.com/office/spreadsheetml/2009/9/main" objectType="CheckBox" fmlaLink="$BW$59" lockText="1" noThreeD="1"/>
</file>

<file path=xl/ctrlProps/ctrlProp136.xml><?xml version="1.0" encoding="utf-8"?>
<formControlPr xmlns="http://schemas.microsoft.com/office/spreadsheetml/2009/9/main" objectType="CheckBox" fmlaLink="$BU$60" lockText="1" noThreeD="1"/>
</file>

<file path=xl/ctrlProps/ctrlProp137.xml><?xml version="1.0" encoding="utf-8"?>
<formControlPr xmlns="http://schemas.microsoft.com/office/spreadsheetml/2009/9/main" objectType="CheckBox" fmlaLink="$BV$60" lockText="1" noThreeD="1"/>
</file>

<file path=xl/ctrlProps/ctrlProp138.xml><?xml version="1.0" encoding="utf-8"?>
<formControlPr xmlns="http://schemas.microsoft.com/office/spreadsheetml/2009/9/main" objectType="CheckBox" fmlaLink="$BW$60" lockText="1" noThreeD="1"/>
</file>

<file path=xl/ctrlProps/ctrlProp139.xml><?xml version="1.0" encoding="utf-8"?>
<formControlPr xmlns="http://schemas.microsoft.com/office/spreadsheetml/2009/9/main" objectType="CheckBox" fmlaLink="$BU$61" lockText="1" noThreeD="1"/>
</file>

<file path=xl/ctrlProps/ctrlProp14.xml><?xml version="1.0" encoding="utf-8"?>
<formControlPr xmlns="http://schemas.microsoft.com/office/spreadsheetml/2009/9/main" objectType="CheckBox" fmlaLink="$BV$10" lockText="1" noThreeD="1"/>
</file>

<file path=xl/ctrlProps/ctrlProp140.xml><?xml version="1.0" encoding="utf-8"?>
<formControlPr xmlns="http://schemas.microsoft.com/office/spreadsheetml/2009/9/main" objectType="CheckBox" fmlaLink="$BV$61" lockText="1" noThreeD="1"/>
</file>

<file path=xl/ctrlProps/ctrlProp141.xml><?xml version="1.0" encoding="utf-8"?>
<formControlPr xmlns="http://schemas.microsoft.com/office/spreadsheetml/2009/9/main" objectType="CheckBox" fmlaLink="$BW$61" lockText="1" noThreeD="1"/>
</file>

<file path=xl/ctrlProps/ctrlProp142.xml><?xml version="1.0" encoding="utf-8"?>
<formControlPr xmlns="http://schemas.microsoft.com/office/spreadsheetml/2009/9/main" objectType="CheckBox" fmlaLink="$BU$62" lockText="1" noThreeD="1"/>
</file>

<file path=xl/ctrlProps/ctrlProp143.xml><?xml version="1.0" encoding="utf-8"?>
<formControlPr xmlns="http://schemas.microsoft.com/office/spreadsheetml/2009/9/main" objectType="CheckBox" fmlaLink="$BV$62" lockText="1" noThreeD="1"/>
</file>

<file path=xl/ctrlProps/ctrlProp144.xml><?xml version="1.0" encoding="utf-8"?>
<formControlPr xmlns="http://schemas.microsoft.com/office/spreadsheetml/2009/9/main" objectType="CheckBox" fmlaLink="$BW$62" lockText="1" noThreeD="1"/>
</file>

<file path=xl/ctrlProps/ctrlProp145.xml><?xml version="1.0" encoding="utf-8"?>
<formControlPr xmlns="http://schemas.microsoft.com/office/spreadsheetml/2009/9/main" objectType="CheckBox" fmlaLink="$BU$63" lockText="1" noThreeD="1"/>
</file>

<file path=xl/ctrlProps/ctrlProp146.xml><?xml version="1.0" encoding="utf-8"?>
<formControlPr xmlns="http://schemas.microsoft.com/office/spreadsheetml/2009/9/main" objectType="CheckBox" fmlaLink="$BV$63" lockText="1" noThreeD="1"/>
</file>

<file path=xl/ctrlProps/ctrlProp147.xml><?xml version="1.0" encoding="utf-8"?>
<formControlPr xmlns="http://schemas.microsoft.com/office/spreadsheetml/2009/9/main" objectType="CheckBox" fmlaLink="$BW$63" lockText="1" noThreeD="1"/>
</file>

<file path=xl/ctrlProps/ctrlProp148.xml><?xml version="1.0" encoding="utf-8"?>
<formControlPr xmlns="http://schemas.microsoft.com/office/spreadsheetml/2009/9/main" objectType="CheckBox" fmlaLink="$BU$64" lockText="1" noThreeD="1"/>
</file>

<file path=xl/ctrlProps/ctrlProp149.xml><?xml version="1.0" encoding="utf-8"?>
<formControlPr xmlns="http://schemas.microsoft.com/office/spreadsheetml/2009/9/main" objectType="CheckBox" fmlaLink="$BV$64" lockText="1" noThreeD="1"/>
</file>

<file path=xl/ctrlProps/ctrlProp15.xml><?xml version="1.0" encoding="utf-8"?>
<formControlPr xmlns="http://schemas.microsoft.com/office/spreadsheetml/2009/9/main" objectType="CheckBox" fmlaLink="$BW$10" lockText="1" noThreeD="1"/>
</file>

<file path=xl/ctrlProps/ctrlProp150.xml><?xml version="1.0" encoding="utf-8"?>
<formControlPr xmlns="http://schemas.microsoft.com/office/spreadsheetml/2009/9/main" objectType="CheckBox" fmlaLink="$BW$64" lockText="1" noThreeD="1"/>
</file>

<file path=xl/ctrlProps/ctrlProp151.xml><?xml version="1.0" encoding="utf-8"?>
<formControlPr xmlns="http://schemas.microsoft.com/office/spreadsheetml/2009/9/main" objectType="CheckBox" fmlaLink="$BU$65" lockText="1" noThreeD="1"/>
</file>

<file path=xl/ctrlProps/ctrlProp152.xml><?xml version="1.0" encoding="utf-8"?>
<formControlPr xmlns="http://schemas.microsoft.com/office/spreadsheetml/2009/9/main" objectType="CheckBox" fmlaLink="$BV$65" lockText="1" noThreeD="1"/>
</file>

<file path=xl/ctrlProps/ctrlProp153.xml><?xml version="1.0" encoding="utf-8"?>
<formControlPr xmlns="http://schemas.microsoft.com/office/spreadsheetml/2009/9/main" objectType="CheckBox" fmlaLink="$BW$65" lockText="1" noThreeD="1"/>
</file>

<file path=xl/ctrlProps/ctrlProp154.xml><?xml version="1.0" encoding="utf-8"?>
<formControlPr xmlns="http://schemas.microsoft.com/office/spreadsheetml/2009/9/main" objectType="CheckBox" fmlaLink="$BU$66" lockText="1" noThreeD="1"/>
</file>

<file path=xl/ctrlProps/ctrlProp155.xml><?xml version="1.0" encoding="utf-8"?>
<formControlPr xmlns="http://schemas.microsoft.com/office/spreadsheetml/2009/9/main" objectType="CheckBox" fmlaLink="$BV$66" lockText="1" noThreeD="1"/>
</file>

<file path=xl/ctrlProps/ctrlProp156.xml><?xml version="1.0" encoding="utf-8"?>
<formControlPr xmlns="http://schemas.microsoft.com/office/spreadsheetml/2009/9/main" objectType="CheckBox" fmlaLink="$BW$66" lockText="1" noThreeD="1"/>
</file>

<file path=xl/ctrlProps/ctrlProp157.xml><?xml version="1.0" encoding="utf-8"?>
<formControlPr xmlns="http://schemas.microsoft.com/office/spreadsheetml/2009/9/main" objectType="CheckBox" fmlaLink="$BU$67" lockText="1" noThreeD="1"/>
</file>

<file path=xl/ctrlProps/ctrlProp158.xml><?xml version="1.0" encoding="utf-8"?>
<formControlPr xmlns="http://schemas.microsoft.com/office/spreadsheetml/2009/9/main" objectType="CheckBox" fmlaLink="$BV$67" lockText="1" noThreeD="1"/>
</file>

<file path=xl/ctrlProps/ctrlProp159.xml><?xml version="1.0" encoding="utf-8"?>
<formControlPr xmlns="http://schemas.microsoft.com/office/spreadsheetml/2009/9/main" objectType="CheckBox" fmlaLink="$BW$67" lockText="1" noThreeD="1"/>
</file>

<file path=xl/ctrlProps/ctrlProp16.xml><?xml version="1.0" encoding="utf-8"?>
<formControlPr xmlns="http://schemas.microsoft.com/office/spreadsheetml/2009/9/main" objectType="CheckBox" fmlaLink="$BU$11" lockText="1" noThreeD="1"/>
</file>

<file path=xl/ctrlProps/ctrlProp160.xml><?xml version="1.0" encoding="utf-8"?>
<formControlPr xmlns="http://schemas.microsoft.com/office/spreadsheetml/2009/9/main" objectType="CheckBox" fmlaLink="$BU$68" lockText="1" noThreeD="1"/>
</file>

<file path=xl/ctrlProps/ctrlProp161.xml><?xml version="1.0" encoding="utf-8"?>
<formControlPr xmlns="http://schemas.microsoft.com/office/spreadsheetml/2009/9/main" objectType="CheckBox" fmlaLink="$BV$68" lockText="1" noThreeD="1"/>
</file>

<file path=xl/ctrlProps/ctrlProp162.xml><?xml version="1.0" encoding="utf-8"?>
<formControlPr xmlns="http://schemas.microsoft.com/office/spreadsheetml/2009/9/main" objectType="CheckBox" fmlaLink="$BW$68" lockText="1" noThreeD="1"/>
</file>

<file path=xl/ctrlProps/ctrlProp163.xml><?xml version="1.0" encoding="utf-8"?>
<formControlPr xmlns="http://schemas.microsoft.com/office/spreadsheetml/2009/9/main" objectType="CheckBox" fmlaLink="$BU$69" lockText="1" noThreeD="1"/>
</file>

<file path=xl/ctrlProps/ctrlProp164.xml><?xml version="1.0" encoding="utf-8"?>
<formControlPr xmlns="http://schemas.microsoft.com/office/spreadsheetml/2009/9/main" objectType="CheckBox" fmlaLink="$BV$69" lockText="1" noThreeD="1"/>
</file>

<file path=xl/ctrlProps/ctrlProp165.xml><?xml version="1.0" encoding="utf-8"?>
<formControlPr xmlns="http://schemas.microsoft.com/office/spreadsheetml/2009/9/main" objectType="CheckBox" fmlaLink="$BW$69" lockText="1" noThreeD="1"/>
</file>

<file path=xl/ctrlProps/ctrlProp166.xml><?xml version="1.0" encoding="utf-8"?>
<formControlPr xmlns="http://schemas.microsoft.com/office/spreadsheetml/2009/9/main" objectType="CheckBox" fmlaLink="$BU$70" lockText="1" noThreeD="1"/>
</file>

<file path=xl/ctrlProps/ctrlProp167.xml><?xml version="1.0" encoding="utf-8"?>
<formControlPr xmlns="http://schemas.microsoft.com/office/spreadsheetml/2009/9/main" objectType="CheckBox" fmlaLink="$BV$70" lockText="1" noThreeD="1"/>
</file>

<file path=xl/ctrlProps/ctrlProp168.xml><?xml version="1.0" encoding="utf-8"?>
<formControlPr xmlns="http://schemas.microsoft.com/office/spreadsheetml/2009/9/main" objectType="CheckBox" fmlaLink="$BW$70" lockText="1" noThreeD="1"/>
</file>

<file path=xl/ctrlProps/ctrlProp169.xml><?xml version="1.0" encoding="utf-8"?>
<formControlPr xmlns="http://schemas.microsoft.com/office/spreadsheetml/2009/9/main" objectType="CheckBox" fmlaLink="$BU$71" lockText="1" noThreeD="1"/>
</file>

<file path=xl/ctrlProps/ctrlProp17.xml><?xml version="1.0" encoding="utf-8"?>
<formControlPr xmlns="http://schemas.microsoft.com/office/spreadsheetml/2009/9/main" objectType="CheckBox" fmlaLink="$BV$11" lockText="1" noThreeD="1"/>
</file>

<file path=xl/ctrlProps/ctrlProp170.xml><?xml version="1.0" encoding="utf-8"?>
<formControlPr xmlns="http://schemas.microsoft.com/office/spreadsheetml/2009/9/main" objectType="CheckBox" fmlaLink="$BV$71" lockText="1" noThreeD="1"/>
</file>

<file path=xl/ctrlProps/ctrlProp171.xml><?xml version="1.0" encoding="utf-8"?>
<formControlPr xmlns="http://schemas.microsoft.com/office/spreadsheetml/2009/9/main" objectType="CheckBox" fmlaLink="$BW$71" lockText="1" noThreeD="1"/>
</file>

<file path=xl/ctrlProps/ctrlProp172.xml><?xml version="1.0" encoding="utf-8"?>
<formControlPr xmlns="http://schemas.microsoft.com/office/spreadsheetml/2009/9/main" objectType="CheckBox" fmlaLink="$BU$72" lockText="1" noThreeD="1"/>
</file>

<file path=xl/ctrlProps/ctrlProp173.xml><?xml version="1.0" encoding="utf-8"?>
<formControlPr xmlns="http://schemas.microsoft.com/office/spreadsheetml/2009/9/main" objectType="CheckBox" fmlaLink="$BV$72" lockText="1" noThreeD="1"/>
</file>

<file path=xl/ctrlProps/ctrlProp174.xml><?xml version="1.0" encoding="utf-8"?>
<formControlPr xmlns="http://schemas.microsoft.com/office/spreadsheetml/2009/9/main" objectType="CheckBox" fmlaLink="$BW$72" lockText="1" noThreeD="1"/>
</file>

<file path=xl/ctrlProps/ctrlProp175.xml><?xml version="1.0" encoding="utf-8"?>
<formControlPr xmlns="http://schemas.microsoft.com/office/spreadsheetml/2009/9/main" objectType="CheckBox" fmlaLink="$BU$73" lockText="1" noThreeD="1"/>
</file>

<file path=xl/ctrlProps/ctrlProp176.xml><?xml version="1.0" encoding="utf-8"?>
<formControlPr xmlns="http://schemas.microsoft.com/office/spreadsheetml/2009/9/main" objectType="CheckBox" fmlaLink="$BV$73" lockText="1" noThreeD="1"/>
</file>

<file path=xl/ctrlProps/ctrlProp177.xml><?xml version="1.0" encoding="utf-8"?>
<formControlPr xmlns="http://schemas.microsoft.com/office/spreadsheetml/2009/9/main" objectType="CheckBox" fmlaLink="$BW$73" lockText="1" noThreeD="1"/>
</file>

<file path=xl/ctrlProps/ctrlProp178.xml><?xml version="1.0" encoding="utf-8"?>
<formControlPr xmlns="http://schemas.microsoft.com/office/spreadsheetml/2009/9/main" objectType="CheckBox" fmlaLink="$BU$74" lockText="1" noThreeD="1"/>
</file>

<file path=xl/ctrlProps/ctrlProp179.xml><?xml version="1.0" encoding="utf-8"?>
<formControlPr xmlns="http://schemas.microsoft.com/office/spreadsheetml/2009/9/main" objectType="CheckBox" fmlaLink="$BV$74" lockText="1" noThreeD="1"/>
</file>

<file path=xl/ctrlProps/ctrlProp18.xml><?xml version="1.0" encoding="utf-8"?>
<formControlPr xmlns="http://schemas.microsoft.com/office/spreadsheetml/2009/9/main" objectType="CheckBox" fmlaLink="$BW$11" lockText="1" noThreeD="1"/>
</file>

<file path=xl/ctrlProps/ctrlProp180.xml><?xml version="1.0" encoding="utf-8"?>
<formControlPr xmlns="http://schemas.microsoft.com/office/spreadsheetml/2009/9/main" objectType="CheckBox" fmlaLink="$BW$74" lockText="1" noThreeD="1"/>
</file>

<file path=xl/ctrlProps/ctrlProp181.xml><?xml version="1.0" encoding="utf-8"?>
<formControlPr xmlns="http://schemas.microsoft.com/office/spreadsheetml/2009/9/main" objectType="CheckBox" fmlaLink="$BU$84" lockText="1" noThreeD="1"/>
</file>

<file path=xl/ctrlProps/ctrlProp182.xml><?xml version="1.0" encoding="utf-8"?>
<formControlPr xmlns="http://schemas.microsoft.com/office/spreadsheetml/2009/9/main" objectType="CheckBox" fmlaLink="$BV$84" lockText="1" noThreeD="1"/>
</file>

<file path=xl/ctrlProps/ctrlProp183.xml><?xml version="1.0" encoding="utf-8"?>
<formControlPr xmlns="http://schemas.microsoft.com/office/spreadsheetml/2009/9/main" objectType="CheckBox" fmlaLink="$BW$84" lockText="1" noThreeD="1"/>
</file>

<file path=xl/ctrlProps/ctrlProp184.xml><?xml version="1.0" encoding="utf-8"?>
<formControlPr xmlns="http://schemas.microsoft.com/office/spreadsheetml/2009/9/main" objectType="CheckBox" fmlaLink="$BU$85" lockText="1" noThreeD="1"/>
</file>

<file path=xl/ctrlProps/ctrlProp185.xml><?xml version="1.0" encoding="utf-8"?>
<formControlPr xmlns="http://schemas.microsoft.com/office/spreadsheetml/2009/9/main" objectType="CheckBox" fmlaLink="$BV$85" lockText="1" noThreeD="1"/>
</file>

<file path=xl/ctrlProps/ctrlProp186.xml><?xml version="1.0" encoding="utf-8"?>
<formControlPr xmlns="http://schemas.microsoft.com/office/spreadsheetml/2009/9/main" objectType="CheckBox" fmlaLink="$BW$85" lockText="1" noThreeD="1"/>
</file>

<file path=xl/ctrlProps/ctrlProp187.xml><?xml version="1.0" encoding="utf-8"?>
<formControlPr xmlns="http://schemas.microsoft.com/office/spreadsheetml/2009/9/main" objectType="CheckBox" fmlaLink="$BU$86" lockText="1" noThreeD="1"/>
</file>

<file path=xl/ctrlProps/ctrlProp188.xml><?xml version="1.0" encoding="utf-8"?>
<formControlPr xmlns="http://schemas.microsoft.com/office/spreadsheetml/2009/9/main" objectType="CheckBox" fmlaLink="$BV$86" lockText="1" noThreeD="1"/>
</file>

<file path=xl/ctrlProps/ctrlProp189.xml><?xml version="1.0" encoding="utf-8"?>
<formControlPr xmlns="http://schemas.microsoft.com/office/spreadsheetml/2009/9/main" objectType="CheckBox" fmlaLink="$BW$86" lockText="1" noThreeD="1"/>
</file>

<file path=xl/ctrlProps/ctrlProp19.xml><?xml version="1.0" encoding="utf-8"?>
<formControlPr xmlns="http://schemas.microsoft.com/office/spreadsheetml/2009/9/main" objectType="CheckBox" fmlaLink="$BU$12" lockText="1" noThreeD="1"/>
</file>

<file path=xl/ctrlProps/ctrlProp190.xml><?xml version="1.0" encoding="utf-8"?>
<formControlPr xmlns="http://schemas.microsoft.com/office/spreadsheetml/2009/9/main" objectType="CheckBox" fmlaLink="$BU$87" lockText="1" noThreeD="1"/>
</file>

<file path=xl/ctrlProps/ctrlProp191.xml><?xml version="1.0" encoding="utf-8"?>
<formControlPr xmlns="http://schemas.microsoft.com/office/spreadsheetml/2009/9/main" objectType="CheckBox" fmlaLink="$BV$87" lockText="1" noThreeD="1"/>
</file>

<file path=xl/ctrlProps/ctrlProp192.xml><?xml version="1.0" encoding="utf-8"?>
<formControlPr xmlns="http://schemas.microsoft.com/office/spreadsheetml/2009/9/main" objectType="CheckBox" fmlaLink="$BW$87" lockText="1" noThreeD="1"/>
</file>

<file path=xl/ctrlProps/ctrlProp193.xml><?xml version="1.0" encoding="utf-8"?>
<formControlPr xmlns="http://schemas.microsoft.com/office/spreadsheetml/2009/9/main" objectType="CheckBox" fmlaLink="$BU$88" lockText="1" noThreeD="1"/>
</file>

<file path=xl/ctrlProps/ctrlProp194.xml><?xml version="1.0" encoding="utf-8"?>
<formControlPr xmlns="http://schemas.microsoft.com/office/spreadsheetml/2009/9/main" objectType="CheckBox" fmlaLink="$BV$88" lockText="1" noThreeD="1"/>
</file>

<file path=xl/ctrlProps/ctrlProp195.xml><?xml version="1.0" encoding="utf-8"?>
<formControlPr xmlns="http://schemas.microsoft.com/office/spreadsheetml/2009/9/main" objectType="CheckBox" fmlaLink="$BW$88" lockText="1" noThreeD="1"/>
</file>

<file path=xl/ctrlProps/ctrlProp196.xml><?xml version="1.0" encoding="utf-8"?>
<formControlPr xmlns="http://schemas.microsoft.com/office/spreadsheetml/2009/9/main" objectType="CheckBox" fmlaLink="$BU$89" lockText="1" noThreeD="1"/>
</file>

<file path=xl/ctrlProps/ctrlProp197.xml><?xml version="1.0" encoding="utf-8"?>
<formControlPr xmlns="http://schemas.microsoft.com/office/spreadsheetml/2009/9/main" objectType="CheckBox" fmlaLink="$BV$89" lockText="1" noThreeD="1"/>
</file>

<file path=xl/ctrlProps/ctrlProp198.xml><?xml version="1.0" encoding="utf-8"?>
<formControlPr xmlns="http://schemas.microsoft.com/office/spreadsheetml/2009/9/main" objectType="CheckBox" fmlaLink="$BW$89" lockText="1" noThreeD="1"/>
</file>

<file path=xl/ctrlProps/ctrlProp199.xml><?xml version="1.0" encoding="utf-8"?>
<formControlPr xmlns="http://schemas.microsoft.com/office/spreadsheetml/2009/9/main" objectType="CheckBox" fmlaLink="$BU$90" lockText="1" noThreeD="1"/>
</file>

<file path=xl/ctrlProps/ctrlProp2.xml><?xml version="1.0" encoding="utf-8"?>
<formControlPr xmlns="http://schemas.microsoft.com/office/spreadsheetml/2009/9/main" objectType="CheckBox" fmlaLink="$BV$6" lockText="1" noThreeD="1"/>
</file>

<file path=xl/ctrlProps/ctrlProp20.xml><?xml version="1.0" encoding="utf-8"?>
<formControlPr xmlns="http://schemas.microsoft.com/office/spreadsheetml/2009/9/main" objectType="CheckBox" fmlaLink="$BV$12" lockText="1" noThreeD="1"/>
</file>

<file path=xl/ctrlProps/ctrlProp200.xml><?xml version="1.0" encoding="utf-8"?>
<formControlPr xmlns="http://schemas.microsoft.com/office/spreadsheetml/2009/9/main" objectType="CheckBox" fmlaLink="$BV$90" lockText="1" noThreeD="1"/>
</file>

<file path=xl/ctrlProps/ctrlProp201.xml><?xml version="1.0" encoding="utf-8"?>
<formControlPr xmlns="http://schemas.microsoft.com/office/spreadsheetml/2009/9/main" objectType="CheckBox" fmlaLink="$BW$90" lockText="1" noThreeD="1"/>
</file>

<file path=xl/ctrlProps/ctrlProp202.xml><?xml version="1.0" encoding="utf-8"?>
<formControlPr xmlns="http://schemas.microsoft.com/office/spreadsheetml/2009/9/main" objectType="CheckBox" fmlaLink="$BU$91" lockText="1" noThreeD="1"/>
</file>

<file path=xl/ctrlProps/ctrlProp203.xml><?xml version="1.0" encoding="utf-8"?>
<formControlPr xmlns="http://schemas.microsoft.com/office/spreadsheetml/2009/9/main" objectType="CheckBox" fmlaLink="$BV$91" lockText="1" noThreeD="1"/>
</file>

<file path=xl/ctrlProps/ctrlProp204.xml><?xml version="1.0" encoding="utf-8"?>
<formControlPr xmlns="http://schemas.microsoft.com/office/spreadsheetml/2009/9/main" objectType="CheckBox" fmlaLink="$BW$91" lockText="1" noThreeD="1"/>
</file>

<file path=xl/ctrlProps/ctrlProp205.xml><?xml version="1.0" encoding="utf-8"?>
<formControlPr xmlns="http://schemas.microsoft.com/office/spreadsheetml/2009/9/main" objectType="CheckBox" fmlaLink="$BU$92" lockText="1" noThreeD="1"/>
</file>

<file path=xl/ctrlProps/ctrlProp206.xml><?xml version="1.0" encoding="utf-8"?>
<formControlPr xmlns="http://schemas.microsoft.com/office/spreadsheetml/2009/9/main" objectType="CheckBox" fmlaLink="$BV$92" lockText="1" noThreeD="1"/>
</file>

<file path=xl/ctrlProps/ctrlProp207.xml><?xml version="1.0" encoding="utf-8"?>
<formControlPr xmlns="http://schemas.microsoft.com/office/spreadsheetml/2009/9/main" objectType="CheckBox" fmlaLink="$BW$92" lockText="1" noThreeD="1"/>
</file>

<file path=xl/ctrlProps/ctrlProp208.xml><?xml version="1.0" encoding="utf-8"?>
<formControlPr xmlns="http://schemas.microsoft.com/office/spreadsheetml/2009/9/main" objectType="CheckBox" fmlaLink="$BU$93" lockText="1" noThreeD="1"/>
</file>

<file path=xl/ctrlProps/ctrlProp209.xml><?xml version="1.0" encoding="utf-8"?>
<formControlPr xmlns="http://schemas.microsoft.com/office/spreadsheetml/2009/9/main" objectType="CheckBox" fmlaLink="$BV$93" lockText="1" noThreeD="1"/>
</file>

<file path=xl/ctrlProps/ctrlProp21.xml><?xml version="1.0" encoding="utf-8"?>
<formControlPr xmlns="http://schemas.microsoft.com/office/spreadsheetml/2009/9/main" objectType="CheckBox" fmlaLink="$BW$12" lockText="1" noThreeD="1"/>
</file>

<file path=xl/ctrlProps/ctrlProp210.xml><?xml version="1.0" encoding="utf-8"?>
<formControlPr xmlns="http://schemas.microsoft.com/office/spreadsheetml/2009/9/main" objectType="CheckBox" fmlaLink="$BW$93" lockText="1" noThreeD="1"/>
</file>

<file path=xl/ctrlProps/ctrlProp211.xml><?xml version="1.0" encoding="utf-8"?>
<formControlPr xmlns="http://schemas.microsoft.com/office/spreadsheetml/2009/9/main" objectType="CheckBox" fmlaLink="$BU$94" lockText="1" noThreeD="1"/>
</file>

<file path=xl/ctrlProps/ctrlProp212.xml><?xml version="1.0" encoding="utf-8"?>
<formControlPr xmlns="http://schemas.microsoft.com/office/spreadsheetml/2009/9/main" objectType="CheckBox" fmlaLink="$BV$94" lockText="1" noThreeD="1"/>
</file>

<file path=xl/ctrlProps/ctrlProp213.xml><?xml version="1.0" encoding="utf-8"?>
<formControlPr xmlns="http://schemas.microsoft.com/office/spreadsheetml/2009/9/main" objectType="CheckBox" fmlaLink="$BW$94" lockText="1" noThreeD="1"/>
</file>

<file path=xl/ctrlProps/ctrlProp214.xml><?xml version="1.0" encoding="utf-8"?>
<formControlPr xmlns="http://schemas.microsoft.com/office/spreadsheetml/2009/9/main" objectType="CheckBox" fmlaLink="$BU$95" lockText="1" noThreeD="1"/>
</file>

<file path=xl/ctrlProps/ctrlProp215.xml><?xml version="1.0" encoding="utf-8"?>
<formControlPr xmlns="http://schemas.microsoft.com/office/spreadsheetml/2009/9/main" objectType="CheckBox" fmlaLink="$BV$95" lockText="1" noThreeD="1"/>
</file>

<file path=xl/ctrlProps/ctrlProp216.xml><?xml version="1.0" encoding="utf-8"?>
<formControlPr xmlns="http://schemas.microsoft.com/office/spreadsheetml/2009/9/main" objectType="CheckBox" fmlaLink="$BW$95" lockText="1" noThreeD="1"/>
</file>

<file path=xl/ctrlProps/ctrlProp217.xml><?xml version="1.0" encoding="utf-8"?>
<formControlPr xmlns="http://schemas.microsoft.com/office/spreadsheetml/2009/9/main" objectType="CheckBox" fmlaLink="$BU$96" lockText="1" noThreeD="1"/>
</file>

<file path=xl/ctrlProps/ctrlProp218.xml><?xml version="1.0" encoding="utf-8"?>
<formControlPr xmlns="http://schemas.microsoft.com/office/spreadsheetml/2009/9/main" objectType="CheckBox" fmlaLink="$BV$96" lockText="1" noThreeD="1"/>
</file>

<file path=xl/ctrlProps/ctrlProp219.xml><?xml version="1.0" encoding="utf-8"?>
<formControlPr xmlns="http://schemas.microsoft.com/office/spreadsheetml/2009/9/main" objectType="CheckBox" fmlaLink="$BW$96" lockText="1" noThreeD="1"/>
</file>

<file path=xl/ctrlProps/ctrlProp22.xml><?xml version="1.0" encoding="utf-8"?>
<formControlPr xmlns="http://schemas.microsoft.com/office/spreadsheetml/2009/9/main" objectType="CheckBox" fmlaLink="$BU$13" lockText="1" noThreeD="1"/>
</file>

<file path=xl/ctrlProps/ctrlProp220.xml><?xml version="1.0" encoding="utf-8"?>
<formControlPr xmlns="http://schemas.microsoft.com/office/spreadsheetml/2009/9/main" objectType="CheckBox" fmlaLink="$BU$97" lockText="1" noThreeD="1"/>
</file>

<file path=xl/ctrlProps/ctrlProp221.xml><?xml version="1.0" encoding="utf-8"?>
<formControlPr xmlns="http://schemas.microsoft.com/office/spreadsheetml/2009/9/main" objectType="CheckBox" fmlaLink="$BV$97" lockText="1" noThreeD="1"/>
</file>

<file path=xl/ctrlProps/ctrlProp222.xml><?xml version="1.0" encoding="utf-8"?>
<formControlPr xmlns="http://schemas.microsoft.com/office/spreadsheetml/2009/9/main" objectType="CheckBox" fmlaLink="$BW$97" lockText="1" noThreeD="1"/>
</file>

<file path=xl/ctrlProps/ctrlProp223.xml><?xml version="1.0" encoding="utf-8"?>
<formControlPr xmlns="http://schemas.microsoft.com/office/spreadsheetml/2009/9/main" objectType="CheckBox" fmlaLink="$BU$98" lockText="1" noThreeD="1"/>
</file>

<file path=xl/ctrlProps/ctrlProp224.xml><?xml version="1.0" encoding="utf-8"?>
<formControlPr xmlns="http://schemas.microsoft.com/office/spreadsheetml/2009/9/main" objectType="CheckBox" fmlaLink="$BV$98" lockText="1" noThreeD="1"/>
</file>

<file path=xl/ctrlProps/ctrlProp225.xml><?xml version="1.0" encoding="utf-8"?>
<formControlPr xmlns="http://schemas.microsoft.com/office/spreadsheetml/2009/9/main" objectType="CheckBox" fmlaLink="$BW$98" lockText="1" noThreeD="1"/>
</file>

<file path=xl/ctrlProps/ctrlProp226.xml><?xml version="1.0" encoding="utf-8"?>
<formControlPr xmlns="http://schemas.microsoft.com/office/spreadsheetml/2009/9/main" objectType="CheckBox" fmlaLink="$BU$99" lockText="1" noThreeD="1"/>
</file>

<file path=xl/ctrlProps/ctrlProp227.xml><?xml version="1.0" encoding="utf-8"?>
<formControlPr xmlns="http://schemas.microsoft.com/office/spreadsheetml/2009/9/main" objectType="CheckBox" fmlaLink="$BV$99" lockText="1" noThreeD="1"/>
</file>

<file path=xl/ctrlProps/ctrlProp228.xml><?xml version="1.0" encoding="utf-8"?>
<formControlPr xmlns="http://schemas.microsoft.com/office/spreadsheetml/2009/9/main" objectType="CheckBox" fmlaLink="$BW$99" lockText="1" noThreeD="1"/>
</file>

<file path=xl/ctrlProps/ctrlProp229.xml><?xml version="1.0" encoding="utf-8"?>
<formControlPr xmlns="http://schemas.microsoft.com/office/spreadsheetml/2009/9/main" objectType="CheckBox" fmlaLink="$BU$100" lockText="1" noThreeD="1"/>
</file>

<file path=xl/ctrlProps/ctrlProp23.xml><?xml version="1.0" encoding="utf-8"?>
<formControlPr xmlns="http://schemas.microsoft.com/office/spreadsheetml/2009/9/main" objectType="CheckBox" fmlaLink="$BV$13" lockText="1" noThreeD="1"/>
</file>

<file path=xl/ctrlProps/ctrlProp230.xml><?xml version="1.0" encoding="utf-8"?>
<formControlPr xmlns="http://schemas.microsoft.com/office/spreadsheetml/2009/9/main" objectType="CheckBox" fmlaLink="$BV$100" lockText="1" noThreeD="1"/>
</file>

<file path=xl/ctrlProps/ctrlProp231.xml><?xml version="1.0" encoding="utf-8"?>
<formControlPr xmlns="http://schemas.microsoft.com/office/spreadsheetml/2009/9/main" objectType="CheckBox" fmlaLink="$BW$100" lockText="1" noThreeD="1"/>
</file>

<file path=xl/ctrlProps/ctrlProp232.xml><?xml version="1.0" encoding="utf-8"?>
<formControlPr xmlns="http://schemas.microsoft.com/office/spreadsheetml/2009/9/main" objectType="CheckBox" fmlaLink="$BU$101" lockText="1" noThreeD="1"/>
</file>

<file path=xl/ctrlProps/ctrlProp233.xml><?xml version="1.0" encoding="utf-8"?>
<formControlPr xmlns="http://schemas.microsoft.com/office/spreadsheetml/2009/9/main" objectType="CheckBox" fmlaLink="$BV$101" lockText="1" noThreeD="1"/>
</file>

<file path=xl/ctrlProps/ctrlProp234.xml><?xml version="1.0" encoding="utf-8"?>
<formControlPr xmlns="http://schemas.microsoft.com/office/spreadsheetml/2009/9/main" objectType="CheckBox" fmlaLink="$BW$101" lockText="1" noThreeD="1"/>
</file>

<file path=xl/ctrlProps/ctrlProp235.xml><?xml version="1.0" encoding="utf-8"?>
<formControlPr xmlns="http://schemas.microsoft.com/office/spreadsheetml/2009/9/main" objectType="CheckBox" fmlaLink="$BU$102" lockText="1" noThreeD="1"/>
</file>

<file path=xl/ctrlProps/ctrlProp236.xml><?xml version="1.0" encoding="utf-8"?>
<formControlPr xmlns="http://schemas.microsoft.com/office/spreadsheetml/2009/9/main" objectType="CheckBox" fmlaLink="$BV$102" lockText="1" noThreeD="1"/>
</file>

<file path=xl/ctrlProps/ctrlProp237.xml><?xml version="1.0" encoding="utf-8"?>
<formControlPr xmlns="http://schemas.microsoft.com/office/spreadsheetml/2009/9/main" objectType="CheckBox" fmlaLink="$BW$102" lockText="1" noThreeD="1"/>
</file>

<file path=xl/ctrlProps/ctrlProp238.xml><?xml version="1.0" encoding="utf-8"?>
<formControlPr xmlns="http://schemas.microsoft.com/office/spreadsheetml/2009/9/main" objectType="CheckBox" fmlaLink="$BU$103" lockText="1" noThreeD="1"/>
</file>

<file path=xl/ctrlProps/ctrlProp239.xml><?xml version="1.0" encoding="utf-8"?>
<formControlPr xmlns="http://schemas.microsoft.com/office/spreadsheetml/2009/9/main" objectType="CheckBox" fmlaLink="$BV$103" lockText="1" noThreeD="1"/>
</file>

<file path=xl/ctrlProps/ctrlProp24.xml><?xml version="1.0" encoding="utf-8"?>
<formControlPr xmlns="http://schemas.microsoft.com/office/spreadsheetml/2009/9/main" objectType="CheckBox" fmlaLink="$BW$13" lockText="1" noThreeD="1"/>
</file>

<file path=xl/ctrlProps/ctrlProp240.xml><?xml version="1.0" encoding="utf-8"?>
<formControlPr xmlns="http://schemas.microsoft.com/office/spreadsheetml/2009/9/main" objectType="CheckBox" fmlaLink="$BW$103" lockText="1" noThreeD="1"/>
</file>

<file path=xl/ctrlProps/ctrlProp241.xml><?xml version="1.0" encoding="utf-8"?>
<formControlPr xmlns="http://schemas.microsoft.com/office/spreadsheetml/2009/9/main" objectType="CheckBox" fmlaLink="$BU$104" lockText="1" noThreeD="1"/>
</file>

<file path=xl/ctrlProps/ctrlProp242.xml><?xml version="1.0" encoding="utf-8"?>
<formControlPr xmlns="http://schemas.microsoft.com/office/spreadsheetml/2009/9/main" objectType="CheckBox" fmlaLink="$BV$104" lockText="1" noThreeD="1"/>
</file>

<file path=xl/ctrlProps/ctrlProp243.xml><?xml version="1.0" encoding="utf-8"?>
<formControlPr xmlns="http://schemas.microsoft.com/office/spreadsheetml/2009/9/main" objectType="CheckBox" fmlaLink="$BW$104" lockText="1" noThreeD="1"/>
</file>

<file path=xl/ctrlProps/ctrlProp244.xml><?xml version="1.0" encoding="utf-8"?>
<formControlPr xmlns="http://schemas.microsoft.com/office/spreadsheetml/2009/9/main" objectType="CheckBox" fmlaLink="$BU$105" lockText="1" noThreeD="1"/>
</file>

<file path=xl/ctrlProps/ctrlProp245.xml><?xml version="1.0" encoding="utf-8"?>
<formControlPr xmlns="http://schemas.microsoft.com/office/spreadsheetml/2009/9/main" objectType="CheckBox" fmlaLink="$BV$105" lockText="1" noThreeD="1"/>
</file>

<file path=xl/ctrlProps/ctrlProp246.xml><?xml version="1.0" encoding="utf-8"?>
<formControlPr xmlns="http://schemas.microsoft.com/office/spreadsheetml/2009/9/main" objectType="CheckBox" fmlaLink="$BW$105" lockText="1" noThreeD="1"/>
</file>

<file path=xl/ctrlProps/ctrlProp247.xml><?xml version="1.0" encoding="utf-8"?>
<formControlPr xmlns="http://schemas.microsoft.com/office/spreadsheetml/2009/9/main" objectType="CheckBox" fmlaLink="$BU$106" lockText="1" noThreeD="1"/>
</file>

<file path=xl/ctrlProps/ctrlProp248.xml><?xml version="1.0" encoding="utf-8"?>
<formControlPr xmlns="http://schemas.microsoft.com/office/spreadsheetml/2009/9/main" objectType="CheckBox" fmlaLink="$BV$106" lockText="1" noThreeD="1"/>
</file>

<file path=xl/ctrlProps/ctrlProp249.xml><?xml version="1.0" encoding="utf-8"?>
<formControlPr xmlns="http://schemas.microsoft.com/office/spreadsheetml/2009/9/main" objectType="CheckBox" fmlaLink="$BW$106" lockText="1" noThreeD="1"/>
</file>

<file path=xl/ctrlProps/ctrlProp25.xml><?xml version="1.0" encoding="utf-8"?>
<formControlPr xmlns="http://schemas.microsoft.com/office/spreadsheetml/2009/9/main" objectType="CheckBox" fmlaLink="$BU$14" lockText="1" noThreeD="1"/>
</file>

<file path=xl/ctrlProps/ctrlProp250.xml><?xml version="1.0" encoding="utf-8"?>
<formControlPr xmlns="http://schemas.microsoft.com/office/spreadsheetml/2009/9/main" objectType="CheckBox" fmlaLink="$BU$107" lockText="1" noThreeD="1"/>
</file>

<file path=xl/ctrlProps/ctrlProp251.xml><?xml version="1.0" encoding="utf-8"?>
<formControlPr xmlns="http://schemas.microsoft.com/office/spreadsheetml/2009/9/main" objectType="CheckBox" fmlaLink="$BV$107" lockText="1" noThreeD="1"/>
</file>

<file path=xl/ctrlProps/ctrlProp252.xml><?xml version="1.0" encoding="utf-8"?>
<formControlPr xmlns="http://schemas.microsoft.com/office/spreadsheetml/2009/9/main" objectType="CheckBox" fmlaLink="$BW$107" lockText="1" noThreeD="1"/>
</file>

<file path=xl/ctrlProps/ctrlProp253.xml><?xml version="1.0" encoding="utf-8"?>
<formControlPr xmlns="http://schemas.microsoft.com/office/spreadsheetml/2009/9/main" objectType="CheckBox" fmlaLink="$BU$108" lockText="1" noThreeD="1"/>
</file>

<file path=xl/ctrlProps/ctrlProp254.xml><?xml version="1.0" encoding="utf-8"?>
<formControlPr xmlns="http://schemas.microsoft.com/office/spreadsheetml/2009/9/main" objectType="CheckBox" fmlaLink="$BV$108" lockText="1" noThreeD="1"/>
</file>

<file path=xl/ctrlProps/ctrlProp255.xml><?xml version="1.0" encoding="utf-8"?>
<formControlPr xmlns="http://schemas.microsoft.com/office/spreadsheetml/2009/9/main" objectType="CheckBox" fmlaLink="$BW$108" lockText="1" noThreeD="1"/>
</file>

<file path=xl/ctrlProps/ctrlProp256.xml><?xml version="1.0" encoding="utf-8"?>
<formControlPr xmlns="http://schemas.microsoft.com/office/spreadsheetml/2009/9/main" objectType="CheckBox" fmlaLink="$BU$109" lockText="1" noThreeD="1"/>
</file>

<file path=xl/ctrlProps/ctrlProp257.xml><?xml version="1.0" encoding="utf-8"?>
<formControlPr xmlns="http://schemas.microsoft.com/office/spreadsheetml/2009/9/main" objectType="CheckBox" fmlaLink="$BV$109" lockText="1" noThreeD="1"/>
</file>

<file path=xl/ctrlProps/ctrlProp258.xml><?xml version="1.0" encoding="utf-8"?>
<formControlPr xmlns="http://schemas.microsoft.com/office/spreadsheetml/2009/9/main" objectType="CheckBox" fmlaLink="$BW$109" lockText="1" noThreeD="1"/>
</file>

<file path=xl/ctrlProps/ctrlProp259.xml><?xml version="1.0" encoding="utf-8"?>
<formControlPr xmlns="http://schemas.microsoft.com/office/spreadsheetml/2009/9/main" objectType="CheckBox" fmlaLink="$BU$110" lockText="1" noThreeD="1"/>
</file>

<file path=xl/ctrlProps/ctrlProp26.xml><?xml version="1.0" encoding="utf-8"?>
<formControlPr xmlns="http://schemas.microsoft.com/office/spreadsheetml/2009/9/main" objectType="CheckBox" fmlaLink="$BV$14" lockText="1" noThreeD="1"/>
</file>

<file path=xl/ctrlProps/ctrlProp260.xml><?xml version="1.0" encoding="utf-8"?>
<formControlPr xmlns="http://schemas.microsoft.com/office/spreadsheetml/2009/9/main" objectType="CheckBox" fmlaLink="$BV$110" lockText="1" noThreeD="1"/>
</file>

<file path=xl/ctrlProps/ctrlProp261.xml><?xml version="1.0" encoding="utf-8"?>
<formControlPr xmlns="http://schemas.microsoft.com/office/spreadsheetml/2009/9/main" objectType="CheckBox" fmlaLink="$BW$110" lockText="1" noThreeD="1"/>
</file>

<file path=xl/ctrlProps/ctrlProp262.xml><?xml version="1.0" encoding="utf-8"?>
<formControlPr xmlns="http://schemas.microsoft.com/office/spreadsheetml/2009/9/main" objectType="CheckBox" fmlaLink="$BU$111" lockText="1" noThreeD="1"/>
</file>

<file path=xl/ctrlProps/ctrlProp263.xml><?xml version="1.0" encoding="utf-8"?>
<formControlPr xmlns="http://schemas.microsoft.com/office/spreadsheetml/2009/9/main" objectType="CheckBox" fmlaLink="$BV$111" lockText="1" noThreeD="1"/>
</file>

<file path=xl/ctrlProps/ctrlProp264.xml><?xml version="1.0" encoding="utf-8"?>
<formControlPr xmlns="http://schemas.microsoft.com/office/spreadsheetml/2009/9/main" objectType="CheckBox" fmlaLink="$BW$111" lockText="1" noThreeD="1"/>
</file>

<file path=xl/ctrlProps/ctrlProp265.xml><?xml version="1.0" encoding="utf-8"?>
<formControlPr xmlns="http://schemas.microsoft.com/office/spreadsheetml/2009/9/main" objectType="CheckBox" fmlaLink="$BU$112" lockText="1" noThreeD="1"/>
</file>

<file path=xl/ctrlProps/ctrlProp266.xml><?xml version="1.0" encoding="utf-8"?>
<formControlPr xmlns="http://schemas.microsoft.com/office/spreadsheetml/2009/9/main" objectType="CheckBox" fmlaLink="$BV$112" lockText="1" noThreeD="1"/>
</file>

<file path=xl/ctrlProps/ctrlProp267.xml><?xml version="1.0" encoding="utf-8"?>
<formControlPr xmlns="http://schemas.microsoft.com/office/spreadsheetml/2009/9/main" objectType="CheckBox" fmlaLink="$BW$112" lockText="1" noThreeD="1"/>
</file>

<file path=xl/ctrlProps/ctrlProp268.xml><?xml version="1.0" encoding="utf-8"?>
<formControlPr xmlns="http://schemas.microsoft.com/office/spreadsheetml/2009/9/main" objectType="CheckBox" fmlaLink="$BU$113" lockText="1" noThreeD="1"/>
</file>

<file path=xl/ctrlProps/ctrlProp269.xml><?xml version="1.0" encoding="utf-8"?>
<formControlPr xmlns="http://schemas.microsoft.com/office/spreadsheetml/2009/9/main" objectType="CheckBox" fmlaLink="$BV$113" lockText="1" noThreeD="1"/>
</file>

<file path=xl/ctrlProps/ctrlProp27.xml><?xml version="1.0" encoding="utf-8"?>
<formControlPr xmlns="http://schemas.microsoft.com/office/spreadsheetml/2009/9/main" objectType="CheckBox" fmlaLink="$BW$14" lockText="1" noThreeD="1"/>
</file>

<file path=xl/ctrlProps/ctrlProp270.xml><?xml version="1.0" encoding="utf-8"?>
<formControlPr xmlns="http://schemas.microsoft.com/office/spreadsheetml/2009/9/main" objectType="CheckBox" fmlaLink="$BW$113" lockText="1" noThreeD="1"/>
</file>

<file path=xl/ctrlProps/ctrlProp271.xml><?xml version="1.0" encoding="utf-8"?>
<formControlPr xmlns="http://schemas.microsoft.com/office/spreadsheetml/2009/9/main" objectType="CheckBox" fmlaLink="$BU$123" lockText="1" noThreeD="1"/>
</file>

<file path=xl/ctrlProps/ctrlProp272.xml><?xml version="1.0" encoding="utf-8"?>
<formControlPr xmlns="http://schemas.microsoft.com/office/spreadsheetml/2009/9/main" objectType="CheckBox" fmlaLink="$BV$123" lockText="1" noThreeD="1"/>
</file>

<file path=xl/ctrlProps/ctrlProp273.xml><?xml version="1.0" encoding="utf-8"?>
<formControlPr xmlns="http://schemas.microsoft.com/office/spreadsheetml/2009/9/main" objectType="CheckBox" fmlaLink="$BW$123" lockText="1" noThreeD="1"/>
</file>

<file path=xl/ctrlProps/ctrlProp274.xml><?xml version="1.0" encoding="utf-8"?>
<formControlPr xmlns="http://schemas.microsoft.com/office/spreadsheetml/2009/9/main" objectType="CheckBox" fmlaLink="$BU$124" lockText="1" noThreeD="1"/>
</file>

<file path=xl/ctrlProps/ctrlProp275.xml><?xml version="1.0" encoding="utf-8"?>
<formControlPr xmlns="http://schemas.microsoft.com/office/spreadsheetml/2009/9/main" objectType="CheckBox" fmlaLink="$BV$124" lockText="1" noThreeD="1"/>
</file>

<file path=xl/ctrlProps/ctrlProp276.xml><?xml version="1.0" encoding="utf-8"?>
<formControlPr xmlns="http://schemas.microsoft.com/office/spreadsheetml/2009/9/main" objectType="CheckBox" fmlaLink="$BW$124" lockText="1" noThreeD="1"/>
</file>

<file path=xl/ctrlProps/ctrlProp277.xml><?xml version="1.0" encoding="utf-8"?>
<formControlPr xmlns="http://schemas.microsoft.com/office/spreadsheetml/2009/9/main" objectType="CheckBox" fmlaLink="$BU$125" lockText="1" noThreeD="1"/>
</file>

<file path=xl/ctrlProps/ctrlProp278.xml><?xml version="1.0" encoding="utf-8"?>
<formControlPr xmlns="http://schemas.microsoft.com/office/spreadsheetml/2009/9/main" objectType="CheckBox" fmlaLink="$BV$125" lockText="1" noThreeD="1"/>
</file>

<file path=xl/ctrlProps/ctrlProp279.xml><?xml version="1.0" encoding="utf-8"?>
<formControlPr xmlns="http://schemas.microsoft.com/office/spreadsheetml/2009/9/main" objectType="CheckBox" fmlaLink="$BW$125" lockText="1" noThreeD="1"/>
</file>

<file path=xl/ctrlProps/ctrlProp28.xml><?xml version="1.0" encoding="utf-8"?>
<formControlPr xmlns="http://schemas.microsoft.com/office/spreadsheetml/2009/9/main" objectType="CheckBox" fmlaLink="$BU$15" lockText="1" noThreeD="1"/>
</file>

<file path=xl/ctrlProps/ctrlProp280.xml><?xml version="1.0" encoding="utf-8"?>
<formControlPr xmlns="http://schemas.microsoft.com/office/spreadsheetml/2009/9/main" objectType="CheckBox" fmlaLink="$BU$126" lockText="1" noThreeD="1"/>
</file>

<file path=xl/ctrlProps/ctrlProp281.xml><?xml version="1.0" encoding="utf-8"?>
<formControlPr xmlns="http://schemas.microsoft.com/office/spreadsheetml/2009/9/main" objectType="CheckBox" fmlaLink="$BV$126" lockText="1" noThreeD="1"/>
</file>

<file path=xl/ctrlProps/ctrlProp282.xml><?xml version="1.0" encoding="utf-8"?>
<formControlPr xmlns="http://schemas.microsoft.com/office/spreadsheetml/2009/9/main" objectType="CheckBox" fmlaLink="$BW$126" lockText="1" noThreeD="1"/>
</file>

<file path=xl/ctrlProps/ctrlProp283.xml><?xml version="1.0" encoding="utf-8"?>
<formControlPr xmlns="http://schemas.microsoft.com/office/spreadsheetml/2009/9/main" objectType="CheckBox" fmlaLink="$BU$127" lockText="1" noThreeD="1"/>
</file>

<file path=xl/ctrlProps/ctrlProp284.xml><?xml version="1.0" encoding="utf-8"?>
<formControlPr xmlns="http://schemas.microsoft.com/office/spreadsheetml/2009/9/main" objectType="CheckBox" fmlaLink="$BV$127" lockText="1" noThreeD="1"/>
</file>

<file path=xl/ctrlProps/ctrlProp285.xml><?xml version="1.0" encoding="utf-8"?>
<formControlPr xmlns="http://schemas.microsoft.com/office/spreadsheetml/2009/9/main" objectType="CheckBox" fmlaLink="$BW$127" lockText="1" noThreeD="1"/>
</file>

<file path=xl/ctrlProps/ctrlProp286.xml><?xml version="1.0" encoding="utf-8"?>
<formControlPr xmlns="http://schemas.microsoft.com/office/spreadsheetml/2009/9/main" objectType="CheckBox" fmlaLink="$BU$128" lockText="1" noThreeD="1"/>
</file>

<file path=xl/ctrlProps/ctrlProp287.xml><?xml version="1.0" encoding="utf-8"?>
<formControlPr xmlns="http://schemas.microsoft.com/office/spreadsheetml/2009/9/main" objectType="CheckBox" fmlaLink="$BV$128" lockText="1" noThreeD="1"/>
</file>

<file path=xl/ctrlProps/ctrlProp288.xml><?xml version="1.0" encoding="utf-8"?>
<formControlPr xmlns="http://schemas.microsoft.com/office/spreadsheetml/2009/9/main" objectType="CheckBox" fmlaLink="$BW$128" lockText="1" noThreeD="1"/>
</file>

<file path=xl/ctrlProps/ctrlProp289.xml><?xml version="1.0" encoding="utf-8"?>
<formControlPr xmlns="http://schemas.microsoft.com/office/spreadsheetml/2009/9/main" objectType="CheckBox" fmlaLink="$BU$129" lockText="1" noThreeD="1"/>
</file>

<file path=xl/ctrlProps/ctrlProp29.xml><?xml version="1.0" encoding="utf-8"?>
<formControlPr xmlns="http://schemas.microsoft.com/office/spreadsheetml/2009/9/main" objectType="CheckBox" fmlaLink="$BV$15" lockText="1" noThreeD="1"/>
</file>

<file path=xl/ctrlProps/ctrlProp290.xml><?xml version="1.0" encoding="utf-8"?>
<formControlPr xmlns="http://schemas.microsoft.com/office/spreadsheetml/2009/9/main" objectType="CheckBox" fmlaLink="$BV$129" lockText="1" noThreeD="1"/>
</file>

<file path=xl/ctrlProps/ctrlProp291.xml><?xml version="1.0" encoding="utf-8"?>
<formControlPr xmlns="http://schemas.microsoft.com/office/spreadsheetml/2009/9/main" objectType="CheckBox" fmlaLink="$BW$129" lockText="1" noThreeD="1"/>
</file>

<file path=xl/ctrlProps/ctrlProp292.xml><?xml version="1.0" encoding="utf-8"?>
<formControlPr xmlns="http://schemas.microsoft.com/office/spreadsheetml/2009/9/main" objectType="CheckBox" fmlaLink="$BU$130" lockText="1" noThreeD="1"/>
</file>

<file path=xl/ctrlProps/ctrlProp293.xml><?xml version="1.0" encoding="utf-8"?>
<formControlPr xmlns="http://schemas.microsoft.com/office/spreadsheetml/2009/9/main" objectType="CheckBox" fmlaLink="$BV$130" lockText="1" noThreeD="1"/>
</file>

<file path=xl/ctrlProps/ctrlProp294.xml><?xml version="1.0" encoding="utf-8"?>
<formControlPr xmlns="http://schemas.microsoft.com/office/spreadsheetml/2009/9/main" objectType="CheckBox" fmlaLink="$BW$130" lockText="1" noThreeD="1"/>
</file>

<file path=xl/ctrlProps/ctrlProp295.xml><?xml version="1.0" encoding="utf-8"?>
<formControlPr xmlns="http://schemas.microsoft.com/office/spreadsheetml/2009/9/main" objectType="CheckBox" fmlaLink="$BU$131" lockText="1" noThreeD="1"/>
</file>

<file path=xl/ctrlProps/ctrlProp296.xml><?xml version="1.0" encoding="utf-8"?>
<formControlPr xmlns="http://schemas.microsoft.com/office/spreadsheetml/2009/9/main" objectType="CheckBox" fmlaLink="$BV$131" lockText="1" noThreeD="1"/>
</file>

<file path=xl/ctrlProps/ctrlProp297.xml><?xml version="1.0" encoding="utf-8"?>
<formControlPr xmlns="http://schemas.microsoft.com/office/spreadsheetml/2009/9/main" objectType="CheckBox" fmlaLink="$BW$131" lockText="1" noThreeD="1"/>
</file>

<file path=xl/ctrlProps/ctrlProp298.xml><?xml version="1.0" encoding="utf-8"?>
<formControlPr xmlns="http://schemas.microsoft.com/office/spreadsheetml/2009/9/main" objectType="CheckBox" fmlaLink="$BU$132" lockText="1" noThreeD="1"/>
</file>

<file path=xl/ctrlProps/ctrlProp299.xml><?xml version="1.0" encoding="utf-8"?>
<formControlPr xmlns="http://schemas.microsoft.com/office/spreadsheetml/2009/9/main" objectType="CheckBox" fmlaLink="$BV$132" lockText="1" noThreeD="1"/>
</file>

<file path=xl/ctrlProps/ctrlProp3.xml><?xml version="1.0" encoding="utf-8"?>
<formControlPr xmlns="http://schemas.microsoft.com/office/spreadsheetml/2009/9/main" objectType="CheckBox" fmlaLink="$BW$6" lockText="1" noThreeD="1"/>
</file>

<file path=xl/ctrlProps/ctrlProp30.xml><?xml version="1.0" encoding="utf-8"?>
<formControlPr xmlns="http://schemas.microsoft.com/office/spreadsheetml/2009/9/main" objectType="CheckBox" fmlaLink="$BW$15" lockText="1" noThreeD="1"/>
</file>

<file path=xl/ctrlProps/ctrlProp300.xml><?xml version="1.0" encoding="utf-8"?>
<formControlPr xmlns="http://schemas.microsoft.com/office/spreadsheetml/2009/9/main" objectType="CheckBox" fmlaLink="$BW$132" lockText="1" noThreeD="1"/>
</file>

<file path=xl/ctrlProps/ctrlProp301.xml><?xml version="1.0" encoding="utf-8"?>
<formControlPr xmlns="http://schemas.microsoft.com/office/spreadsheetml/2009/9/main" objectType="CheckBox" fmlaLink="$BU$133" lockText="1" noThreeD="1"/>
</file>

<file path=xl/ctrlProps/ctrlProp302.xml><?xml version="1.0" encoding="utf-8"?>
<formControlPr xmlns="http://schemas.microsoft.com/office/spreadsheetml/2009/9/main" objectType="CheckBox" fmlaLink="$BV$133" lockText="1" noThreeD="1"/>
</file>

<file path=xl/ctrlProps/ctrlProp303.xml><?xml version="1.0" encoding="utf-8"?>
<formControlPr xmlns="http://schemas.microsoft.com/office/spreadsheetml/2009/9/main" objectType="CheckBox" fmlaLink="$BW$133" lockText="1" noThreeD="1"/>
</file>

<file path=xl/ctrlProps/ctrlProp304.xml><?xml version="1.0" encoding="utf-8"?>
<formControlPr xmlns="http://schemas.microsoft.com/office/spreadsheetml/2009/9/main" objectType="CheckBox" fmlaLink="$BU$134" lockText="1" noThreeD="1"/>
</file>

<file path=xl/ctrlProps/ctrlProp305.xml><?xml version="1.0" encoding="utf-8"?>
<formControlPr xmlns="http://schemas.microsoft.com/office/spreadsheetml/2009/9/main" objectType="CheckBox" fmlaLink="$BV$134" lockText="1" noThreeD="1"/>
</file>

<file path=xl/ctrlProps/ctrlProp306.xml><?xml version="1.0" encoding="utf-8"?>
<formControlPr xmlns="http://schemas.microsoft.com/office/spreadsheetml/2009/9/main" objectType="CheckBox" fmlaLink="$BW$134" lockText="1" noThreeD="1"/>
</file>

<file path=xl/ctrlProps/ctrlProp307.xml><?xml version="1.0" encoding="utf-8"?>
<formControlPr xmlns="http://schemas.microsoft.com/office/spreadsheetml/2009/9/main" objectType="CheckBox" fmlaLink="$BU$135" lockText="1" noThreeD="1"/>
</file>

<file path=xl/ctrlProps/ctrlProp308.xml><?xml version="1.0" encoding="utf-8"?>
<formControlPr xmlns="http://schemas.microsoft.com/office/spreadsheetml/2009/9/main" objectType="CheckBox" fmlaLink="$BV$135" lockText="1" noThreeD="1"/>
</file>

<file path=xl/ctrlProps/ctrlProp309.xml><?xml version="1.0" encoding="utf-8"?>
<formControlPr xmlns="http://schemas.microsoft.com/office/spreadsheetml/2009/9/main" objectType="CheckBox" fmlaLink="$BW$135" lockText="1" noThreeD="1"/>
</file>

<file path=xl/ctrlProps/ctrlProp31.xml><?xml version="1.0" encoding="utf-8"?>
<formControlPr xmlns="http://schemas.microsoft.com/office/spreadsheetml/2009/9/main" objectType="CheckBox" fmlaLink="$BU$16" lockText="1" noThreeD="1"/>
</file>

<file path=xl/ctrlProps/ctrlProp310.xml><?xml version="1.0" encoding="utf-8"?>
<formControlPr xmlns="http://schemas.microsoft.com/office/spreadsheetml/2009/9/main" objectType="CheckBox" fmlaLink="$BU$136" lockText="1" noThreeD="1"/>
</file>

<file path=xl/ctrlProps/ctrlProp311.xml><?xml version="1.0" encoding="utf-8"?>
<formControlPr xmlns="http://schemas.microsoft.com/office/spreadsheetml/2009/9/main" objectType="CheckBox" fmlaLink="$BV$136" lockText="1" noThreeD="1"/>
</file>

<file path=xl/ctrlProps/ctrlProp312.xml><?xml version="1.0" encoding="utf-8"?>
<formControlPr xmlns="http://schemas.microsoft.com/office/spreadsheetml/2009/9/main" objectType="CheckBox" fmlaLink="$BW$136" lockText="1" noThreeD="1"/>
</file>

<file path=xl/ctrlProps/ctrlProp313.xml><?xml version="1.0" encoding="utf-8"?>
<formControlPr xmlns="http://schemas.microsoft.com/office/spreadsheetml/2009/9/main" objectType="CheckBox" fmlaLink="$BU$137" lockText="1" noThreeD="1"/>
</file>

<file path=xl/ctrlProps/ctrlProp314.xml><?xml version="1.0" encoding="utf-8"?>
<formControlPr xmlns="http://schemas.microsoft.com/office/spreadsheetml/2009/9/main" objectType="CheckBox" fmlaLink="$BV$137" lockText="1" noThreeD="1"/>
</file>

<file path=xl/ctrlProps/ctrlProp315.xml><?xml version="1.0" encoding="utf-8"?>
<formControlPr xmlns="http://schemas.microsoft.com/office/spreadsheetml/2009/9/main" objectType="CheckBox" fmlaLink="$BW$137" lockText="1" noThreeD="1"/>
</file>

<file path=xl/ctrlProps/ctrlProp316.xml><?xml version="1.0" encoding="utf-8"?>
<formControlPr xmlns="http://schemas.microsoft.com/office/spreadsheetml/2009/9/main" objectType="CheckBox" fmlaLink="$BU$138" lockText="1" noThreeD="1"/>
</file>

<file path=xl/ctrlProps/ctrlProp317.xml><?xml version="1.0" encoding="utf-8"?>
<formControlPr xmlns="http://schemas.microsoft.com/office/spreadsheetml/2009/9/main" objectType="CheckBox" fmlaLink="$BV$138" lockText="1" noThreeD="1"/>
</file>

<file path=xl/ctrlProps/ctrlProp318.xml><?xml version="1.0" encoding="utf-8"?>
<formControlPr xmlns="http://schemas.microsoft.com/office/spreadsheetml/2009/9/main" objectType="CheckBox" fmlaLink="$BW$138" lockText="1" noThreeD="1"/>
</file>

<file path=xl/ctrlProps/ctrlProp319.xml><?xml version="1.0" encoding="utf-8"?>
<formControlPr xmlns="http://schemas.microsoft.com/office/spreadsheetml/2009/9/main" objectType="CheckBox" fmlaLink="$BU$139" lockText="1" noThreeD="1"/>
</file>

<file path=xl/ctrlProps/ctrlProp32.xml><?xml version="1.0" encoding="utf-8"?>
<formControlPr xmlns="http://schemas.microsoft.com/office/spreadsheetml/2009/9/main" objectType="CheckBox" fmlaLink="$BV$16" lockText="1" noThreeD="1"/>
</file>

<file path=xl/ctrlProps/ctrlProp320.xml><?xml version="1.0" encoding="utf-8"?>
<formControlPr xmlns="http://schemas.microsoft.com/office/spreadsheetml/2009/9/main" objectType="CheckBox" fmlaLink="$BV$139" lockText="1" noThreeD="1"/>
</file>

<file path=xl/ctrlProps/ctrlProp321.xml><?xml version="1.0" encoding="utf-8"?>
<formControlPr xmlns="http://schemas.microsoft.com/office/spreadsheetml/2009/9/main" objectType="CheckBox" fmlaLink="$BW$139" lockText="1" noThreeD="1"/>
</file>

<file path=xl/ctrlProps/ctrlProp322.xml><?xml version="1.0" encoding="utf-8"?>
<formControlPr xmlns="http://schemas.microsoft.com/office/spreadsheetml/2009/9/main" objectType="CheckBox" fmlaLink="$BU$140" lockText="1" noThreeD="1"/>
</file>

<file path=xl/ctrlProps/ctrlProp323.xml><?xml version="1.0" encoding="utf-8"?>
<formControlPr xmlns="http://schemas.microsoft.com/office/spreadsheetml/2009/9/main" objectType="CheckBox" fmlaLink="$BV$140" lockText="1" noThreeD="1"/>
</file>

<file path=xl/ctrlProps/ctrlProp324.xml><?xml version="1.0" encoding="utf-8"?>
<formControlPr xmlns="http://schemas.microsoft.com/office/spreadsheetml/2009/9/main" objectType="CheckBox" fmlaLink="$BW$140" lockText="1" noThreeD="1"/>
</file>

<file path=xl/ctrlProps/ctrlProp325.xml><?xml version="1.0" encoding="utf-8"?>
<formControlPr xmlns="http://schemas.microsoft.com/office/spreadsheetml/2009/9/main" objectType="CheckBox" fmlaLink="$BU$141" lockText="1" noThreeD="1"/>
</file>

<file path=xl/ctrlProps/ctrlProp326.xml><?xml version="1.0" encoding="utf-8"?>
<formControlPr xmlns="http://schemas.microsoft.com/office/spreadsheetml/2009/9/main" objectType="CheckBox" fmlaLink="$BV$141" lockText="1" noThreeD="1"/>
</file>

<file path=xl/ctrlProps/ctrlProp327.xml><?xml version="1.0" encoding="utf-8"?>
<formControlPr xmlns="http://schemas.microsoft.com/office/spreadsheetml/2009/9/main" objectType="CheckBox" fmlaLink="$BW$141" lockText="1" noThreeD="1"/>
</file>

<file path=xl/ctrlProps/ctrlProp328.xml><?xml version="1.0" encoding="utf-8"?>
<formControlPr xmlns="http://schemas.microsoft.com/office/spreadsheetml/2009/9/main" objectType="CheckBox" fmlaLink="$BU$142" lockText="1" noThreeD="1"/>
</file>

<file path=xl/ctrlProps/ctrlProp329.xml><?xml version="1.0" encoding="utf-8"?>
<formControlPr xmlns="http://schemas.microsoft.com/office/spreadsheetml/2009/9/main" objectType="CheckBox" fmlaLink="$BV$142" lockText="1" noThreeD="1"/>
</file>

<file path=xl/ctrlProps/ctrlProp33.xml><?xml version="1.0" encoding="utf-8"?>
<formControlPr xmlns="http://schemas.microsoft.com/office/spreadsheetml/2009/9/main" objectType="CheckBox" fmlaLink="$BW$16" lockText="1" noThreeD="1"/>
</file>

<file path=xl/ctrlProps/ctrlProp330.xml><?xml version="1.0" encoding="utf-8"?>
<formControlPr xmlns="http://schemas.microsoft.com/office/spreadsheetml/2009/9/main" objectType="CheckBox" fmlaLink="$BW$142" lockText="1" noThreeD="1"/>
</file>

<file path=xl/ctrlProps/ctrlProp331.xml><?xml version="1.0" encoding="utf-8"?>
<formControlPr xmlns="http://schemas.microsoft.com/office/spreadsheetml/2009/9/main" objectType="CheckBox" fmlaLink="$BU$143" lockText="1" noThreeD="1"/>
</file>

<file path=xl/ctrlProps/ctrlProp332.xml><?xml version="1.0" encoding="utf-8"?>
<formControlPr xmlns="http://schemas.microsoft.com/office/spreadsheetml/2009/9/main" objectType="CheckBox" fmlaLink="$BV$143" lockText="1" noThreeD="1"/>
</file>

<file path=xl/ctrlProps/ctrlProp333.xml><?xml version="1.0" encoding="utf-8"?>
<formControlPr xmlns="http://schemas.microsoft.com/office/spreadsheetml/2009/9/main" objectType="CheckBox" fmlaLink="$BW$143" lockText="1" noThreeD="1"/>
</file>

<file path=xl/ctrlProps/ctrlProp334.xml><?xml version="1.0" encoding="utf-8"?>
<formControlPr xmlns="http://schemas.microsoft.com/office/spreadsheetml/2009/9/main" objectType="CheckBox" fmlaLink="$BU$144" lockText="1" noThreeD="1"/>
</file>

<file path=xl/ctrlProps/ctrlProp335.xml><?xml version="1.0" encoding="utf-8"?>
<formControlPr xmlns="http://schemas.microsoft.com/office/spreadsheetml/2009/9/main" objectType="CheckBox" fmlaLink="$BV$144" lockText="1" noThreeD="1"/>
</file>

<file path=xl/ctrlProps/ctrlProp336.xml><?xml version="1.0" encoding="utf-8"?>
<formControlPr xmlns="http://schemas.microsoft.com/office/spreadsheetml/2009/9/main" objectType="CheckBox" fmlaLink="$BW$144" lockText="1" noThreeD="1"/>
</file>

<file path=xl/ctrlProps/ctrlProp337.xml><?xml version="1.0" encoding="utf-8"?>
<formControlPr xmlns="http://schemas.microsoft.com/office/spreadsheetml/2009/9/main" objectType="CheckBox" fmlaLink="$BU$145" lockText="1" noThreeD="1"/>
</file>

<file path=xl/ctrlProps/ctrlProp338.xml><?xml version="1.0" encoding="utf-8"?>
<formControlPr xmlns="http://schemas.microsoft.com/office/spreadsheetml/2009/9/main" objectType="CheckBox" fmlaLink="$BV$145" lockText="1" noThreeD="1"/>
</file>

<file path=xl/ctrlProps/ctrlProp339.xml><?xml version="1.0" encoding="utf-8"?>
<formControlPr xmlns="http://schemas.microsoft.com/office/spreadsheetml/2009/9/main" objectType="CheckBox" fmlaLink="$BW$145" lockText="1" noThreeD="1"/>
</file>

<file path=xl/ctrlProps/ctrlProp34.xml><?xml version="1.0" encoding="utf-8"?>
<formControlPr xmlns="http://schemas.microsoft.com/office/spreadsheetml/2009/9/main" objectType="CheckBox" fmlaLink="$BU$17" lockText="1" noThreeD="1"/>
</file>

<file path=xl/ctrlProps/ctrlProp340.xml><?xml version="1.0" encoding="utf-8"?>
<formControlPr xmlns="http://schemas.microsoft.com/office/spreadsheetml/2009/9/main" objectType="CheckBox" fmlaLink="$BU$146" lockText="1" noThreeD="1"/>
</file>

<file path=xl/ctrlProps/ctrlProp341.xml><?xml version="1.0" encoding="utf-8"?>
<formControlPr xmlns="http://schemas.microsoft.com/office/spreadsheetml/2009/9/main" objectType="CheckBox" fmlaLink="$BV$146" lockText="1" noThreeD="1"/>
</file>

<file path=xl/ctrlProps/ctrlProp342.xml><?xml version="1.0" encoding="utf-8"?>
<formControlPr xmlns="http://schemas.microsoft.com/office/spreadsheetml/2009/9/main" objectType="CheckBox" fmlaLink="$BW$146" lockText="1" noThreeD="1"/>
</file>

<file path=xl/ctrlProps/ctrlProp343.xml><?xml version="1.0" encoding="utf-8"?>
<formControlPr xmlns="http://schemas.microsoft.com/office/spreadsheetml/2009/9/main" objectType="CheckBox" fmlaLink="$BU$147" lockText="1" noThreeD="1"/>
</file>

<file path=xl/ctrlProps/ctrlProp344.xml><?xml version="1.0" encoding="utf-8"?>
<formControlPr xmlns="http://schemas.microsoft.com/office/spreadsheetml/2009/9/main" objectType="CheckBox" fmlaLink="$BV$147" lockText="1" noThreeD="1"/>
</file>

<file path=xl/ctrlProps/ctrlProp345.xml><?xml version="1.0" encoding="utf-8"?>
<formControlPr xmlns="http://schemas.microsoft.com/office/spreadsheetml/2009/9/main" objectType="CheckBox" fmlaLink="$BW$147" lockText="1" noThreeD="1"/>
</file>

<file path=xl/ctrlProps/ctrlProp346.xml><?xml version="1.0" encoding="utf-8"?>
<formControlPr xmlns="http://schemas.microsoft.com/office/spreadsheetml/2009/9/main" objectType="CheckBox" fmlaLink="$BU$148" lockText="1" noThreeD="1"/>
</file>

<file path=xl/ctrlProps/ctrlProp347.xml><?xml version="1.0" encoding="utf-8"?>
<formControlPr xmlns="http://schemas.microsoft.com/office/spreadsheetml/2009/9/main" objectType="CheckBox" fmlaLink="$BV$148" lockText="1" noThreeD="1"/>
</file>

<file path=xl/ctrlProps/ctrlProp348.xml><?xml version="1.0" encoding="utf-8"?>
<formControlPr xmlns="http://schemas.microsoft.com/office/spreadsheetml/2009/9/main" objectType="CheckBox" fmlaLink="$BW$148" lockText="1" noThreeD="1"/>
</file>

<file path=xl/ctrlProps/ctrlProp349.xml><?xml version="1.0" encoding="utf-8"?>
<formControlPr xmlns="http://schemas.microsoft.com/office/spreadsheetml/2009/9/main" objectType="CheckBox" fmlaLink="$BU$149" lockText="1" noThreeD="1"/>
</file>

<file path=xl/ctrlProps/ctrlProp35.xml><?xml version="1.0" encoding="utf-8"?>
<formControlPr xmlns="http://schemas.microsoft.com/office/spreadsheetml/2009/9/main" objectType="CheckBox" fmlaLink="$BV$17" lockText="1" noThreeD="1"/>
</file>

<file path=xl/ctrlProps/ctrlProp350.xml><?xml version="1.0" encoding="utf-8"?>
<formControlPr xmlns="http://schemas.microsoft.com/office/spreadsheetml/2009/9/main" objectType="CheckBox" fmlaLink="$BV$149" lockText="1" noThreeD="1"/>
</file>

<file path=xl/ctrlProps/ctrlProp351.xml><?xml version="1.0" encoding="utf-8"?>
<formControlPr xmlns="http://schemas.microsoft.com/office/spreadsheetml/2009/9/main" objectType="CheckBox" fmlaLink="$BW$149" lockText="1" noThreeD="1"/>
</file>

<file path=xl/ctrlProps/ctrlProp352.xml><?xml version="1.0" encoding="utf-8"?>
<formControlPr xmlns="http://schemas.microsoft.com/office/spreadsheetml/2009/9/main" objectType="CheckBox" fmlaLink="$BU$150" lockText="1" noThreeD="1"/>
</file>

<file path=xl/ctrlProps/ctrlProp353.xml><?xml version="1.0" encoding="utf-8"?>
<formControlPr xmlns="http://schemas.microsoft.com/office/spreadsheetml/2009/9/main" objectType="CheckBox" fmlaLink="$BV$150" lockText="1" noThreeD="1"/>
</file>

<file path=xl/ctrlProps/ctrlProp354.xml><?xml version="1.0" encoding="utf-8"?>
<formControlPr xmlns="http://schemas.microsoft.com/office/spreadsheetml/2009/9/main" objectType="CheckBox" fmlaLink="$BW$150" lockText="1" noThreeD="1"/>
</file>

<file path=xl/ctrlProps/ctrlProp355.xml><?xml version="1.0" encoding="utf-8"?>
<formControlPr xmlns="http://schemas.microsoft.com/office/spreadsheetml/2009/9/main" objectType="CheckBox" fmlaLink="$BU$151" lockText="1" noThreeD="1"/>
</file>

<file path=xl/ctrlProps/ctrlProp356.xml><?xml version="1.0" encoding="utf-8"?>
<formControlPr xmlns="http://schemas.microsoft.com/office/spreadsheetml/2009/9/main" objectType="CheckBox" fmlaLink="$BV$151" lockText="1" noThreeD="1"/>
</file>

<file path=xl/ctrlProps/ctrlProp357.xml><?xml version="1.0" encoding="utf-8"?>
<formControlPr xmlns="http://schemas.microsoft.com/office/spreadsheetml/2009/9/main" objectType="CheckBox" fmlaLink="$BW$151" lockText="1" noThreeD="1"/>
</file>

<file path=xl/ctrlProps/ctrlProp358.xml><?xml version="1.0" encoding="utf-8"?>
<formControlPr xmlns="http://schemas.microsoft.com/office/spreadsheetml/2009/9/main" objectType="CheckBox" fmlaLink="$BU$152" lockText="1" noThreeD="1"/>
</file>

<file path=xl/ctrlProps/ctrlProp359.xml><?xml version="1.0" encoding="utf-8"?>
<formControlPr xmlns="http://schemas.microsoft.com/office/spreadsheetml/2009/9/main" objectType="CheckBox" fmlaLink="$BV$152" lockText="1" noThreeD="1"/>
</file>

<file path=xl/ctrlProps/ctrlProp36.xml><?xml version="1.0" encoding="utf-8"?>
<formControlPr xmlns="http://schemas.microsoft.com/office/spreadsheetml/2009/9/main" objectType="CheckBox" fmlaLink="$BW$17" lockText="1" noThreeD="1"/>
</file>

<file path=xl/ctrlProps/ctrlProp360.xml><?xml version="1.0" encoding="utf-8"?>
<formControlPr xmlns="http://schemas.microsoft.com/office/spreadsheetml/2009/9/main" objectType="CheckBox" fmlaLink="$BW$152" lockText="1" noThreeD="1"/>
</file>

<file path=xl/ctrlProps/ctrlProp361.xml><?xml version="1.0" encoding="utf-8"?>
<formControlPr xmlns="http://schemas.microsoft.com/office/spreadsheetml/2009/9/main" objectType="CheckBox" fmlaLink="$BU$162" lockText="1" noThreeD="1"/>
</file>

<file path=xl/ctrlProps/ctrlProp362.xml><?xml version="1.0" encoding="utf-8"?>
<formControlPr xmlns="http://schemas.microsoft.com/office/spreadsheetml/2009/9/main" objectType="CheckBox" fmlaLink="$BV$162" lockText="1" noThreeD="1"/>
</file>

<file path=xl/ctrlProps/ctrlProp363.xml><?xml version="1.0" encoding="utf-8"?>
<formControlPr xmlns="http://schemas.microsoft.com/office/spreadsheetml/2009/9/main" objectType="CheckBox" fmlaLink="$BW$162" lockText="1" noThreeD="1"/>
</file>

<file path=xl/ctrlProps/ctrlProp364.xml><?xml version="1.0" encoding="utf-8"?>
<formControlPr xmlns="http://schemas.microsoft.com/office/spreadsheetml/2009/9/main" objectType="CheckBox" fmlaLink="$BU$163" lockText="1" noThreeD="1"/>
</file>

<file path=xl/ctrlProps/ctrlProp365.xml><?xml version="1.0" encoding="utf-8"?>
<formControlPr xmlns="http://schemas.microsoft.com/office/spreadsheetml/2009/9/main" objectType="CheckBox" fmlaLink="$BV$163" lockText="1" noThreeD="1"/>
</file>

<file path=xl/ctrlProps/ctrlProp366.xml><?xml version="1.0" encoding="utf-8"?>
<formControlPr xmlns="http://schemas.microsoft.com/office/spreadsheetml/2009/9/main" objectType="CheckBox" fmlaLink="$BW$163" lockText="1" noThreeD="1"/>
</file>

<file path=xl/ctrlProps/ctrlProp367.xml><?xml version="1.0" encoding="utf-8"?>
<formControlPr xmlns="http://schemas.microsoft.com/office/spreadsheetml/2009/9/main" objectType="CheckBox" fmlaLink="$BU$164" lockText="1" noThreeD="1"/>
</file>

<file path=xl/ctrlProps/ctrlProp368.xml><?xml version="1.0" encoding="utf-8"?>
<formControlPr xmlns="http://schemas.microsoft.com/office/spreadsheetml/2009/9/main" objectType="CheckBox" fmlaLink="$BV$164" lockText="1" noThreeD="1"/>
</file>

<file path=xl/ctrlProps/ctrlProp369.xml><?xml version="1.0" encoding="utf-8"?>
<formControlPr xmlns="http://schemas.microsoft.com/office/spreadsheetml/2009/9/main" objectType="CheckBox" fmlaLink="$BW$164" lockText="1" noThreeD="1"/>
</file>

<file path=xl/ctrlProps/ctrlProp37.xml><?xml version="1.0" encoding="utf-8"?>
<formControlPr xmlns="http://schemas.microsoft.com/office/spreadsheetml/2009/9/main" objectType="CheckBox" fmlaLink="$BU$18" lockText="1" noThreeD="1"/>
</file>

<file path=xl/ctrlProps/ctrlProp370.xml><?xml version="1.0" encoding="utf-8"?>
<formControlPr xmlns="http://schemas.microsoft.com/office/spreadsheetml/2009/9/main" objectType="CheckBox" fmlaLink="$BU$165" lockText="1" noThreeD="1"/>
</file>

<file path=xl/ctrlProps/ctrlProp371.xml><?xml version="1.0" encoding="utf-8"?>
<formControlPr xmlns="http://schemas.microsoft.com/office/spreadsheetml/2009/9/main" objectType="CheckBox" fmlaLink="$BV$165" lockText="1" noThreeD="1"/>
</file>

<file path=xl/ctrlProps/ctrlProp372.xml><?xml version="1.0" encoding="utf-8"?>
<formControlPr xmlns="http://schemas.microsoft.com/office/spreadsheetml/2009/9/main" objectType="CheckBox" fmlaLink="$BW$165" lockText="1" noThreeD="1"/>
</file>

<file path=xl/ctrlProps/ctrlProp373.xml><?xml version="1.0" encoding="utf-8"?>
<formControlPr xmlns="http://schemas.microsoft.com/office/spreadsheetml/2009/9/main" objectType="CheckBox" fmlaLink="$BU$166" lockText="1" noThreeD="1"/>
</file>

<file path=xl/ctrlProps/ctrlProp374.xml><?xml version="1.0" encoding="utf-8"?>
<formControlPr xmlns="http://schemas.microsoft.com/office/spreadsheetml/2009/9/main" objectType="CheckBox" fmlaLink="$BV$166" lockText="1" noThreeD="1"/>
</file>

<file path=xl/ctrlProps/ctrlProp375.xml><?xml version="1.0" encoding="utf-8"?>
<formControlPr xmlns="http://schemas.microsoft.com/office/spreadsheetml/2009/9/main" objectType="CheckBox" fmlaLink="$BW$166" lockText="1" noThreeD="1"/>
</file>

<file path=xl/ctrlProps/ctrlProp376.xml><?xml version="1.0" encoding="utf-8"?>
<formControlPr xmlns="http://schemas.microsoft.com/office/spreadsheetml/2009/9/main" objectType="CheckBox" fmlaLink="$BU$167" lockText="1" noThreeD="1"/>
</file>

<file path=xl/ctrlProps/ctrlProp377.xml><?xml version="1.0" encoding="utf-8"?>
<formControlPr xmlns="http://schemas.microsoft.com/office/spreadsheetml/2009/9/main" objectType="CheckBox" fmlaLink="$BV$167" lockText="1" noThreeD="1"/>
</file>

<file path=xl/ctrlProps/ctrlProp378.xml><?xml version="1.0" encoding="utf-8"?>
<formControlPr xmlns="http://schemas.microsoft.com/office/spreadsheetml/2009/9/main" objectType="CheckBox" fmlaLink="$BW$167" lockText="1" noThreeD="1"/>
</file>

<file path=xl/ctrlProps/ctrlProp379.xml><?xml version="1.0" encoding="utf-8"?>
<formControlPr xmlns="http://schemas.microsoft.com/office/spreadsheetml/2009/9/main" objectType="CheckBox" fmlaLink="$BU$168" lockText="1" noThreeD="1"/>
</file>

<file path=xl/ctrlProps/ctrlProp38.xml><?xml version="1.0" encoding="utf-8"?>
<formControlPr xmlns="http://schemas.microsoft.com/office/spreadsheetml/2009/9/main" objectType="CheckBox" fmlaLink="$BV$18" lockText="1" noThreeD="1"/>
</file>

<file path=xl/ctrlProps/ctrlProp380.xml><?xml version="1.0" encoding="utf-8"?>
<formControlPr xmlns="http://schemas.microsoft.com/office/spreadsheetml/2009/9/main" objectType="CheckBox" fmlaLink="$BV$168" lockText="1" noThreeD="1"/>
</file>

<file path=xl/ctrlProps/ctrlProp381.xml><?xml version="1.0" encoding="utf-8"?>
<formControlPr xmlns="http://schemas.microsoft.com/office/spreadsheetml/2009/9/main" objectType="CheckBox" fmlaLink="$BW$168" lockText="1" noThreeD="1"/>
</file>

<file path=xl/ctrlProps/ctrlProp382.xml><?xml version="1.0" encoding="utf-8"?>
<formControlPr xmlns="http://schemas.microsoft.com/office/spreadsheetml/2009/9/main" objectType="CheckBox" fmlaLink="$BU$169" lockText="1" noThreeD="1"/>
</file>

<file path=xl/ctrlProps/ctrlProp383.xml><?xml version="1.0" encoding="utf-8"?>
<formControlPr xmlns="http://schemas.microsoft.com/office/spreadsheetml/2009/9/main" objectType="CheckBox" fmlaLink="$BV$169" lockText="1" noThreeD="1"/>
</file>

<file path=xl/ctrlProps/ctrlProp384.xml><?xml version="1.0" encoding="utf-8"?>
<formControlPr xmlns="http://schemas.microsoft.com/office/spreadsheetml/2009/9/main" objectType="CheckBox" fmlaLink="$BW$169" lockText="1" noThreeD="1"/>
</file>

<file path=xl/ctrlProps/ctrlProp385.xml><?xml version="1.0" encoding="utf-8"?>
<formControlPr xmlns="http://schemas.microsoft.com/office/spreadsheetml/2009/9/main" objectType="CheckBox" fmlaLink="$BU$170" lockText="1" noThreeD="1"/>
</file>

<file path=xl/ctrlProps/ctrlProp386.xml><?xml version="1.0" encoding="utf-8"?>
<formControlPr xmlns="http://schemas.microsoft.com/office/spreadsheetml/2009/9/main" objectType="CheckBox" fmlaLink="$BV$170" lockText="1" noThreeD="1"/>
</file>

<file path=xl/ctrlProps/ctrlProp387.xml><?xml version="1.0" encoding="utf-8"?>
<formControlPr xmlns="http://schemas.microsoft.com/office/spreadsheetml/2009/9/main" objectType="CheckBox" fmlaLink="$BW$170" lockText="1" noThreeD="1"/>
</file>

<file path=xl/ctrlProps/ctrlProp388.xml><?xml version="1.0" encoding="utf-8"?>
<formControlPr xmlns="http://schemas.microsoft.com/office/spreadsheetml/2009/9/main" objectType="CheckBox" fmlaLink="$BU$171" lockText="1" noThreeD="1"/>
</file>

<file path=xl/ctrlProps/ctrlProp389.xml><?xml version="1.0" encoding="utf-8"?>
<formControlPr xmlns="http://schemas.microsoft.com/office/spreadsheetml/2009/9/main" objectType="CheckBox" fmlaLink="$BV$171" lockText="1" noThreeD="1"/>
</file>

<file path=xl/ctrlProps/ctrlProp39.xml><?xml version="1.0" encoding="utf-8"?>
<formControlPr xmlns="http://schemas.microsoft.com/office/spreadsheetml/2009/9/main" objectType="CheckBox" fmlaLink="$BW$18" lockText="1" noThreeD="1"/>
</file>

<file path=xl/ctrlProps/ctrlProp390.xml><?xml version="1.0" encoding="utf-8"?>
<formControlPr xmlns="http://schemas.microsoft.com/office/spreadsheetml/2009/9/main" objectType="CheckBox" fmlaLink="$BW$171" lockText="1" noThreeD="1"/>
</file>

<file path=xl/ctrlProps/ctrlProp391.xml><?xml version="1.0" encoding="utf-8"?>
<formControlPr xmlns="http://schemas.microsoft.com/office/spreadsheetml/2009/9/main" objectType="CheckBox" fmlaLink="$BU$172" lockText="1" noThreeD="1"/>
</file>

<file path=xl/ctrlProps/ctrlProp392.xml><?xml version="1.0" encoding="utf-8"?>
<formControlPr xmlns="http://schemas.microsoft.com/office/spreadsheetml/2009/9/main" objectType="CheckBox" fmlaLink="$BV$172" lockText="1" noThreeD="1"/>
</file>

<file path=xl/ctrlProps/ctrlProp393.xml><?xml version="1.0" encoding="utf-8"?>
<formControlPr xmlns="http://schemas.microsoft.com/office/spreadsheetml/2009/9/main" objectType="CheckBox" fmlaLink="$BW$172" lockText="1" noThreeD="1"/>
</file>

<file path=xl/ctrlProps/ctrlProp394.xml><?xml version="1.0" encoding="utf-8"?>
<formControlPr xmlns="http://schemas.microsoft.com/office/spreadsheetml/2009/9/main" objectType="CheckBox" fmlaLink="$BU$173" lockText="1" noThreeD="1"/>
</file>

<file path=xl/ctrlProps/ctrlProp395.xml><?xml version="1.0" encoding="utf-8"?>
<formControlPr xmlns="http://schemas.microsoft.com/office/spreadsheetml/2009/9/main" objectType="CheckBox" fmlaLink="$BV$173" lockText="1" noThreeD="1"/>
</file>

<file path=xl/ctrlProps/ctrlProp396.xml><?xml version="1.0" encoding="utf-8"?>
<formControlPr xmlns="http://schemas.microsoft.com/office/spreadsheetml/2009/9/main" objectType="CheckBox" fmlaLink="$BW$173" lockText="1" noThreeD="1"/>
</file>

<file path=xl/ctrlProps/ctrlProp397.xml><?xml version="1.0" encoding="utf-8"?>
<formControlPr xmlns="http://schemas.microsoft.com/office/spreadsheetml/2009/9/main" objectType="CheckBox" fmlaLink="$BU$174" lockText="1" noThreeD="1"/>
</file>

<file path=xl/ctrlProps/ctrlProp398.xml><?xml version="1.0" encoding="utf-8"?>
<formControlPr xmlns="http://schemas.microsoft.com/office/spreadsheetml/2009/9/main" objectType="CheckBox" fmlaLink="$BV$174" lockText="1" noThreeD="1"/>
</file>

<file path=xl/ctrlProps/ctrlProp399.xml><?xml version="1.0" encoding="utf-8"?>
<formControlPr xmlns="http://schemas.microsoft.com/office/spreadsheetml/2009/9/main" objectType="CheckBox" fmlaLink="$BW$174" lockText="1" noThreeD="1"/>
</file>

<file path=xl/ctrlProps/ctrlProp4.xml><?xml version="1.0" encoding="utf-8"?>
<formControlPr xmlns="http://schemas.microsoft.com/office/spreadsheetml/2009/9/main" objectType="CheckBox" fmlaLink="$BU$7" lockText="1" noThreeD="1"/>
</file>

<file path=xl/ctrlProps/ctrlProp40.xml><?xml version="1.0" encoding="utf-8"?>
<formControlPr xmlns="http://schemas.microsoft.com/office/spreadsheetml/2009/9/main" objectType="CheckBox" fmlaLink="$BU$19" lockText="1" noThreeD="1"/>
</file>

<file path=xl/ctrlProps/ctrlProp400.xml><?xml version="1.0" encoding="utf-8"?>
<formControlPr xmlns="http://schemas.microsoft.com/office/spreadsheetml/2009/9/main" objectType="CheckBox" fmlaLink="$BU$175" lockText="1" noThreeD="1"/>
</file>

<file path=xl/ctrlProps/ctrlProp401.xml><?xml version="1.0" encoding="utf-8"?>
<formControlPr xmlns="http://schemas.microsoft.com/office/spreadsheetml/2009/9/main" objectType="CheckBox" fmlaLink="$BV$175" lockText="1" noThreeD="1"/>
</file>

<file path=xl/ctrlProps/ctrlProp402.xml><?xml version="1.0" encoding="utf-8"?>
<formControlPr xmlns="http://schemas.microsoft.com/office/spreadsheetml/2009/9/main" objectType="CheckBox" fmlaLink="$BW$175" lockText="1" noThreeD="1"/>
</file>

<file path=xl/ctrlProps/ctrlProp403.xml><?xml version="1.0" encoding="utf-8"?>
<formControlPr xmlns="http://schemas.microsoft.com/office/spreadsheetml/2009/9/main" objectType="CheckBox" fmlaLink="$BU$176" lockText="1" noThreeD="1"/>
</file>

<file path=xl/ctrlProps/ctrlProp404.xml><?xml version="1.0" encoding="utf-8"?>
<formControlPr xmlns="http://schemas.microsoft.com/office/spreadsheetml/2009/9/main" objectType="CheckBox" fmlaLink="$BV$176" lockText="1" noThreeD="1"/>
</file>

<file path=xl/ctrlProps/ctrlProp405.xml><?xml version="1.0" encoding="utf-8"?>
<formControlPr xmlns="http://schemas.microsoft.com/office/spreadsheetml/2009/9/main" objectType="CheckBox" fmlaLink="$BW$176" lockText="1" noThreeD="1"/>
</file>

<file path=xl/ctrlProps/ctrlProp406.xml><?xml version="1.0" encoding="utf-8"?>
<formControlPr xmlns="http://schemas.microsoft.com/office/spreadsheetml/2009/9/main" objectType="CheckBox" fmlaLink="$BU$177" lockText="1" noThreeD="1"/>
</file>

<file path=xl/ctrlProps/ctrlProp407.xml><?xml version="1.0" encoding="utf-8"?>
<formControlPr xmlns="http://schemas.microsoft.com/office/spreadsheetml/2009/9/main" objectType="CheckBox" fmlaLink="$BV$177" lockText="1" noThreeD="1"/>
</file>

<file path=xl/ctrlProps/ctrlProp408.xml><?xml version="1.0" encoding="utf-8"?>
<formControlPr xmlns="http://schemas.microsoft.com/office/spreadsheetml/2009/9/main" objectType="CheckBox" fmlaLink="$BW$177" lockText="1" noThreeD="1"/>
</file>

<file path=xl/ctrlProps/ctrlProp409.xml><?xml version="1.0" encoding="utf-8"?>
<formControlPr xmlns="http://schemas.microsoft.com/office/spreadsheetml/2009/9/main" objectType="CheckBox" fmlaLink="$BU$178" lockText="1" noThreeD="1"/>
</file>

<file path=xl/ctrlProps/ctrlProp41.xml><?xml version="1.0" encoding="utf-8"?>
<formControlPr xmlns="http://schemas.microsoft.com/office/spreadsheetml/2009/9/main" objectType="CheckBox" fmlaLink="$BV$19" lockText="1" noThreeD="1"/>
</file>

<file path=xl/ctrlProps/ctrlProp410.xml><?xml version="1.0" encoding="utf-8"?>
<formControlPr xmlns="http://schemas.microsoft.com/office/spreadsheetml/2009/9/main" objectType="CheckBox" fmlaLink="$BV$178" lockText="1" noThreeD="1"/>
</file>

<file path=xl/ctrlProps/ctrlProp411.xml><?xml version="1.0" encoding="utf-8"?>
<formControlPr xmlns="http://schemas.microsoft.com/office/spreadsheetml/2009/9/main" objectType="CheckBox" fmlaLink="$BW$178" lockText="1" noThreeD="1"/>
</file>

<file path=xl/ctrlProps/ctrlProp412.xml><?xml version="1.0" encoding="utf-8"?>
<formControlPr xmlns="http://schemas.microsoft.com/office/spreadsheetml/2009/9/main" objectType="CheckBox" fmlaLink="$BU$179" lockText="1" noThreeD="1"/>
</file>

<file path=xl/ctrlProps/ctrlProp413.xml><?xml version="1.0" encoding="utf-8"?>
<formControlPr xmlns="http://schemas.microsoft.com/office/spreadsheetml/2009/9/main" objectType="CheckBox" fmlaLink="$BV$179" lockText="1" noThreeD="1"/>
</file>

<file path=xl/ctrlProps/ctrlProp414.xml><?xml version="1.0" encoding="utf-8"?>
<formControlPr xmlns="http://schemas.microsoft.com/office/spreadsheetml/2009/9/main" objectType="CheckBox" fmlaLink="$BW$179" lockText="1" noThreeD="1"/>
</file>

<file path=xl/ctrlProps/ctrlProp415.xml><?xml version="1.0" encoding="utf-8"?>
<formControlPr xmlns="http://schemas.microsoft.com/office/spreadsheetml/2009/9/main" objectType="CheckBox" fmlaLink="$BU$180" lockText="1" noThreeD="1"/>
</file>

<file path=xl/ctrlProps/ctrlProp416.xml><?xml version="1.0" encoding="utf-8"?>
<formControlPr xmlns="http://schemas.microsoft.com/office/spreadsheetml/2009/9/main" objectType="CheckBox" fmlaLink="$BV$180" lockText="1" noThreeD="1"/>
</file>

<file path=xl/ctrlProps/ctrlProp417.xml><?xml version="1.0" encoding="utf-8"?>
<formControlPr xmlns="http://schemas.microsoft.com/office/spreadsheetml/2009/9/main" objectType="CheckBox" fmlaLink="$BW$180" lockText="1" noThreeD="1"/>
</file>

<file path=xl/ctrlProps/ctrlProp418.xml><?xml version="1.0" encoding="utf-8"?>
<formControlPr xmlns="http://schemas.microsoft.com/office/spreadsheetml/2009/9/main" objectType="CheckBox" fmlaLink="$BU$181" lockText="1" noThreeD="1"/>
</file>

<file path=xl/ctrlProps/ctrlProp419.xml><?xml version="1.0" encoding="utf-8"?>
<formControlPr xmlns="http://schemas.microsoft.com/office/spreadsheetml/2009/9/main" objectType="CheckBox" fmlaLink="$BV$181" lockText="1" noThreeD="1"/>
</file>

<file path=xl/ctrlProps/ctrlProp42.xml><?xml version="1.0" encoding="utf-8"?>
<formControlPr xmlns="http://schemas.microsoft.com/office/spreadsheetml/2009/9/main" objectType="CheckBox" fmlaLink="$BW$19" lockText="1" noThreeD="1"/>
</file>

<file path=xl/ctrlProps/ctrlProp420.xml><?xml version="1.0" encoding="utf-8"?>
<formControlPr xmlns="http://schemas.microsoft.com/office/spreadsheetml/2009/9/main" objectType="CheckBox" fmlaLink="$BW$181" lockText="1" noThreeD="1"/>
</file>

<file path=xl/ctrlProps/ctrlProp421.xml><?xml version="1.0" encoding="utf-8"?>
<formControlPr xmlns="http://schemas.microsoft.com/office/spreadsheetml/2009/9/main" objectType="CheckBox" fmlaLink="$BU$182" lockText="1" noThreeD="1"/>
</file>

<file path=xl/ctrlProps/ctrlProp422.xml><?xml version="1.0" encoding="utf-8"?>
<formControlPr xmlns="http://schemas.microsoft.com/office/spreadsheetml/2009/9/main" objectType="CheckBox" fmlaLink="$BV$182" lockText="1" noThreeD="1"/>
</file>

<file path=xl/ctrlProps/ctrlProp423.xml><?xml version="1.0" encoding="utf-8"?>
<formControlPr xmlns="http://schemas.microsoft.com/office/spreadsheetml/2009/9/main" objectType="CheckBox" fmlaLink="$BW$182" lockText="1" noThreeD="1"/>
</file>

<file path=xl/ctrlProps/ctrlProp424.xml><?xml version="1.0" encoding="utf-8"?>
<formControlPr xmlns="http://schemas.microsoft.com/office/spreadsheetml/2009/9/main" objectType="CheckBox" fmlaLink="$BU$183" lockText="1" noThreeD="1"/>
</file>

<file path=xl/ctrlProps/ctrlProp425.xml><?xml version="1.0" encoding="utf-8"?>
<formControlPr xmlns="http://schemas.microsoft.com/office/spreadsheetml/2009/9/main" objectType="CheckBox" fmlaLink="$BV$183" lockText="1" noThreeD="1"/>
</file>

<file path=xl/ctrlProps/ctrlProp426.xml><?xml version="1.0" encoding="utf-8"?>
<formControlPr xmlns="http://schemas.microsoft.com/office/spreadsheetml/2009/9/main" objectType="CheckBox" fmlaLink="$BW$183" lockText="1" noThreeD="1"/>
</file>

<file path=xl/ctrlProps/ctrlProp427.xml><?xml version="1.0" encoding="utf-8"?>
<formControlPr xmlns="http://schemas.microsoft.com/office/spreadsheetml/2009/9/main" objectType="CheckBox" fmlaLink="$BU$184" lockText="1" noThreeD="1"/>
</file>

<file path=xl/ctrlProps/ctrlProp428.xml><?xml version="1.0" encoding="utf-8"?>
<formControlPr xmlns="http://schemas.microsoft.com/office/spreadsheetml/2009/9/main" objectType="CheckBox" fmlaLink="$BV$184" lockText="1" noThreeD="1"/>
</file>

<file path=xl/ctrlProps/ctrlProp429.xml><?xml version="1.0" encoding="utf-8"?>
<formControlPr xmlns="http://schemas.microsoft.com/office/spreadsheetml/2009/9/main" objectType="CheckBox" fmlaLink="$BW$184" lockText="1" noThreeD="1"/>
</file>

<file path=xl/ctrlProps/ctrlProp43.xml><?xml version="1.0" encoding="utf-8"?>
<formControlPr xmlns="http://schemas.microsoft.com/office/spreadsheetml/2009/9/main" objectType="CheckBox" fmlaLink="$BU$20" lockText="1" noThreeD="1"/>
</file>

<file path=xl/ctrlProps/ctrlProp430.xml><?xml version="1.0" encoding="utf-8"?>
<formControlPr xmlns="http://schemas.microsoft.com/office/spreadsheetml/2009/9/main" objectType="CheckBox" fmlaLink="$BU$185" lockText="1" noThreeD="1"/>
</file>

<file path=xl/ctrlProps/ctrlProp431.xml><?xml version="1.0" encoding="utf-8"?>
<formControlPr xmlns="http://schemas.microsoft.com/office/spreadsheetml/2009/9/main" objectType="CheckBox" fmlaLink="$BV$185" lockText="1" noThreeD="1"/>
</file>

<file path=xl/ctrlProps/ctrlProp432.xml><?xml version="1.0" encoding="utf-8"?>
<formControlPr xmlns="http://schemas.microsoft.com/office/spreadsheetml/2009/9/main" objectType="CheckBox" fmlaLink="$BW$185" lockText="1" noThreeD="1"/>
</file>

<file path=xl/ctrlProps/ctrlProp433.xml><?xml version="1.0" encoding="utf-8"?>
<formControlPr xmlns="http://schemas.microsoft.com/office/spreadsheetml/2009/9/main" objectType="CheckBox" fmlaLink="$BU$186" lockText="1" noThreeD="1"/>
</file>

<file path=xl/ctrlProps/ctrlProp434.xml><?xml version="1.0" encoding="utf-8"?>
<formControlPr xmlns="http://schemas.microsoft.com/office/spreadsheetml/2009/9/main" objectType="CheckBox" fmlaLink="$BV$186" lockText="1" noThreeD="1"/>
</file>

<file path=xl/ctrlProps/ctrlProp435.xml><?xml version="1.0" encoding="utf-8"?>
<formControlPr xmlns="http://schemas.microsoft.com/office/spreadsheetml/2009/9/main" objectType="CheckBox" fmlaLink="$BW$186" lockText="1" noThreeD="1"/>
</file>

<file path=xl/ctrlProps/ctrlProp436.xml><?xml version="1.0" encoding="utf-8"?>
<formControlPr xmlns="http://schemas.microsoft.com/office/spreadsheetml/2009/9/main" objectType="CheckBox" fmlaLink="$BU$187" lockText="1" noThreeD="1"/>
</file>

<file path=xl/ctrlProps/ctrlProp437.xml><?xml version="1.0" encoding="utf-8"?>
<formControlPr xmlns="http://schemas.microsoft.com/office/spreadsheetml/2009/9/main" objectType="CheckBox" fmlaLink="$BV$187" lockText="1" noThreeD="1"/>
</file>

<file path=xl/ctrlProps/ctrlProp438.xml><?xml version="1.0" encoding="utf-8"?>
<formControlPr xmlns="http://schemas.microsoft.com/office/spreadsheetml/2009/9/main" objectType="CheckBox" fmlaLink="$BW$187" lockText="1" noThreeD="1"/>
</file>

<file path=xl/ctrlProps/ctrlProp439.xml><?xml version="1.0" encoding="utf-8"?>
<formControlPr xmlns="http://schemas.microsoft.com/office/spreadsheetml/2009/9/main" objectType="CheckBox" fmlaLink="$BU$188" lockText="1" noThreeD="1"/>
</file>

<file path=xl/ctrlProps/ctrlProp44.xml><?xml version="1.0" encoding="utf-8"?>
<formControlPr xmlns="http://schemas.microsoft.com/office/spreadsheetml/2009/9/main" objectType="CheckBox" fmlaLink="$BV$20" lockText="1" noThreeD="1"/>
</file>

<file path=xl/ctrlProps/ctrlProp440.xml><?xml version="1.0" encoding="utf-8"?>
<formControlPr xmlns="http://schemas.microsoft.com/office/spreadsheetml/2009/9/main" objectType="CheckBox" fmlaLink="$BV$188" lockText="1" noThreeD="1"/>
</file>

<file path=xl/ctrlProps/ctrlProp441.xml><?xml version="1.0" encoding="utf-8"?>
<formControlPr xmlns="http://schemas.microsoft.com/office/spreadsheetml/2009/9/main" objectType="CheckBox" fmlaLink="$BW$188" lockText="1" noThreeD="1"/>
</file>

<file path=xl/ctrlProps/ctrlProp442.xml><?xml version="1.0" encoding="utf-8"?>
<formControlPr xmlns="http://schemas.microsoft.com/office/spreadsheetml/2009/9/main" objectType="CheckBox" fmlaLink="$BU$189" lockText="1" noThreeD="1"/>
</file>

<file path=xl/ctrlProps/ctrlProp443.xml><?xml version="1.0" encoding="utf-8"?>
<formControlPr xmlns="http://schemas.microsoft.com/office/spreadsheetml/2009/9/main" objectType="CheckBox" fmlaLink="$BV$189" lockText="1" noThreeD="1"/>
</file>

<file path=xl/ctrlProps/ctrlProp444.xml><?xml version="1.0" encoding="utf-8"?>
<formControlPr xmlns="http://schemas.microsoft.com/office/spreadsheetml/2009/9/main" objectType="CheckBox" fmlaLink="$BW$189" lockText="1" noThreeD="1"/>
</file>

<file path=xl/ctrlProps/ctrlProp445.xml><?xml version="1.0" encoding="utf-8"?>
<formControlPr xmlns="http://schemas.microsoft.com/office/spreadsheetml/2009/9/main" objectType="CheckBox" fmlaLink="$BU$190" lockText="1" noThreeD="1"/>
</file>

<file path=xl/ctrlProps/ctrlProp446.xml><?xml version="1.0" encoding="utf-8"?>
<formControlPr xmlns="http://schemas.microsoft.com/office/spreadsheetml/2009/9/main" objectType="CheckBox" fmlaLink="$BV$190" lockText="1" noThreeD="1"/>
</file>

<file path=xl/ctrlProps/ctrlProp447.xml><?xml version="1.0" encoding="utf-8"?>
<formControlPr xmlns="http://schemas.microsoft.com/office/spreadsheetml/2009/9/main" objectType="CheckBox" fmlaLink="$BW$190" lockText="1" noThreeD="1"/>
</file>

<file path=xl/ctrlProps/ctrlProp448.xml><?xml version="1.0" encoding="utf-8"?>
<formControlPr xmlns="http://schemas.microsoft.com/office/spreadsheetml/2009/9/main" objectType="CheckBox" fmlaLink="$BU$191" lockText="1" noThreeD="1"/>
</file>

<file path=xl/ctrlProps/ctrlProp449.xml><?xml version="1.0" encoding="utf-8"?>
<formControlPr xmlns="http://schemas.microsoft.com/office/spreadsheetml/2009/9/main" objectType="CheckBox" fmlaLink="$BV$191" lockText="1" noThreeD="1"/>
</file>

<file path=xl/ctrlProps/ctrlProp45.xml><?xml version="1.0" encoding="utf-8"?>
<formControlPr xmlns="http://schemas.microsoft.com/office/spreadsheetml/2009/9/main" objectType="CheckBox" fmlaLink="$BW$20" lockText="1" noThreeD="1"/>
</file>

<file path=xl/ctrlProps/ctrlProp450.xml><?xml version="1.0" encoding="utf-8"?>
<formControlPr xmlns="http://schemas.microsoft.com/office/spreadsheetml/2009/9/main" objectType="CheckBox" fmlaLink="$BW$191" lockText="1" noThreeD="1"/>
</file>

<file path=xl/ctrlProps/ctrlProp451.xml><?xml version="1.0" encoding="utf-8"?>
<formControlPr xmlns="http://schemas.microsoft.com/office/spreadsheetml/2009/9/main" objectType="CheckBox" fmlaLink="$BU$201" lockText="1" noThreeD="1"/>
</file>

<file path=xl/ctrlProps/ctrlProp452.xml><?xml version="1.0" encoding="utf-8"?>
<formControlPr xmlns="http://schemas.microsoft.com/office/spreadsheetml/2009/9/main" objectType="CheckBox" fmlaLink="$BV$201" lockText="1" noThreeD="1"/>
</file>

<file path=xl/ctrlProps/ctrlProp453.xml><?xml version="1.0" encoding="utf-8"?>
<formControlPr xmlns="http://schemas.microsoft.com/office/spreadsheetml/2009/9/main" objectType="CheckBox" fmlaLink="$BW$201" lockText="1" noThreeD="1"/>
</file>

<file path=xl/ctrlProps/ctrlProp454.xml><?xml version="1.0" encoding="utf-8"?>
<formControlPr xmlns="http://schemas.microsoft.com/office/spreadsheetml/2009/9/main" objectType="CheckBox" fmlaLink="$BU$202" lockText="1" noThreeD="1"/>
</file>

<file path=xl/ctrlProps/ctrlProp455.xml><?xml version="1.0" encoding="utf-8"?>
<formControlPr xmlns="http://schemas.microsoft.com/office/spreadsheetml/2009/9/main" objectType="CheckBox" fmlaLink="$BV$202" lockText="1" noThreeD="1"/>
</file>

<file path=xl/ctrlProps/ctrlProp456.xml><?xml version="1.0" encoding="utf-8"?>
<formControlPr xmlns="http://schemas.microsoft.com/office/spreadsheetml/2009/9/main" objectType="CheckBox" fmlaLink="$BW$202" lockText="1" noThreeD="1"/>
</file>

<file path=xl/ctrlProps/ctrlProp457.xml><?xml version="1.0" encoding="utf-8"?>
<formControlPr xmlns="http://schemas.microsoft.com/office/spreadsheetml/2009/9/main" objectType="CheckBox" fmlaLink="$BU$203" lockText="1" noThreeD="1"/>
</file>

<file path=xl/ctrlProps/ctrlProp458.xml><?xml version="1.0" encoding="utf-8"?>
<formControlPr xmlns="http://schemas.microsoft.com/office/spreadsheetml/2009/9/main" objectType="CheckBox" fmlaLink="$BV$203" lockText="1" noThreeD="1"/>
</file>

<file path=xl/ctrlProps/ctrlProp459.xml><?xml version="1.0" encoding="utf-8"?>
<formControlPr xmlns="http://schemas.microsoft.com/office/spreadsheetml/2009/9/main" objectType="CheckBox" fmlaLink="$BW$203" lockText="1" noThreeD="1"/>
</file>

<file path=xl/ctrlProps/ctrlProp46.xml><?xml version="1.0" encoding="utf-8"?>
<formControlPr xmlns="http://schemas.microsoft.com/office/spreadsheetml/2009/9/main" objectType="CheckBox" fmlaLink="$BU$21" lockText="1" noThreeD="1"/>
</file>

<file path=xl/ctrlProps/ctrlProp460.xml><?xml version="1.0" encoding="utf-8"?>
<formControlPr xmlns="http://schemas.microsoft.com/office/spreadsheetml/2009/9/main" objectType="CheckBox" fmlaLink="$BU$204" lockText="1" noThreeD="1"/>
</file>

<file path=xl/ctrlProps/ctrlProp461.xml><?xml version="1.0" encoding="utf-8"?>
<formControlPr xmlns="http://schemas.microsoft.com/office/spreadsheetml/2009/9/main" objectType="CheckBox" fmlaLink="$BV$204" lockText="1" noThreeD="1"/>
</file>

<file path=xl/ctrlProps/ctrlProp462.xml><?xml version="1.0" encoding="utf-8"?>
<formControlPr xmlns="http://schemas.microsoft.com/office/spreadsheetml/2009/9/main" objectType="CheckBox" fmlaLink="$BW$204" lockText="1" noThreeD="1"/>
</file>

<file path=xl/ctrlProps/ctrlProp463.xml><?xml version="1.0" encoding="utf-8"?>
<formControlPr xmlns="http://schemas.microsoft.com/office/spreadsheetml/2009/9/main" objectType="CheckBox" fmlaLink="$BU$205" lockText="1" noThreeD="1"/>
</file>

<file path=xl/ctrlProps/ctrlProp464.xml><?xml version="1.0" encoding="utf-8"?>
<formControlPr xmlns="http://schemas.microsoft.com/office/spreadsheetml/2009/9/main" objectType="CheckBox" fmlaLink="$BV$205" lockText="1" noThreeD="1"/>
</file>

<file path=xl/ctrlProps/ctrlProp465.xml><?xml version="1.0" encoding="utf-8"?>
<formControlPr xmlns="http://schemas.microsoft.com/office/spreadsheetml/2009/9/main" objectType="CheckBox" fmlaLink="$BW$205" lockText="1" noThreeD="1"/>
</file>

<file path=xl/ctrlProps/ctrlProp466.xml><?xml version="1.0" encoding="utf-8"?>
<formControlPr xmlns="http://schemas.microsoft.com/office/spreadsheetml/2009/9/main" objectType="CheckBox" fmlaLink="$BU$206" lockText="1" noThreeD="1"/>
</file>

<file path=xl/ctrlProps/ctrlProp467.xml><?xml version="1.0" encoding="utf-8"?>
<formControlPr xmlns="http://schemas.microsoft.com/office/spreadsheetml/2009/9/main" objectType="CheckBox" fmlaLink="$BV$206" lockText="1" noThreeD="1"/>
</file>

<file path=xl/ctrlProps/ctrlProp468.xml><?xml version="1.0" encoding="utf-8"?>
<formControlPr xmlns="http://schemas.microsoft.com/office/spreadsheetml/2009/9/main" objectType="CheckBox" fmlaLink="$BW$206" lockText="1" noThreeD="1"/>
</file>

<file path=xl/ctrlProps/ctrlProp469.xml><?xml version="1.0" encoding="utf-8"?>
<formControlPr xmlns="http://schemas.microsoft.com/office/spreadsheetml/2009/9/main" objectType="CheckBox" fmlaLink="$BU$207" lockText="1" noThreeD="1"/>
</file>

<file path=xl/ctrlProps/ctrlProp47.xml><?xml version="1.0" encoding="utf-8"?>
<formControlPr xmlns="http://schemas.microsoft.com/office/spreadsheetml/2009/9/main" objectType="CheckBox" fmlaLink="$BV$21" lockText="1" noThreeD="1"/>
</file>

<file path=xl/ctrlProps/ctrlProp470.xml><?xml version="1.0" encoding="utf-8"?>
<formControlPr xmlns="http://schemas.microsoft.com/office/spreadsheetml/2009/9/main" objectType="CheckBox" fmlaLink="$BV$207" lockText="1" noThreeD="1"/>
</file>

<file path=xl/ctrlProps/ctrlProp471.xml><?xml version="1.0" encoding="utf-8"?>
<formControlPr xmlns="http://schemas.microsoft.com/office/spreadsheetml/2009/9/main" objectType="CheckBox" fmlaLink="$BW$207" lockText="1" noThreeD="1"/>
</file>

<file path=xl/ctrlProps/ctrlProp472.xml><?xml version="1.0" encoding="utf-8"?>
<formControlPr xmlns="http://schemas.microsoft.com/office/spreadsheetml/2009/9/main" objectType="CheckBox" fmlaLink="$BU$208" lockText="1" noThreeD="1"/>
</file>

<file path=xl/ctrlProps/ctrlProp473.xml><?xml version="1.0" encoding="utf-8"?>
<formControlPr xmlns="http://schemas.microsoft.com/office/spreadsheetml/2009/9/main" objectType="CheckBox" fmlaLink="$BV$208" lockText="1" noThreeD="1"/>
</file>

<file path=xl/ctrlProps/ctrlProp474.xml><?xml version="1.0" encoding="utf-8"?>
<formControlPr xmlns="http://schemas.microsoft.com/office/spreadsheetml/2009/9/main" objectType="CheckBox" fmlaLink="$BW$208" lockText="1" noThreeD="1"/>
</file>

<file path=xl/ctrlProps/ctrlProp475.xml><?xml version="1.0" encoding="utf-8"?>
<formControlPr xmlns="http://schemas.microsoft.com/office/spreadsheetml/2009/9/main" objectType="CheckBox" fmlaLink="$BU$209" lockText="1" noThreeD="1"/>
</file>

<file path=xl/ctrlProps/ctrlProp476.xml><?xml version="1.0" encoding="utf-8"?>
<formControlPr xmlns="http://schemas.microsoft.com/office/spreadsheetml/2009/9/main" objectType="CheckBox" fmlaLink="$BV$209" lockText="1" noThreeD="1"/>
</file>

<file path=xl/ctrlProps/ctrlProp477.xml><?xml version="1.0" encoding="utf-8"?>
<formControlPr xmlns="http://schemas.microsoft.com/office/spreadsheetml/2009/9/main" objectType="CheckBox" fmlaLink="$BW$209" lockText="1" noThreeD="1"/>
</file>

<file path=xl/ctrlProps/ctrlProp478.xml><?xml version="1.0" encoding="utf-8"?>
<formControlPr xmlns="http://schemas.microsoft.com/office/spreadsheetml/2009/9/main" objectType="CheckBox" fmlaLink="$BU$210" lockText="1" noThreeD="1"/>
</file>

<file path=xl/ctrlProps/ctrlProp479.xml><?xml version="1.0" encoding="utf-8"?>
<formControlPr xmlns="http://schemas.microsoft.com/office/spreadsheetml/2009/9/main" objectType="CheckBox" fmlaLink="$BV$210" lockText="1" noThreeD="1"/>
</file>

<file path=xl/ctrlProps/ctrlProp48.xml><?xml version="1.0" encoding="utf-8"?>
<formControlPr xmlns="http://schemas.microsoft.com/office/spreadsheetml/2009/9/main" objectType="CheckBox" fmlaLink="$BW$21" lockText="1" noThreeD="1"/>
</file>

<file path=xl/ctrlProps/ctrlProp480.xml><?xml version="1.0" encoding="utf-8"?>
<formControlPr xmlns="http://schemas.microsoft.com/office/spreadsheetml/2009/9/main" objectType="CheckBox" fmlaLink="$BW$210" lockText="1" noThreeD="1"/>
</file>

<file path=xl/ctrlProps/ctrlProp481.xml><?xml version="1.0" encoding="utf-8"?>
<formControlPr xmlns="http://schemas.microsoft.com/office/spreadsheetml/2009/9/main" objectType="CheckBox" fmlaLink="$BU$211" lockText="1" noThreeD="1"/>
</file>

<file path=xl/ctrlProps/ctrlProp482.xml><?xml version="1.0" encoding="utf-8"?>
<formControlPr xmlns="http://schemas.microsoft.com/office/spreadsheetml/2009/9/main" objectType="CheckBox" fmlaLink="$BV$211" lockText="1" noThreeD="1"/>
</file>

<file path=xl/ctrlProps/ctrlProp483.xml><?xml version="1.0" encoding="utf-8"?>
<formControlPr xmlns="http://schemas.microsoft.com/office/spreadsheetml/2009/9/main" objectType="CheckBox" fmlaLink="$BW$211" lockText="1" noThreeD="1"/>
</file>

<file path=xl/ctrlProps/ctrlProp484.xml><?xml version="1.0" encoding="utf-8"?>
<formControlPr xmlns="http://schemas.microsoft.com/office/spreadsheetml/2009/9/main" objectType="CheckBox" fmlaLink="$BU$212" lockText="1" noThreeD="1"/>
</file>

<file path=xl/ctrlProps/ctrlProp485.xml><?xml version="1.0" encoding="utf-8"?>
<formControlPr xmlns="http://schemas.microsoft.com/office/spreadsheetml/2009/9/main" objectType="CheckBox" fmlaLink="$BV$212" lockText="1" noThreeD="1"/>
</file>

<file path=xl/ctrlProps/ctrlProp486.xml><?xml version="1.0" encoding="utf-8"?>
<formControlPr xmlns="http://schemas.microsoft.com/office/spreadsheetml/2009/9/main" objectType="CheckBox" fmlaLink="$BW$212" lockText="1" noThreeD="1"/>
</file>

<file path=xl/ctrlProps/ctrlProp487.xml><?xml version="1.0" encoding="utf-8"?>
<formControlPr xmlns="http://schemas.microsoft.com/office/spreadsheetml/2009/9/main" objectType="CheckBox" fmlaLink="$BU$213" lockText="1" noThreeD="1"/>
</file>

<file path=xl/ctrlProps/ctrlProp488.xml><?xml version="1.0" encoding="utf-8"?>
<formControlPr xmlns="http://schemas.microsoft.com/office/spreadsheetml/2009/9/main" objectType="CheckBox" fmlaLink="$BV$213" lockText="1" noThreeD="1"/>
</file>

<file path=xl/ctrlProps/ctrlProp489.xml><?xml version="1.0" encoding="utf-8"?>
<formControlPr xmlns="http://schemas.microsoft.com/office/spreadsheetml/2009/9/main" objectType="CheckBox" fmlaLink="$BW$213" lockText="1" noThreeD="1"/>
</file>

<file path=xl/ctrlProps/ctrlProp49.xml><?xml version="1.0" encoding="utf-8"?>
<formControlPr xmlns="http://schemas.microsoft.com/office/spreadsheetml/2009/9/main" objectType="CheckBox" fmlaLink="$BU$22" lockText="1" noThreeD="1"/>
</file>

<file path=xl/ctrlProps/ctrlProp490.xml><?xml version="1.0" encoding="utf-8"?>
<formControlPr xmlns="http://schemas.microsoft.com/office/spreadsheetml/2009/9/main" objectType="CheckBox" fmlaLink="$BU$214" lockText="1" noThreeD="1"/>
</file>

<file path=xl/ctrlProps/ctrlProp491.xml><?xml version="1.0" encoding="utf-8"?>
<formControlPr xmlns="http://schemas.microsoft.com/office/spreadsheetml/2009/9/main" objectType="CheckBox" fmlaLink="$BV$214" lockText="1" noThreeD="1"/>
</file>

<file path=xl/ctrlProps/ctrlProp492.xml><?xml version="1.0" encoding="utf-8"?>
<formControlPr xmlns="http://schemas.microsoft.com/office/spreadsheetml/2009/9/main" objectType="CheckBox" fmlaLink="$BW$214" lockText="1" noThreeD="1"/>
</file>

<file path=xl/ctrlProps/ctrlProp493.xml><?xml version="1.0" encoding="utf-8"?>
<formControlPr xmlns="http://schemas.microsoft.com/office/spreadsheetml/2009/9/main" objectType="CheckBox" fmlaLink="$BU$215" lockText="1" noThreeD="1"/>
</file>

<file path=xl/ctrlProps/ctrlProp494.xml><?xml version="1.0" encoding="utf-8"?>
<formControlPr xmlns="http://schemas.microsoft.com/office/spreadsheetml/2009/9/main" objectType="CheckBox" fmlaLink="$BV$215" lockText="1" noThreeD="1"/>
</file>

<file path=xl/ctrlProps/ctrlProp495.xml><?xml version="1.0" encoding="utf-8"?>
<formControlPr xmlns="http://schemas.microsoft.com/office/spreadsheetml/2009/9/main" objectType="CheckBox" fmlaLink="$BW$215" lockText="1" noThreeD="1"/>
</file>

<file path=xl/ctrlProps/ctrlProp496.xml><?xml version="1.0" encoding="utf-8"?>
<formControlPr xmlns="http://schemas.microsoft.com/office/spreadsheetml/2009/9/main" objectType="CheckBox" fmlaLink="$BU$216" lockText="1" noThreeD="1"/>
</file>

<file path=xl/ctrlProps/ctrlProp497.xml><?xml version="1.0" encoding="utf-8"?>
<formControlPr xmlns="http://schemas.microsoft.com/office/spreadsheetml/2009/9/main" objectType="CheckBox" fmlaLink="$BV$216" lockText="1" noThreeD="1"/>
</file>

<file path=xl/ctrlProps/ctrlProp498.xml><?xml version="1.0" encoding="utf-8"?>
<formControlPr xmlns="http://schemas.microsoft.com/office/spreadsheetml/2009/9/main" objectType="CheckBox" fmlaLink="$BW$216" lockText="1" noThreeD="1"/>
</file>

<file path=xl/ctrlProps/ctrlProp499.xml><?xml version="1.0" encoding="utf-8"?>
<formControlPr xmlns="http://schemas.microsoft.com/office/spreadsheetml/2009/9/main" objectType="CheckBox" fmlaLink="$BU$217" lockText="1" noThreeD="1"/>
</file>

<file path=xl/ctrlProps/ctrlProp5.xml><?xml version="1.0" encoding="utf-8"?>
<formControlPr xmlns="http://schemas.microsoft.com/office/spreadsheetml/2009/9/main" objectType="CheckBox" fmlaLink="$BV$7" lockText="1" noThreeD="1"/>
</file>

<file path=xl/ctrlProps/ctrlProp50.xml><?xml version="1.0" encoding="utf-8"?>
<formControlPr xmlns="http://schemas.microsoft.com/office/spreadsheetml/2009/9/main" objectType="CheckBox" fmlaLink="$BV$22" lockText="1" noThreeD="1"/>
</file>

<file path=xl/ctrlProps/ctrlProp500.xml><?xml version="1.0" encoding="utf-8"?>
<formControlPr xmlns="http://schemas.microsoft.com/office/spreadsheetml/2009/9/main" objectType="CheckBox" fmlaLink="$BV$217" lockText="1" noThreeD="1"/>
</file>

<file path=xl/ctrlProps/ctrlProp501.xml><?xml version="1.0" encoding="utf-8"?>
<formControlPr xmlns="http://schemas.microsoft.com/office/spreadsheetml/2009/9/main" objectType="CheckBox" fmlaLink="$BW$217" lockText="1" noThreeD="1"/>
</file>

<file path=xl/ctrlProps/ctrlProp502.xml><?xml version="1.0" encoding="utf-8"?>
<formControlPr xmlns="http://schemas.microsoft.com/office/spreadsheetml/2009/9/main" objectType="CheckBox" fmlaLink="$BU$218" lockText="1" noThreeD="1"/>
</file>

<file path=xl/ctrlProps/ctrlProp503.xml><?xml version="1.0" encoding="utf-8"?>
<formControlPr xmlns="http://schemas.microsoft.com/office/spreadsheetml/2009/9/main" objectType="CheckBox" fmlaLink="$BV$218" lockText="1" noThreeD="1"/>
</file>

<file path=xl/ctrlProps/ctrlProp504.xml><?xml version="1.0" encoding="utf-8"?>
<formControlPr xmlns="http://schemas.microsoft.com/office/spreadsheetml/2009/9/main" objectType="CheckBox" fmlaLink="$BW$218" lockText="1" noThreeD="1"/>
</file>

<file path=xl/ctrlProps/ctrlProp505.xml><?xml version="1.0" encoding="utf-8"?>
<formControlPr xmlns="http://schemas.microsoft.com/office/spreadsheetml/2009/9/main" objectType="CheckBox" fmlaLink="$BU$219" lockText="1" noThreeD="1"/>
</file>

<file path=xl/ctrlProps/ctrlProp506.xml><?xml version="1.0" encoding="utf-8"?>
<formControlPr xmlns="http://schemas.microsoft.com/office/spreadsheetml/2009/9/main" objectType="CheckBox" fmlaLink="$BV$219" lockText="1" noThreeD="1"/>
</file>

<file path=xl/ctrlProps/ctrlProp507.xml><?xml version="1.0" encoding="utf-8"?>
<formControlPr xmlns="http://schemas.microsoft.com/office/spreadsheetml/2009/9/main" objectType="CheckBox" fmlaLink="$BW$219" lockText="1" noThreeD="1"/>
</file>

<file path=xl/ctrlProps/ctrlProp508.xml><?xml version="1.0" encoding="utf-8"?>
<formControlPr xmlns="http://schemas.microsoft.com/office/spreadsheetml/2009/9/main" objectType="CheckBox" fmlaLink="$BU$220" lockText="1" noThreeD="1"/>
</file>

<file path=xl/ctrlProps/ctrlProp509.xml><?xml version="1.0" encoding="utf-8"?>
<formControlPr xmlns="http://schemas.microsoft.com/office/spreadsheetml/2009/9/main" objectType="CheckBox" fmlaLink="$BV$220" lockText="1" noThreeD="1"/>
</file>

<file path=xl/ctrlProps/ctrlProp51.xml><?xml version="1.0" encoding="utf-8"?>
<formControlPr xmlns="http://schemas.microsoft.com/office/spreadsheetml/2009/9/main" objectType="CheckBox" fmlaLink="$BW$22" lockText="1" noThreeD="1"/>
</file>

<file path=xl/ctrlProps/ctrlProp510.xml><?xml version="1.0" encoding="utf-8"?>
<formControlPr xmlns="http://schemas.microsoft.com/office/spreadsheetml/2009/9/main" objectType="CheckBox" fmlaLink="$BW$220" lockText="1" noThreeD="1"/>
</file>

<file path=xl/ctrlProps/ctrlProp511.xml><?xml version="1.0" encoding="utf-8"?>
<formControlPr xmlns="http://schemas.microsoft.com/office/spreadsheetml/2009/9/main" objectType="CheckBox" fmlaLink="$BU$221" lockText="1" noThreeD="1"/>
</file>

<file path=xl/ctrlProps/ctrlProp512.xml><?xml version="1.0" encoding="utf-8"?>
<formControlPr xmlns="http://schemas.microsoft.com/office/spreadsheetml/2009/9/main" objectType="CheckBox" fmlaLink="$BV$221" lockText="1" noThreeD="1"/>
</file>

<file path=xl/ctrlProps/ctrlProp513.xml><?xml version="1.0" encoding="utf-8"?>
<formControlPr xmlns="http://schemas.microsoft.com/office/spreadsheetml/2009/9/main" objectType="CheckBox" fmlaLink="$BW$221" lockText="1" noThreeD="1"/>
</file>

<file path=xl/ctrlProps/ctrlProp514.xml><?xml version="1.0" encoding="utf-8"?>
<formControlPr xmlns="http://schemas.microsoft.com/office/spreadsheetml/2009/9/main" objectType="CheckBox" fmlaLink="$BU$222" lockText="1" noThreeD="1"/>
</file>

<file path=xl/ctrlProps/ctrlProp515.xml><?xml version="1.0" encoding="utf-8"?>
<formControlPr xmlns="http://schemas.microsoft.com/office/spreadsheetml/2009/9/main" objectType="CheckBox" fmlaLink="$BV$222" lockText="1" noThreeD="1"/>
</file>

<file path=xl/ctrlProps/ctrlProp516.xml><?xml version="1.0" encoding="utf-8"?>
<formControlPr xmlns="http://schemas.microsoft.com/office/spreadsheetml/2009/9/main" objectType="CheckBox" fmlaLink="$BW$222" lockText="1" noThreeD="1"/>
</file>

<file path=xl/ctrlProps/ctrlProp517.xml><?xml version="1.0" encoding="utf-8"?>
<formControlPr xmlns="http://schemas.microsoft.com/office/spreadsheetml/2009/9/main" objectType="CheckBox" fmlaLink="$BU$223" lockText="1" noThreeD="1"/>
</file>

<file path=xl/ctrlProps/ctrlProp518.xml><?xml version="1.0" encoding="utf-8"?>
<formControlPr xmlns="http://schemas.microsoft.com/office/spreadsheetml/2009/9/main" objectType="CheckBox" fmlaLink="$BV$223" lockText="1" noThreeD="1"/>
</file>

<file path=xl/ctrlProps/ctrlProp519.xml><?xml version="1.0" encoding="utf-8"?>
<formControlPr xmlns="http://schemas.microsoft.com/office/spreadsheetml/2009/9/main" objectType="CheckBox" fmlaLink="$BW$223" lockText="1" noThreeD="1"/>
</file>

<file path=xl/ctrlProps/ctrlProp52.xml><?xml version="1.0" encoding="utf-8"?>
<formControlPr xmlns="http://schemas.microsoft.com/office/spreadsheetml/2009/9/main" objectType="CheckBox" fmlaLink="$BU$23" lockText="1" noThreeD="1"/>
</file>

<file path=xl/ctrlProps/ctrlProp520.xml><?xml version="1.0" encoding="utf-8"?>
<formControlPr xmlns="http://schemas.microsoft.com/office/spreadsheetml/2009/9/main" objectType="CheckBox" fmlaLink="$BU$224" lockText="1" noThreeD="1"/>
</file>

<file path=xl/ctrlProps/ctrlProp521.xml><?xml version="1.0" encoding="utf-8"?>
<formControlPr xmlns="http://schemas.microsoft.com/office/spreadsheetml/2009/9/main" objectType="CheckBox" fmlaLink="$BV$224" lockText="1" noThreeD="1"/>
</file>

<file path=xl/ctrlProps/ctrlProp522.xml><?xml version="1.0" encoding="utf-8"?>
<formControlPr xmlns="http://schemas.microsoft.com/office/spreadsheetml/2009/9/main" objectType="CheckBox" fmlaLink="$BW$224" lockText="1" noThreeD="1"/>
</file>

<file path=xl/ctrlProps/ctrlProp523.xml><?xml version="1.0" encoding="utf-8"?>
<formControlPr xmlns="http://schemas.microsoft.com/office/spreadsheetml/2009/9/main" objectType="CheckBox" fmlaLink="$BU$225" lockText="1" noThreeD="1"/>
</file>

<file path=xl/ctrlProps/ctrlProp524.xml><?xml version="1.0" encoding="utf-8"?>
<formControlPr xmlns="http://schemas.microsoft.com/office/spreadsheetml/2009/9/main" objectType="CheckBox" fmlaLink="$BV$225" lockText="1" noThreeD="1"/>
</file>

<file path=xl/ctrlProps/ctrlProp525.xml><?xml version="1.0" encoding="utf-8"?>
<formControlPr xmlns="http://schemas.microsoft.com/office/spreadsheetml/2009/9/main" objectType="CheckBox" fmlaLink="$BW$225" lockText="1" noThreeD="1"/>
</file>

<file path=xl/ctrlProps/ctrlProp526.xml><?xml version="1.0" encoding="utf-8"?>
<formControlPr xmlns="http://schemas.microsoft.com/office/spreadsheetml/2009/9/main" objectType="CheckBox" fmlaLink="$BU$226" lockText="1" noThreeD="1"/>
</file>

<file path=xl/ctrlProps/ctrlProp527.xml><?xml version="1.0" encoding="utf-8"?>
<formControlPr xmlns="http://schemas.microsoft.com/office/spreadsheetml/2009/9/main" objectType="CheckBox" fmlaLink="$BV$226" lockText="1" noThreeD="1"/>
</file>

<file path=xl/ctrlProps/ctrlProp528.xml><?xml version="1.0" encoding="utf-8"?>
<formControlPr xmlns="http://schemas.microsoft.com/office/spreadsheetml/2009/9/main" objectType="CheckBox" fmlaLink="$BW$226" lockText="1" noThreeD="1"/>
</file>

<file path=xl/ctrlProps/ctrlProp529.xml><?xml version="1.0" encoding="utf-8"?>
<formControlPr xmlns="http://schemas.microsoft.com/office/spreadsheetml/2009/9/main" objectType="CheckBox" fmlaLink="$BU$227" lockText="1" noThreeD="1"/>
</file>

<file path=xl/ctrlProps/ctrlProp53.xml><?xml version="1.0" encoding="utf-8"?>
<formControlPr xmlns="http://schemas.microsoft.com/office/spreadsheetml/2009/9/main" objectType="CheckBox" fmlaLink="$BV$23" lockText="1" noThreeD="1"/>
</file>

<file path=xl/ctrlProps/ctrlProp530.xml><?xml version="1.0" encoding="utf-8"?>
<formControlPr xmlns="http://schemas.microsoft.com/office/spreadsheetml/2009/9/main" objectType="CheckBox" fmlaLink="$BV$227" lockText="1" noThreeD="1"/>
</file>

<file path=xl/ctrlProps/ctrlProp531.xml><?xml version="1.0" encoding="utf-8"?>
<formControlPr xmlns="http://schemas.microsoft.com/office/spreadsheetml/2009/9/main" objectType="CheckBox" fmlaLink="$BW$227" lockText="1" noThreeD="1"/>
</file>

<file path=xl/ctrlProps/ctrlProp532.xml><?xml version="1.0" encoding="utf-8"?>
<formControlPr xmlns="http://schemas.microsoft.com/office/spreadsheetml/2009/9/main" objectType="CheckBox" fmlaLink="$BU$228" lockText="1" noThreeD="1"/>
</file>

<file path=xl/ctrlProps/ctrlProp533.xml><?xml version="1.0" encoding="utf-8"?>
<formControlPr xmlns="http://schemas.microsoft.com/office/spreadsheetml/2009/9/main" objectType="CheckBox" fmlaLink="$BV$228" lockText="1" noThreeD="1"/>
</file>

<file path=xl/ctrlProps/ctrlProp534.xml><?xml version="1.0" encoding="utf-8"?>
<formControlPr xmlns="http://schemas.microsoft.com/office/spreadsheetml/2009/9/main" objectType="CheckBox" fmlaLink="$BW$228" lockText="1" noThreeD="1"/>
</file>

<file path=xl/ctrlProps/ctrlProp535.xml><?xml version="1.0" encoding="utf-8"?>
<formControlPr xmlns="http://schemas.microsoft.com/office/spreadsheetml/2009/9/main" objectType="CheckBox" fmlaLink="$BU$229" lockText="1" noThreeD="1"/>
</file>

<file path=xl/ctrlProps/ctrlProp536.xml><?xml version="1.0" encoding="utf-8"?>
<formControlPr xmlns="http://schemas.microsoft.com/office/spreadsheetml/2009/9/main" objectType="CheckBox" fmlaLink="$BV$229" lockText="1" noThreeD="1"/>
</file>

<file path=xl/ctrlProps/ctrlProp537.xml><?xml version="1.0" encoding="utf-8"?>
<formControlPr xmlns="http://schemas.microsoft.com/office/spreadsheetml/2009/9/main" objectType="CheckBox" fmlaLink="$BW$229" lockText="1" noThreeD="1"/>
</file>

<file path=xl/ctrlProps/ctrlProp538.xml><?xml version="1.0" encoding="utf-8"?>
<formControlPr xmlns="http://schemas.microsoft.com/office/spreadsheetml/2009/9/main" objectType="CheckBox" fmlaLink="$BU$230" lockText="1" noThreeD="1"/>
</file>

<file path=xl/ctrlProps/ctrlProp539.xml><?xml version="1.0" encoding="utf-8"?>
<formControlPr xmlns="http://schemas.microsoft.com/office/spreadsheetml/2009/9/main" objectType="CheckBox" fmlaLink="$BV$230" lockText="1" noThreeD="1"/>
</file>

<file path=xl/ctrlProps/ctrlProp54.xml><?xml version="1.0" encoding="utf-8"?>
<formControlPr xmlns="http://schemas.microsoft.com/office/spreadsheetml/2009/9/main" objectType="CheckBox" fmlaLink="$BW$23" lockText="1" noThreeD="1"/>
</file>

<file path=xl/ctrlProps/ctrlProp540.xml><?xml version="1.0" encoding="utf-8"?>
<formControlPr xmlns="http://schemas.microsoft.com/office/spreadsheetml/2009/9/main" objectType="CheckBox" fmlaLink="$BW$230" lockText="1" noThreeD="1"/>
</file>

<file path=xl/ctrlProps/ctrlProp541.xml><?xml version="1.0" encoding="utf-8"?>
<formControlPr xmlns="http://schemas.microsoft.com/office/spreadsheetml/2009/9/main" objectType="CheckBox" fmlaLink="$BU$240" lockText="1" noThreeD="1"/>
</file>

<file path=xl/ctrlProps/ctrlProp542.xml><?xml version="1.0" encoding="utf-8"?>
<formControlPr xmlns="http://schemas.microsoft.com/office/spreadsheetml/2009/9/main" objectType="CheckBox" fmlaLink="$BV$240" lockText="1" noThreeD="1"/>
</file>

<file path=xl/ctrlProps/ctrlProp543.xml><?xml version="1.0" encoding="utf-8"?>
<formControlPr xmlns="http://schemas.microsoft.com/office/spreadsheetml/2009/9/main" objectType="CheckBox" fmlaLink="$BW$240" lockText="1" noThreeD="1"/>
</file>

<file path=xl/ctrlProps/ctrlProp544.xml><?xml version="1.0" encoding="utf-8"?>
<formControlPr xmlns="http://schemas.microsoft.com/office/spreadsheetml/2009/9/main" objectType="CheckBox" fmlaLink="$BU$241" lockText="1" noThreeD="1"/>
</file>

<file path=xl/ctrlProps/ctrlProp545.xml><?xml version="1.0" encoding="utf-8"?>
<formControlPr xmlns="http://schemas.microsoft.com/office/spreadsheetml/2009/9/main" objectType="CheckBox" fmlaLink="$BV$241" lockText="1" noThreeD="1"/>
</file>

<file path=xl/ctrlProps/ctrlProp546.xml><?xml version="1.0" encoding="utf-8"?>
<formControlPr xmlns="http://schemas.microsoft.com/office/spreadsheetml/2009/9/main" objectType="CheckBox" fmlaLink="$BW$241" lockText="1" noThreeD="1"/>
</file>

<file path=xl/ctrlProps/ctrlProp547.xml><?xml version="1.0" encoding="utf-8"?>
<formControlPr xmlns="http://schemas.microsoft.com/office/spreadsheetml/2009/9/main" objectType="CheckBox" fmlaLink="$BU$242" lockText="1" noThreeD="1"/>
</file>

<file path=xl/ctrlProps/ctrlProp548.xml><?xml version="1.0" encoding="utf-8"?>
<formControlPr xmlns="http://schemas.microsoft.com/office/spreadsheetml/2009/9/main" objectType="CheckBox" fmlaLink="$BV$242" lockText="1" noThreeD="1"/>
</file>

<file path=xl/ctrlProps/ctrlProp549.xml><?xml version="1.0" encoding="utf-8"?>
<formControlPr xmlns="http://schemas.microsoft.com/office/spreadsheetml/2009/9/main" objectType="CheckBox" fmlaLink="$BW$242" lockText="1" noThreeD="1"/>
</file>

<file path=xl/ctrlProps/ctrlProp55.xml><?xml version="1.0" encoding="utf-8"?>
<formControlPr xmlns="http://schemas.microsoft.com/office/spreadsheetml/2009/9/main" objectType="CheckBox" fmlaLink="$BU$24" lockText="1" noThreeD="1"/>
</file>

<file path=xl/ctrlProps/ctrlProp550.xml><?xml version="1.0" encoding="utf-8"?>
<formControlPr xmlns="http://schemas.microsoft.com/office/spreadsheetml/2009/9/main" objectType="CheckBox" fmlaLink="$BU$243" lockText="1" noThreeD="1"/>
</file>

<file path=xl/ctrlProps/ctrlProp551.xml><?xml version="1.0" encoding="utf-8"?>
<formControlPr xmlns="http://schemas.microsoft.com/office/spreadsheetml/2009/9/main" objectType="CheckBox" fmlaLink="$BV$243" lockText="1" noThreeD="1"/>
</file>

<file path=xl/ctrlProps/ctrlProp552.xml><?xml version="1.0" encoding="utf-8"?>
<formControlPr xmlns="http://schemas.microsoft.com/office/spreadsheetml/2009/9/main" objectType="CheckBox" fmlaLink="$BW$243" lockText="1" noThreeD="1"/>
</file>

<file path=xl/ctrlProps/ctrlProp553.xml><?xml version="1.0" encoding="utf-8"?>
<formControlPr xmlns="http://schemas.microsoft.com/office/spreadsheetml/2009/9/main" objectType="CheckBox" fmlaLink="$BU$244" lockText="1" noThreeD="1"/>
</file>

<file path=xl/ctrlProps/ctrlProp554.xml><?xml version="1.0" encoding="utf-8"?>
<formControlPr xmlns="http://schemas.microsoft.com/office/spreadsheetml/2009/9/main" objectType="CheckBox" fmlaLink="$BV$244" lockText="1" noThreeD="1"/>
</file>

<file path=xl/ctrlProps/ctrlProp555.xml><?xml version="1.0" encoding="utf-8"?>
<formControlPr xmlns="http://schemas.microsoft.com/office/spreadsheetml/2009/9/main" objectType="CheckBox" fmlaLink="$BW$244" lockText="1" noThreeD="1"/>
</file>

<file path=xl/ctrlProps/ctrlProp556.xml><?xml version="1.0" encoding="utf-8"?>
<formControlPr xmlns="http://schemas.microsoft.com/office/spreadsheetml/2009/9/main" objectType="CheckBox" fmlaLink="$BU$245" lockText="1" noThreeD="1"/>
</file>

<file path=xl/ctrlProps/ctrlProp557.xml><?xml version="1.0" encoding="utf-8"?>
<formControlPr xmlns="http://schemas.microsoft.com/office/spreadsheetml/2009/9/main" objectType="CheckBox" fmlaLink="$BV$245" lockText="1" noThreeD="1"/>
</file>

<file path=xl/ctrlProps/ctrlProp558.xml><?xml version="1.0" encoding="utf-8"?>
<formControlPr xmlns="http://schemas.microsoft.com/office/spreadsheetml/2009/9/main" objectType="CheckBox" fmlaLink="$BW$245" lockText="1" noThreeD="1"/>
</file>

<file path=xl/ctrlProps/ctrlProp559.xml><?xml version="1.0" encoding="utf-8"?>
<formControlPr xmlns="http://schemas.microsoft.com/office/spreadsheetml/2009/9/main" objectType="CheckBox" fmlaLink="$BU$246" lockText="1" noThreeD="1"/>
</file>

<file path=xl/ctrlProps/ctrlProp56.xml><?xml version="1.0" encoding="utf-8"?>
<formControlPr xmlns="http://schemas.microsoft.com/office/spreadsheetml/2009/9/main" objectType="CheckBox" fmlaLink="$BV$24" lockText="1" noThreeD="1"/>
</file>

<file path=xl/ctrlProps/ctrlProp560.xml><?xml version="1.0" encoding="utf-8"?>
<formControlPr xmlns="http://schemas.microsoft.com/office/spreadsheetml/2009/9/main" objectType="CheckBox" fmlaLink="$BV$246" lockText="1" noThreeD="1"/>
</file>

<file path=xl/ctrlProps/ctrlProp561.xml><?xml version="1.0" encoding="utf-8"?>
<formControlPr xmlns="http://schemas.microsoft.com/office/spreadsheetml/2009/9/main" objectType="CheckBox" fmlaLink="$BW$246" lockText="1" noThreeD="1"/>
</file>

<file path=xl/ctrlProps/ctrlProp562.xml><?xml version="1.0" encoding="utf-8"?>
<formControlPr xmlns="http://schemas.microsoft.com/office/spreadsheetml/2009/9/main" objectType="CheckBox" fmlaLink="$BU$247" lockText="1" noThreeD="1"/>
</file>

<file path=xl/ctrlProps/ctrlProp563.xml><?xml version="1.0" encoding="utf-8"?>
<formControlPr xmlns="http://schemas.microsoft.com/office/spreadsheetml/2009/9/main" objectType="CheckBox" fmlaLink="$BV$247" lockText="1" noThreeD="1"/>
</file>

<file path=xl/ctrlProps/ctrlProp564.xml><?xml version="1.0" encoding="utf-8"?>
<formControlPr xmlns="http://schemas.microsoft.com/office/spreadsheetml/2009/9/main" objectType="CheckBox" fmlaLink="$BW$247" lockText="1" noThreeD="1"/>
</file>

<file path=xl/ctrlProps/ctrlProp565.xml><?xml version="1.0" encoding="utf-8"?>
<formControlPr xmlns="http://schemas.microsoft.com/office/spreadsheetml/2009/9/main" objectType="CheckBox" fmlaLink="$BU$248" lockText="1" noThreeD="1"/>
</file>

<file path=xl/ctrlProps/ctrlProp566.xml><?xml version="1.0" encoding="utf-8"?>
<formControlPr xmlns="http://schemas.microsoft.com/office/spreadsheetml/2009/9/main" objectType="CheckBox" fmlaLink="$BV$248" lockText="1" noThreeD="1"/>
</file>

<file path=xl/ctrlProps/ctrlProp567.xml><?xml version="1.0" encoding="utf-8"?>
<formControlPr xmlns="http://schemas.microsoft.com/office/spreadsheetml/2009/9/main" objectType="CheckBox" fmlaLink="$BW$248" lockText="1" noThreeD="1"/>
</file>

<file path=xl/ctrlProps/ctrlProp568.xml><?xml version="1.0" encoding="utf-8"?>
<formControlPr xmlns="http://schemas.microsoft.com/office/spreadsheetml/2009/9/main" objectType="CheckBox" fmlaLink="$BU$249" lockText="1" noThreeD="1"/>
</file>

<file path=xl/ctrlProps/ctrlProp569.xml><?xml version="1.0" encoding="utf-8"?>
<formControlPr xmlns="http://schemas.microsoft.com/office/spreadsheetml/2009/9/main" objectType="CheckBox" fmlaLink="$BV$249" lockText="1" noThreeD="1"/>
</file>

<file path=xl/ctrlProps/ctrlProp57.xml><?xml version="1.0" encoding="utf-8"?>
<formControlPr xmlns="http://schemas.microsoft.com/office/spreadsheetml/2009/9/main" objectType="CheckBox" fmlaLink="$BW$24" lockText="1" noThreeD="1"/>
</file>

<file path=xl/ctrlProps/ctrlProp570.xml><?xml version="1.0" encoding="utf-8"?>
<formControlPr xmlns="http://schemas.microsoft.com/office/spreadsheetml/2009/9/main" objectType="CheckBox" fmlaLink="$BW$249" lockText="1" noThreeD="1"/>
</file>

<file path=xl/ctrlProps/ctrlProp571.xml><?xml version="1.0" encoding="utf-8"?>
<formControlPr xmlns="http://schemas.microsoft.com/office/spreadsheetml/2009/9/main" objectType="CheckBox" fmlaLink="$BU$250" lockText="1" noThreeD="1"/>
</file>

<file path=xl/ctrlProps/ctrlProp572.xml><?xml version="1.0" encoding="utf-8"?>
<formControlPr xmlns="http://schemas.microsoft.com/office/spreadsheetml/2009/9/main" objectType="CheckBox" fmlaLink="$BV$250" lockText="1" noThreeD="1"/>
</file>

<file path=xl/ctrlProps/ctrlProp573.xml><?xml version="1.0" encoding="utf-8"?>
<formControlPr xmlns="http://schemas.microsoft.com/office/spreadsheetml/2009/9/main" objectType="CheckBox" fmlaLink="$BW$250" lockText="1" noThreeD="1"/>
</file>

<file path=xl/ctrlProps/ctrlProp574.xml><?xml version="1.0" encoding="utf-8"?>
<formControlPr xmlns="http://schemas.microsoft.com/office/spreadsheetml/2009/9/main" objectType="CheckBox" fmlaLink="$BU$251" lockText="1" noThreeD="1"/>
</file>

<file path=xl/ctrlProps/ctrlProp575.xml><?xml version="1.0" encoding="utf-8"?>
<formControlPr xmlns="http://schemas.microsoft.com/office/spreadsheetml/2009/9/main" objectType="CheckBox" fmlaLink="$BV$251" lockText="1" noThreeD="1"/>
</file>

<file path=xl/ctrlProps/ctrlProp576.xml><?xml version="1.0" encoding="utf-8"?>
<formControlPr xmlns="http://schemas.microsoft.com/office/spreadsheetml/2009/9/main" objectType="CheckBox" fmlaLink="$BW$251" lockText="1" noThreeD="1"/>
</file>

<file path=xl/ctrlProps/ctrlProp577.xml><?xml version="1.0" encoding="utf-8"?>
<formControlPr xmlns="http://schemas.microsoft.com/office/spreadsheetml/2009/9/main" objectType="CheckBox" fmlaLink="$BU$252" lockText="1" noThreeD="1"/>
</file>

<file path=xl/ctrlProps/ctrlProp578.xml><?xml version="1.0" encoding="utf-8"?>
<formControlPr xmlns="http://schemas.microsoft.com/office/spreadsheetml/2009/9/main" objectType="CheckBox" fmlaLink="$BV$252" lockText="1" noThreeD="1"/>
</file>

<file path=xl/ctrlProps/ctrlProp579.xml><?xml version="1.0" encoding="utf-8"?>
<formControlPr xmlns="http://schemas.microsoft.com/office/spreadsheetml/2009/9/main" objectType="CheckBox" fmlaLink="$BW$252" lockText="1" noThreeD="1"/>
</file>

<file path=xl/ctrlProps/ctrlProp58.xml><?xml version="1.0" encoding="utf-8"?>
<formControlPr xmlns="http://schemas.microsoft.com/office/spreadsheetml/2009/9/main" objectType="CheckBox" fmlaLink="$BU$25" lockText="1" noThreeD="1"/>
</file>

<file path=xl/ctrlProps/ctrlProp580.xml><?xml version="1.0" encoding="utf-8"?>
<formControlPr xmlns="http://schemas.microsoft.com/office/spreadsheetml/2009/9/main" objectType="CheckBox" fmlaLink="$BU$253" lockText="1" noThreeD="1"/>
</file>

<file path=xl/ctrlProps/ctrlProp581.xml><?xml version="1.0" encoding="utf-8"?>
<formControlPr xmlns="http://schemas.microsoft.com/office/spreadsheetml/2009/9/main" objectType="CheckBox" fmlaLink="$BV$253" lockText="1" noThreeD="1"/>
</file>

<file path=xl/ctrlProps/ctrlProp582.xml><?xml version="1.0" encoding="utf-8"?>
<formControlPr xmlns="http://schemas.microsoft.com/office/spreadsheetml/2009/9/main" objectType="CheckBox" fmlaLink="$BW$253" lockText="1" noThreeD="1"/>
</file>

<file path=xl/ctrlProps/ctrlProp583.xml><?xml version="1.0" encoding="utf-8"?>
<formControlPr xmlns="http://schemas.microsoft.com/office/spreadsheetml/2009/9/main" objectType="CheckBox" fmlaLink="$BU$254" lockText="1" noThreeD="1"/>
</file>

<file path=xl/ctrlProps/ctrlProp584.xml><?xml version="1.0" encoding="utf-8"?>
<formControlPr xmlns="http://schemas.microsoft.com/office/spreadsheetml/2009/9/main" objectType="CheckBox" fmlaLink="$BV$254" lockText="1" noThreeD="1"/>
</file>

<file path=xl/ctrlProps/ctrlProp585.xml><?xml version="1.0" encoding="utf-8"?>
<formControlPr xmlns="http://schemas.microsoft.com/office/spreadsheetml/2009/9/main" objectType="CheckBox" fmlaLink="$BW$254" lockText="1" noThreeD="1"/>
</file>

<file path=xl/ctrlProps/ctrlProp586.xml><?xml version="1.0" encoding="utf-8"?>
<formControlPr xmlns="http://schemas.microsoft.com/office/spreadsheetml/2009/9/main" objectType="CheckBox" fmlaLink="$BU$255" lockText="1" noThreeD="1"/>
</file>

<file path=xl/ctrlProps/ctrlProp587.xml><?xml version="1.0" encoding="utf-8"?>
<formControlPr xmlns="http://schemas.microsoft.com/office/spreadsheetml/2009/9/main" objectType="CheckBox" fmlaLink="$BV$255" lockText="1" noThreeD="1"/>
</file>

<file path=xl/ctrlProps/ctrlProp588.xml><?xml version="1.0" encoding="utf-8"?>
<formControlPr xmlns="http://schemas.microsoft.com/office/spreadsheetml/2009/9/main" objectType="CheckBox" fmlaLink="$BW$255" lockText="1" noThreeD="1"/>
</file>

<file path=xl/ctrlProps/ctrlProp589.xml><?xml version="1.0" encoding="utf-8"?>
<formControlPr xmlns="http://schemas.microsoft.com/office/spreadsheetml/2009/9/main" objectType="CheckBox" fmlaLink="$BU$256" lockText="1" noThreeD="1"/>
</file>

<file path=xl/ctrlProps/ctrlProp59.xml><?xml version="1.0" encoding="utf-8"?>
<formControlPr xmlns="http://schemas.microsoft.com/office/spreadsheetml/2009/9/main" objectType="CheckBox" fmlaLink="$BV$25" lockText="1" noThreeD="1"/>
</file>

<file path=xl/ctrlProps/ctrlProp590.xml><?xml version="1.0" encoding="utf-8"?>
<formControlPr xmlns="http://schemas.microsoft.com/office/spreadsheetml/2009/9/main" objectType="CheckBox" fmlaLink="$BV$256" lockText="1" noThreeD="1"/>
</file>

<file path=xl/ctrlProps/ctrlProp591.xml><?xml version="1.0" encoding="utf-8"?>
<formControlPr xmlns="http://schemas.microsoft.com/office/spreadsheetml/2009/9/main" objectType="CheckBox" fmlaLink="$BW$256" lockText="1" noThreeD="1"/>
</file>

<file path=xl/ctrlProps/ctrlProp592.xml><?xml version="1.0" encoding="utf-8"?>
<formControlPr xmlns="http://schemas.microsoft.com/office/spreadsheetml/2009/9/main" objectType="CheckBox" fmlaLink="$BU$257" lockText="1" noThreeD="1"/>
</file>

<file path=xl/ctrlProps/ctrlProp593.xml><?xml version="1.0" encoding="utf-8"?>
<formControlPr xmlns="http://schemas.microsoft.com/office/spreadsheetml/2009/9/main" objectType="CheckBox" fmlaLink="$BV$257" lockText="1" noThreeD="1"/>
</file>

<file path=xl/ctrlProps/ctrlProp594.xml><?xml version="1.0" encoding="utf-8"?>
<formControlPr xmlns="http://schemas.microsoft.com/office/spreadsheetml/2009/9/main" objectType="CheckBox" fmlaLink="$BW$257" lockText="1" noThreeD="1"/>
</file>

<file path=xl/ctrlProps/ctrlProp595.xml><?xml version="1.0" encoding="utf-8"?>
<formControlPr xmlns="http://schemas.microsoft.com/office/spreadsheetml/2009/9/main" objectType="CheckBox" fmlaLink="$BU$258" lockText="1" noThreeD="1"/>
</file>

<file path=xl/ctrlProps/ctrlProp596.xml><?xml version="1.0" encoding="utf-8"?>
<formControlPr xmlns="http://schemas.microsoft.com/office/spreadsheetml/2009/9/main" objectType="CheckBox" fmlaLink="$BV$258" lockText="1" noThreeD="1"/>
</file>

<file path=xl/ctrlProps/ctrlProp597.xml><?xml version="1.0" encoding="utf-8"?>
<formControlPr xmlns="http://schemas.microsoft.com/office/spreadsheetml/2009/9/main" objectType="CheckBox" fmlaLink="$BW$258" lockText="1" noThreeD="1"/>
</file>

<file path=xl/ctrlProps/ctrlProp598.xml><?xml version="1.0" encoding="utf-8"?>
<formControlPr xmlns="http://schemas.microsoft.com/office/spreadsheetml/2009/9/main" objectType="CheckBox" fmlaLink="$BU$259" lockText="1" noThreeD="1"/>
</file>

<file path=xl/ctrlProps/ctrlProp599.xml><?xml version="1.0" encoding="utf-8"?>
<formControlPr xmlns="http://schemas.microsoft.com/office/spreadsheetml/2009/9/main" objectType="CheckBox" fmlaLink="$BV$259" lockText="1" noThreeD="1"/>
</file>

<file path=xl/ctrlProps/ctrlProp6.xml><?xml version="1.0" encoding="utf-8"?>
<formControlPr xmlns="http://schemas.microsoft.com/office/spreadsheetml/2009/9/main" objectType="CheckBox" fmlaLink="$BW$7" lockText="1" noThreeD="1"/>
</file>

<file path=xl/ctrlProps/ctrlProp60.xml><?xml version="1.0" encoding="utf-8"?>
<formControlPr xmlns="http://schemas.microsoft.com/office/spreadsheetml/2009/9/main" objectType="CheckBox" fmlaLink="$BW$25" lockText="1" noThreeD="1"/>
</file>

<file path=xl/ctrlProps/ctrlProp600.xml><?xml version="1.0" encoding="utf-8"?>
<formControlPr xmlns="http://schemas.microsoft.com/office/spreadsheetml/2009/9/main" objectType="CheckBox" fmlaLink="$BW$259" lockText="1" noThreeD="1"/>
</file>

<file path=xl/ctrlProps/ctrlProp601.xml><?xml version="1.0" encoding="utf-8"?>
<formControlPr xmlns="http://schemas.microsoft.com/office/spreadsheetml/2009/9/main" objectType="CheckBox" fmlaLink="$BU$260" lockText="1" noThreeD="1"/>
</file>

<file path=xl/ctrlProps/ctrlProp602.xml><?xml version="1.0" encoding="utf-8"?>
<formControlPr xmlns="http://schemas.microsoft.com/office/spreadsheetml/2009/9/main" objectType="CheckBox" fmlaLink="$BV$260" lockText="1" noThreeD="1"/>
</file>

<file path=xl/ctrlProps/ctrlProp603.xml><?xml version="1.0" encoding="utf-8"?>
<formControlPr xmlns="http://schemas.microsoft.com/office/spreadsheetml/2009/9/main" objectType="CheckBox" fmlaLink="$BW$260" lockText="1" noThreeD="1"/>
</file>

<file path=xl/ctrlProps/ctrlProp604.xml><?xml version="1.0" encoding="utf-8"?>
<formControlPr xmlns="http://schemas.microsoft.com/office/spreadsheetml/2009/9/main" objectType="CheckBox" fmlaLink="$BU$261" lockText="1" noThreeD="1"/>
</file>

<file path=xl/ctrlProps/ctrlProp605.xml><?xml version="1.0" encoding="utf-8"?>
<formControlPr xmlns="http://schemas.microsoft.com/office/spreadsheetml/2009/9/main" objectType="CheckBox" fmlaLink="$BV$261" lockText="1" noThreeD="1"/>
</file>

<file path=xl/ctrlProps/ctrlProp606.xml><?xml version="1.0" encoding="utf-8"?>
<formControlPr xmlns="http://schemas.microsoft.com/office/spreadsheetml/2009/9/main" objectType="CheckBox" fmlaLink="$BW$261" lockText="1" noThreeD="1"/>
</file>

<file path=xl/ctrlProps/ctrlProp607.xml><?xml version="1.0" encoding="utf-8"?>
<formControlPr xmlns="http://schemas.microsoft.com/office/spreadsheetml/2009/9/main" objectType="CheckBox" fmlaLink="$BU$262" lockText="1" noThreeD="1"/>
</file>

<file path=xl/ctrlProps/ctrlProp608.xml><?xml version="1.0" encoding="utf-8"?>
<formControlPr xmlns="http://schemas.microsoft.com/office/spreadsheetml/2009/9/main" objectType="CheckBox" fmlaLink="$BV$262" lockText="1" noThreeD="1"/>
</file>

<file path=xl/ctrlProps/ctrlProp609.xml><?xml version="1.0" encoding="utf-8"?>
<formControlPr xmlns="http://schemas.microsoft.com/office/spreadsheetml/2009/9/main" objectType="CheckBox" fmlaLink="$BW$262" lockText="1" noThreeD="1"/>
</file>

<file path=xl/ctrlProps/ctrlProp61.xml><?xml version="1.0" encoding="utf-8"?>
<formControlPr xmlns="http://schemas.microsoft.com/office/spreadsheetml/2009/9/main" objectType="CheckBox" fmlaLink="$BU$26" lockText="1" noThreeD="1"/>
</file>

<file path=xl/ctrlProps/ctrlProp610.xml><?xml version="1.0" encoding="utf-8"?>
<formControlPr xmlns="http://schemas.microsoft.com/office/spreadsheetml/2009/9/main" objectType="CheckBox" fmlaLink="$BU$263" lockText="1" noThreeD="1"/>
</file>

<file path=xl/ctrlProps/ctrlProp611.xml><?xml version="1.0" encoding="utf-8"?>
<formControlPr xmlns="http://schemas.microsoft.com/office/spreadsheetml/2009/9/main" objectType="CheckBox" fmlaLink="$BV$263" lockText="1" noThreeD="1"/>
</file>

<file path=xl/ctrlProps/ctrlProp612.xml><?xml version="1.0" encoding="utf-8"?>
<formControlPr xmlns="http://schemas.microsoft.com/office/spreadsheetml/2009/9/main" objectType="CheckBox" fmlaLink="$BW$263" lockText="1" noThreeD="1"/>
</file>

<file path=xl/ctrlProps/ctrlProp613.xml><?xml version="1.0" encoding="utf-8"?>
<formControlPr xmlns="http://schemas.microsoft.com/office/spreadsheetml/2009/9/main" objectType="CheckBox" fmlaLink="$BU$264" lockText="1" noThreeD="1"/>
</file>

<file path=xl/ctrlProps/ctrlProp614.xml><?xml version="1.0" encoding="utf-8"?>
<formControlPr xmlns="http://schemas.microsoft.com/office/spreadsheetml/2009/9/main" objectType="CheckBox" fmlaLink="$BV$264" lockText="1" noThreeD="1"/>
</file>

<file path=xl/ctrlProps/ctrlProp615.xml><?xml version="1.0" encoding="utf-8"?>
<formControlPr xmlns="http://schemas.microsoft.com/office/spreadsheetml/2009/9/main" objectType="CheckBox" fmlaLink="$BW$264" lockText="1" noThreeD="1"/>
</file>

<file path=xl/ctrlProps/ctrlProp616.xml><?xml version="1.0" encoding="utf-8"?>
<formControlPr xmlns="http://schemas.microsoft.com/office/spreadsheetml/2009/9/main" objectType="CheckBox" fmlaLink="$BU$265" lockText="1" noThreeD="1"/>
</file>

<file path=xl/ctrlProps/ctrlProp617.xml><?xml version="1.0" encoding="utf-8"?>
<formControlPr xmlns="http://schemas.microsoft.com/office/spreadsheetml/2009/9/main" objectType="CheckBox" fmlaLink="$BV$265" lockText="1" noThreeD="1"/>
</file>

<file path=xl/ctrlProps/ctrlProp618.xml><?xml version="1.0" encoding="utf-8"?>
<formControlPr xmlns="http://schemas.microsoft.com/office/spreadsheetml/2009/9/main" objectType="CheckBox" fmlaLink="$BW$265" lockText="1" noThreeD="1"/>
</file>

<file path=xl/ctrlProps/ctrlProp619.xml><?xml version="1.0" encoding="utf-8"?>
<formControlPr xmlns="http://schemas.microsoft.com/office/spreadsheetml/2009/9/main" objectType="CheckBox" fmlaLink="$BU$266" lockText="1" noThreeD="1"/>
</file>

<file path=xl/ctrlProps/ctrlProp62.xml><?xml version="1.0" encoding="utf-8"?>
<formControlPr xmlns="http://schemas.microsoft.com/office/spreadsheetml/2009/9/main" objectType="CheckBox" fmlaLink="$BV$26" lockText="1" noThreeD="1"/>
</file>

<file path=xl/ctrlProps/ctrlProp620.xml><?xml version="1.0" encoding="utf-8"?>
<formControlPr xmlns="http://schemas.microsoft.com/office/spreadsheetml/2009/9/main" objectType="CheckBox" fmlaLink="$BV$266" lockText="1" noThreeD="1"/>
</file>

<file path=xl/ctrlProps/ctrlProp621.xml><?xml version="1.0" encoding="utf-8"?>
<formControlPr xmlns="http://schemas.microsoft.com/office/spreadsheetml/2009/9/main" objectType="CheckBox" fmlaLink="$BW$266" lockText="1" noThreeD="1"/>
</file>

<file path=xl/ctrlProps/ctrlProp622.xml><?xml version="1.0" encoding="utf-8"?>
<formControlPr xmlns="http://schemas.microsoft.com/office/spreadsheetml/2009/9/main" objectType="CheckBox" fmlaLink="$BU$267" lockText="1" noThreeD="1"/>
</file>

<file path=xl/ctrlProps/ctrlProp623.xml><?xml version="1.0" encoding="utf-8"?>
<formControlPr xmlns="http://schemas.microsoft.com/office/spreadsheetml/2009/9/main" objectType="CheckBox" fmlaLink="$BV$267" lockText="1" noThreeD="1"/>
</file>

<file path=xl/ctrlProps/ctrlProp624.xml><?xml version="1.0" encoding="utf-8"?>
<formControlPr xmlns="http://schemas.microsoft.com/office/spreadsheetml/2009/9/main" objectType="CheckBox" fmlaLink="$BW$267" lockText="1" noThreeD="1"/>
</file>

<file path=xl/ctrlProps/ctrlProp625.xml><?xml version="1.0" encoding="utf-8"?>
<formControlPr xmlns="http://schemas.microsoft.com/office/spreadsheetml/2009/9/main" objectType="CheckBox" fmlaLink="$BU$268" lockText="1" noThreeD="1"/>
</file>

<file path=xl/ctrlProps/ctrlProp626.xml><?xml version="1.0" encoding="utf-8"?>
<formControlPr xmlns="http://schemas.microsoft.com/office/spreadsheetml/2009/9/main" objectType="CheckBox" fmlaLink="$BV$268" lockText="1" noThreeD="1"/>
</file>

<file path=xl/ctrlProps/ctrlProp627.xml><?xml version="1.0" encoding="utf-8"?>
<formControlPr xmlns="http://schemas.microsoft.com/office/spreadsheetml/2009/9/main" objectType="CheckBox" fmlaLink="$BW$268" lockText="1" noThreeD="1"/>
</file>

<file path=xl/ctrlProps/ctrlProp628.xml><?xml version="1.0" encoding="utf-8"?>
<formControlPr xmlns="http://schemas.microsoft.com/office/spreadsheetml/2009/9/main" objectType="CheckBox" fmlaLink="$BU$269" lockText="1" noThreeD="1"/>
</file>

<file path=xl/ctrlProps/ctrlProp629.xml><?xml version="1.0" encoding="utf-8"?>
<formControlPr xmlns="http://schemas.microsoft.com/office/spreadsheetml/2009/9/main" objectType="CheckBox" fmlaLink="$BV$269" lockText="1" noThreeD="1"/>
</file>

<file path=xl/ctrlProps/ctrlProp63.xml><?xml version="1.0" encoding="utf-8"?>
<formControlPr xmlns="http://schemas.microsoft.com/office/spreadsheetml/2009/9/main" objectType="CheckBox" fmlaLink="$BW$26" lockText="1" noThreeD="1"/>
</file>

<file path=xl/ctrlProps/ctrlProp630.xml><?xml version="1.0" encoding="utf-8"?>
<formControlPr xmlns="http://schemas.microsoft.com/office/spreadsheetml/2009/9/main" objectType="CheckBox" fmlaLink="$BW$269" lockText="1" noThreeD="1"/>
</file>

<file path=xl/ctrlProps/ctrlProp631.xml><?xml version="1.0" encoding="utf-8"?>
<formControlPr xmlns="http://schemas.microsoft.com/office/spreadsheetml/2009/9/main" objectType="CheckBox" fmlaLink="$BU$279" lockText="1" noThreeD="1"/>
</file>

<file path=xl/ctrlProps/ctrlProp632.xml><?xml version="1.0" encoding="utf-8"?>
<formControlPr xmlns="http://schemas.microsoft.com/office/spreadsheetml/2009/9/main" objectType="CheckBox" fmlaLink="$BV$279" lockText="1" noThreeD="1"/>
</file>

<file path=xl/ctrlProps/ctrlProp633.xml><?xml version="1.0" encoding="utf-8"?>
<formControlPr xmlns="http://schemas.microsoft.com/office/spreadsheetml/2009/9/main" objectType="CheckBox" fmlaLink="$BW$279" lockText="1" noThreeD="1"/>
</file>

<file path=xl/ctrlProps/ctrlProp634.xml><?xml version="1.0" encoding="utf-8"?>
<formControlPr xmlns="http://schemas.microsoft.com/office/spreadsheetml/2009/9/main" objectType="CheckBox" fmlaLink="$BU$280" lockText="1" noThreeD="1"/>
</file>

<file path=xl/ctrlProps/ctrlProp635.xml><?xml version="1.0" encoding="utf-8"?>
<formControlPr xmlns="http://schemas.microsoft.com/office/spreadsheetml/2009/9/main" objectType="CheckBox" fmlaLink="$BV$280" lockText="1" noThreeD="1"/>
</file>

<file path=xl/ctrlProps/ctrlProp636.xml><?xml version="1.0" encoding="utf-8"?>
<formControlPr xmlns="http://schemas.microsoft.com/office/spreadsheetml/2009/9/main" objectType="CheckBox" fmlaLink="$BW$280" lockText="1" noThreeD="1"/>
</file>

<file path=xl/ctrlProps/ctrlProp637.xml><?xml version="1.0" encoding="utf-8"?>
<formControlPr xmlns="http://schemas.microsoft.com/office/spreadsheetml/2009/9/main" objectType="CheckBox" fmlaLink="$BU$281" lockText="1" noThreeD="1"/>
</file>

<file path=xl/ctrlProps/ctrlProp638.xml><?xml version="1.0" encoding="utf-8"?>
<formControlPr xmlns="http://schemas.microsoft.com/office/spreadsheetml/2009/9/main" objectType="CheckBox" fmlaLink="$BV$281" lockText="1" noThreeD="1"/>
</file>

<file path=xl/ctrlProps/ctrlProp639.xml><?xml version="1.0" encoding="utf-8"?>
<formControlPr xmlns="http://schemas.microsoft.com/office/spreadsheetml/2009/9/main" objectType="CheckBox" fmlaLink="$BW$281" lockText="1" noThreeD="1"/>
</file>

<file path=xl/ctrlProps/ctrlProp64.xml><?xml version="1.0" encoding="utf-8"?>
<formControlPr xmlns="http://schemas.microsoft.com/office/spreadsheetml/2009/9/main" objectType="CheckBox" fmlaLink="$BU$27" lockText="1" noThreeD="1"/>
</file>

<file path=xl/ctrlProps/ctrlProp640.xml><?xml version="1.0" encoding="utf-8"?>
<formControlPr xmlns="http://schemas.microsoft.com/office/spreadsheetml/2009/9/main" objectType="CheckBox" fmlaLink="$BU$282" lockText="1" noThreeD="1"/>
</file>

<file path=xl/ctrlProps/ctrlProp641.xml><?xml version="1.0" encoding="utf-8"?>
<formControlPr xmlns="http://schemas.microsoft.com/office/spreadsheetml/2009/9/main" objectType="CheckBox" fmlaLink="$BV$282" lockText="1" noThreeD="1"/>
</file>

<file path=xl/ctrlProps/ctrlProp642.xml><?xml version="1.0" encoding="utf-8"?>
<formControlPr xmlns="http://schemas.microsoft.com/office/spreadsheetml/2009/9/main" objectType="CheckBox" fmlaLink="$BW$282" lockText="1" noThreeD="1"/>
</file>

<file path=xl/ctrlProps/ctrlProp643.xml><?xml version="1.0" encoding="utf-8"?>
<formControlPr xmlns="http://schemas.microsoft.com/office/spreadsheetml/2009/9/main" objectType="CheckBox" fmlaLink="$BU$283" lockText="1" noThreeD="1"/>
</file>

<file path=xl/ctrlProps/ctrlProp644.xml><?xml version="1.0" encoding="utf-8"?>
<formControlPr xmlns="http://schemas.microsoft.com/office/spreadsheetml/2009/9/main" objectType="CheckBox" fmlaLink="$BV$283" lockText="1" noThreeD="1"/>
</file>

<file path=xl/ctrlProps/ctrlProp645.xml><?xml version="1.0" encoding="utf-8"?>
<formControlPr xmlns="http://schemas.microsoft.com/office/spreadsheetml/2009/9/main" objectType="CheckBox" fmlaLink="$BW$283" lockText="1" noThreeD="1"/>
</file>

<file path=xl/ctrlProps/ctrlProp646.xml><?xml version="1.0" encoding="utf-8"?>
<formControlPr xmlns="http://schemas.microsoft.com/office/spreadsheetml/2009/9/main" objectType="CheckBox" fmlaLink="$BU$284" lockText="1" noThreeD="1"/>
</file>

<file path=xl/ctrlProps/ctrlProp647.xml><?xml version="1.0" encoding="utf-8"?>
<formControlPr xmlns="http://schemas.microsoft.com/office/spreadsheetml/2009/9/main" objectType="CheckBox" fmlaLink="$BV$284" lockText="1" noThreeD="1"/>
</file>

<file path=xl/ctrlProps/ctrlProp648.xml><?xml version="1.0" encoding="utf-8"?>
<formControlPr xmlns="http://schemas.microsoft.com/office/spreadsheetml/2009/9/main" objectType="CheckBox" fmlaLink="$BW$284" lockText="1" noThreeD="1"/>
</file>

<file path=xl/ctrlProps/ctrlProp649.xml><?xml version="1.0" encoding="utf-8"?>
<formControlPr xmlns="http://schemas.microsoft.com/office/spreadsheetml/2009/9/main" objectType="CheckBox" fmlaLink="$BU$285" lockText="1" noThreeD="1"/>
</file>

<file path=xl/ctrlProps/ctrlProp65.xml><?xml version="1.0" encoding="utf-8"?>
<formControlPr xmlns="http://schemas.microsoft.com/office/spreadsheetml/2009/9/main" objectType="CheckBox" fmlaLink="$BV$27" lockText="1" noThreeD="1"/>
</file>

<file path=xl/ctrlProps/ctrlProp650.xml><?xml version="1.0" encoding="utf-8"?>
<formControlPr xmlns="http://schemas.microsoft.com/office/spreadsheetml/2009/9/main" objectType="CheckBox" fmlaLink="$BV$285" lockText="1" noThreeD="1"/>
</file>

<file path=xl/ctrlProps/ctrlProp651.xml><?xml version="1.0" encoding="utf-8"?>
<formControlPr xmlns="http://schemas.microsoft.com/office/spreadsheetml/2009/9/main" objectType="CheckBox" fmlaLink="$BW$285" lockText="1" noThreeD="1"/>
</file>

<file path=xl/ctrlProps/ctrlProp652.xml><?xml version="1.0" encoding="utf-8"?>
<formControlPr xmlns="http://schemas.microsoft.com/office/spreadsheetml/2009/9/main" objectType="CheckBox" fmlaLink="$BU$286" lockText="1" noThreeD="1"/>
</file>

<file path=xl/ctrlProps/ctrlProp653.xml><?xml version="1.0" encoding="utf-8"?>
<formControlPr xmlns="http://schemas.microsoft.com/office/spreadsheetml/2009/9/main" objectType="CheckBox" fmlaLink="$BV$286" lockText="1" noThreeD="1"/>
</file>

<file path=xl/ctrlProps/ctrlProp654.xml><?xml version="1.0" encoding="utf-8"?>
<formControlPr xmlns="http://schemas.microsoft.com/office/spreadsheetml/2009/9/main" objectType="CheckBox" fmlaLink="$BW$286" lockText="1" noThreeD="1"/>
</file>

<file path=xl/ctrlProps/ctrlProp655.xml><?xml version="1.0" encoding="utf-8"?>
<formControlPr xmlns="http://schemas.microsoft.com/office/spreadsheetml/2009/9/main" objectType="CheckBox" fmlaLink="$BU$287" lockText="1" noThreeD="1"/>
</file>

<file path=xl/ctrlProps/ctrlProp656.xml><?xml version="1.0" encoding="utf-8"?>
<formControlPr xmlns="http://schemas.microsoft.com/office/spreadsheetml/2009/9/main" objectType="CheckBox" fmlaLink="$BV$287" lockText="1" noThreeD="1"/>
</file>

<file path=xl/ctrlProps/ctrlProp657.xml><?xml version="1.0" encoding="utf-8"?>
<formControlPr xmlns="http://schemas.microsoft.com/office/spreadsheetml/2009/9/main" objectType="CheckBox" fmlaLink="$BW$287" lockText="1" noThreeD="1"/>
</file>

<file path=xl/ctrlProps/ctrlProp658.xml><?xml version="1.0" encoding="utf-8"?>
<formControlPr xmlns="http://schemas.microsoft.com/office/spreadsheetml/2009/9/main" objectType="CheckBox" fmlaLink="$BU$288" lockText="1" noThreeD="1"/>
</file>

<file path=xl/ctrlProps/ctrlProp659.xml><?xml version="1.0" encoding="utf-8"?>
<formControlPr xmlns="http://schemas.microsoft.com/office/spreadsheetml/2009/9/main" objectType="CheckBox" fmlaLink="$BV$288" lockText="1" noThreeD="1"/>
</file>

<file path=xl/ctrlProps/ctrlProp66.xml><?xml version="1.0" encoding="utf-8"?>
<formControlPr xmlns="http://schemas.microsoft.com/office/spreadsheetml/2009/9/main" objectType="CheckBox" fmlaLink="$BW$27" lockText="1" noThreeD="1"/>
</file>

<file path=xl/ctrlProps/ctrlProp660.xml><?xml version="1.0" encoding="utf-8"?>
<formControlPr xmlns="http://schemas.microsoft.com/office/spreadsheetml/2009/9/main" objectType="CheckBox" fmlaLink="$BW$288" lockText="1" noThreeD="1"/>
</file>

<file path=xl/ctrlProps/ctrlProp661.xml><?xml version="1.0" encoding="utf-8"?>
<formControlPr xmlns="http://schemas.microsoft.com/office/spreadsheetml/2009/9/main" objectType="CheckBox" fmlaLink="$BU$289" lockText="1" noThreeD="1"/>
</file>

<file path=xl/ctrlProps/ctrlProp662.xml><?xml version="1.0" encoding="utf-8"?>
<formControlPr xmlns="http://schemas.microsoft.com/office/spreadsheetml/2009/9/main" objectType="CheckBox" fmlaLink="$BV$289" lockText="1" noThreeD="1"/>
</file>

<file path=xl/ctrlProps/ctrlProp663.xml><?xml version="1.0" encoding="utf-8"?>
<formControlPr xmlns="http://schemas.microsoft.com/office/spreadsheetml/2009/9/main" objectType="CheckBox" fmlaLink="$BW$289" lockText="1" noThreeD="1"/>
</file>

<file path=xl/ctrlProps/ctrlProp664.xml><?xml version="1.0" encoding="utf-8"?>
<formControlPr xmlns="http://schemas.microsoft.com/office/spreadsheetml/2009/9/main" objectType="CheckBox" fmlaLink="$BU$290" lockText="1" noThreeD="1"/>
</file>

<file path=xl/ctrlProps/ctrlProp665.xml><?xml version="1.0" encoding="utf-8"?>
<formControlPr xmlns="http://schemas.microsoft.com/office/spreadsheetml/2009/9/main" objectType="CheckBox" fmlaLink="$BV$290" lockText="1" noThreeD="1"/>
</file>

<file path=xl/ctrlProps/ctrlProp666.xml><?xml version="1.0" encoding="utf-8"?>
<formControlPr xmlns="http://schemas.microsoft.com/office/spreadsheetml/2009/9/main" objectType="CheckBox" fmlaLink="$BW$290" lockText="1" noThreeD="1"/>
</file>

<file path=xl/ctrlProps/ctrlProp667.xml><?xml version="1.0" encoding="utf-8"?>
<formControlPr xmlns="http://schemas.microsoft.com/office/spreadsheetml/2009/9/main" objectType="CheckBox" fmlaLink="$BU$291" lockText="1" noThreeD="1"/>
</file>

<file path=xl/ctrlProps/ctrlProp668.xml><?xml version="1.0" encoding="utf-8"?>
<formControlPr xmlns="http://schemas.microsoft.com/office/spreadsheetml/2009/9/main" objectType="CheckBox" fmlaLink="$BV$291" lockText="1" noThreeD="1"/>
</file>

<file path=xl/ctrlProps/ctrlProp669.xml><?xml version="1.0" encoding="utf-8"?>
<formControlPr xmlns="http://schemas.microsoft.com/office/spreadsheetml/2009/9/main" objectType="CheckBox" fmlaLink="$BW$291" lockText="1" noThreeD="1"/>
</file>

<file path=xl/ctrlProps/ctrlProp67.xml><?xml version="1.0" encoding="utf-8"?>
<formControlPr xmlns="http://schemas.microsoft.com/office/spreadsheetml/2009/9/main" objectType="CheckBox" fmlaLink="$BU$28" lockText="1" noThreeD="1"/>
</file>

<file path=xl/ctrlProps/ctrlProp670.xml><?xml version="1.0" encoding="utf-8"?>
<formControlPr xmlns="http://schemas.microsoft.com/office/spreadsheetml/2009/9/main" objectType="CheckBox" fmlaLink="$BU$292" lockText="1" noThreeD="1"/>
</file>

<file path=xl/ctrlProps/ctrlProp671.xml><?xml version="1.0" encoding="utf-8"?>
<formControlPr xmlns="http://schemas.microsoft.com/office/spreadsheetml/2009/9/main" objectType="CheckBox" fmlaLink="$BV$292" lockText="1" noThreeD="1"/>
</file>

<file path=xl/ctrlProps/ctrlProp672.xml><?xml version="1.0" encoding="utf-8"?>
<formControlPr xmlns="http://schemas.microsoft.com/office/spreadsheetml/2009/9/main" objectType="CheckBox" fmlaLink="$BW$292" lockText="1" noThreeD="1"/>
</file>

<file path=xl/ctrlProps/ctrlProp673.xml><?xml version="1.0" encoding="utf-8"?>
<formControlPr xmlns="http://schemas.microsoft.com/office/spreadsheetml/2009/9/main" objectType="CheckBox" fmlaLink="$BU$293" lockText="1" noThreeD="1"/>
</file>

<file path=xl/ctrlProps/ctrlProp674.xml><?xml version="1.0" encoding="utf-8"?>
<formControlPr xmlns="http://schemas.microsoft.com/office/spreadsheetml/2009/9/main" objectType="CheckBox" fmlaLink="$BV$293" lockText="1" noThreeD="1"/>
</file>

<file path=xl/ctrlProps/ctrlProp675.xml><?xml version="1.0" encoding="utf-8"?>
<formControlPr xmlns="http://schemas.microsoft.com/office/spreadsheetml/2009/9/main" objectType="CheckBox" fmlaLink="$BW$293" lockText="1" noThreeD="1"/>
</file>

<file path=xl/ctrlProps/ctrlProp676.xml><?xml version="1.0" encoding="utf-8"?>
<formControlPr xmlns="http://schemas.microsoft.com/office/spreadsheetml/2009/9/main" objectType="CheckBox" fmlaLink="$BU$294" lockText="1" noThreeD="1"/>
</file>

<file path=xl/ctrlProps/ctrlProp677.xml><?xml version="1.0" encoding="utf-8"?>
<formControlPr xmlns="http://schemas.microsoft.com/office/spreadsheetml/2009/9/main" objectType="CheckBox" fmlaLink="$BV$294" lockText="1" noThreeD="1"/>
</file>

<file path=xl/ctrlProps/ctrlProp678.xml><?xml version="1.0" encoding="utf-8"?>
<formControlPr xmlns="http://schemas.microsoft.com/office/spreadsheetml/2009/9/main" objectType="CheckBox" fmlaLink="$BW$294" lockText="1" noThreeD="1"/>
</file>

<file path=xl/ctrlProps/ctrlProp679.xml><?xml version="1.0" encoding="utf-8"?>
<formControlPr xmlns="http://schemas.microsoft.com/office/spreadsheetml/2009/9/main" objectType="CheckBox" fmlaLink="$BU$295" lockText="1" noThreeD="1"/>
</file>

<file path=xl/ctrlProps/ctrlProp68.xml><?xml version="1.0" encoding="utf-8"?>
<formControlPr xmlns="http://schemas.microsoft.com/office/spreadsheetml/2009/9/main" objectType="CheckBox" fmlaLink="$BV$28" lockText="1" noThreeD="1"/>
</file>

<file path=xl/ctrlProps/ctrlProp680.xml><?xml version="1.0" encoding="utf-8"?>
<formControlPr xmlns="http://schemas.microsoft.com/office/spreadsheetml/2009/9/main" objectType="CheckBox" fmlaLink="$BV$295" lockText="1" noThreeD="1"/>
</file>

<file path=xl/ctrlProps/ctrlProp681.xml><?xml version="1.0" encoding="utf-8"?>
<formControlPr xmlns="http://schemas.microsoft.com/office/spreadsheetml/2009/9/main" objectType="CheckBox" fmlaLink="$BW$295" lockText="1" noThreeD="1"/>
</file>

<file path=xl/ctrlProps/ctrlProp682.xml><?xml version="1.0" encoding="utf-8"?>
<formControlPr xmlns="http://schemas.microsoft.com/office/spreadsheetml/2009/9/main" objectType="CheckBox" fmlaLink="$BU$296" lockText="1" noThreeD="1"/>
</file>

<file path=xl/ctrlProps/ctrlProp683.xml><?xml version="1.0" encoding="utf-8"?>
<formControlPr xmlns="http://schemas.microsoft.com/office/spreadsheetml/2009/9/main" objectType="CheckBox" fmlaLink="$BV$296" lockText="1" noThreeD="1"/>
</file>

<file path=xl/ctrlProps/ctrlProp684.xml><?xml version="1.0" encoding="utf-8"?>
<formControlPr xmlns="http://schemas.microsoft.com/office/spreadsheetml/2009/9/main" objectType="CheckBox" fmlaLink="$BW$296" lockText="1" noThreeD="1"/>
</file>

<file path=xl/ctrlProps/ctrlProp685.xml><?xml version="1.0" encoding="utf-8"?>
<formControlPr xmlns="http://schemas.microsoft.com/office/spreadsheetml/2009/9/main" objectType="CheckBox" fmlaLink="$BU$297" lockText="1" noThreeD="1"/>
</file>

<file path=xl/ctrlProps/ctrlProp686.xml><?xml version="1.0" encoding="utf-8"?>
<formControlPr xmlns="http://schemas.microsoft.com/office/spreadsheetml/2009/9/main" objectType="CheckBox" fmlaLink="$BV$297" lockText="1" noThreeD="1"/>
</file>

<file path=xl/ctrlProps/ctrlProp687.xml><?xml version="1.0" encoding="utf-8"?>
<formControlPr xmlns="http://schemas.microsoft.com/office/spreadsheetml/2009/9/main" objectType="CheckBox" fmlaLink="$BW$297" lockText="1" noThreeD="1"/>
</file>

<file path=xl/ctrlProps/ctrlProp688.xml><?xml version="1.0" encoding="utf-8"?>
<formControlPr xmlns="http://schemas.microsoft.com/office/spreadsheetml/2009/9/main" objectType="CheckBox" fmlaLink="$BU$298" lockText="1" noThreeD="1"/>
</file>

<file path=xl/ctrlProps/ctrlProp689.xml><?xml version="1.0" encoding="utf-8"?>
<formControlPr xmlns="http://schemas.microsoft.com/office/spreadsheetml/2009/9/main" objectType="CheckBox" fmlaLink="$BV$298" lockText="1" noThreeD="1"/>
</file>

<file path=xl/ctrlProps/ctrlProp69.xml><?xml version="1.0" encoding="utf-8"?>
<formControlPr xmlns="http://schemas.microsoft.com/office/spreadsheetml/2009/9/main" objectType="CheckBox" fmlaLink="$BW$28" lockText="1" noThreeD="1"/>
</file>

<file path=xl/ctrlProps/ctrlProp690.xml><?xml version="1.0" encoding="utf-8"?>
<formControlPr xmlns="http://schemas.microsoft.com/office/spreadsheetml/2009/9/main" objectType="CheckBox" fmlaLink="$BW$298" lockText="1" noThreeD="1"/>
</file>

<file path=xl/ctrlProps/ctrlProp691.xml><?xml version="1.0" encoding="utf-8"?>
<formControlPr xmlns="http://schemas.microsoft.com/office/spreadsheetml/2009/9/main" objectType="CheckBox" fmlaLink="$BU$299" lockText="1" noThreeD="1"/>
</file>

<file path=xl/ctrlProps/ctrlProp692.xml><?xml version="1.0" encoding="utf-8"?>
<formControlPr xmlns="http://schemas.microsoft.com/office/spreadsheetml/2009/9/main" objectType="CheckBox" fmlaLink="$BV$299" lockText="1" noThreeD="1"/>
</file>

<file path=xl/ctrlProps/ctrlProp693.xml><?xml version="1.0" encoding="utf-8"?>
<formControlPr xmlns="http://schemas.microsoft.com/office/spreadsheetml/2009/9/main" objectType="CheckBox" fmlaLink="$BW$299" lockText="1" noThreeD="1"/>
</file>

<file path=xl/ctrlProps/ctrlProp694.xml><?xml version="1.0" encoding="utf-8"?>
<formControlPr xmlns="http://schemas.microsoft.com/office/spreadsheetml/2009/9/main" objectType="CheckBox" fmlaLink="$BU$300" lockText="1" noThreeD="1"/>
</file>

<file path=xl/ctrlProps/ctrlProp695.xml><?xml version="1.0" encoding="utf-8"?>
<formControlPr xmlns="http://schemas.microsoft.com/office/spreadsheetml/2009/9/main" objectType="CheckBox" fmlaLink="$BV$300" lockText="1" noThreeD="1"/>
</file>

<file path=xl/ctrlProps/ctrlProp696.xml><?xml version="1.0" encoding="utf-8"?>
<formControlPr xmlns="http://schemas.microsoft.com/office/spreadsheetml/2009/9/main" objectType="CheckBox" fmlaLink="$BW$300" lockText="1" noThreeD="1"/>
</file>

<file path=xl/ctrlProps/ctrlProp697.xml><?xml version="1.0" encoding="utf-8"?>
<formControlPr xmlns="http://schemas.microsoft.com/office/spreadsheetml/2009/9/main" objectType="CheckBox" fmlaLink="$BU$301" lockText="1" noThreeD="1"/>
</file>

<file path=xl/ctrlProps/ctrlProp698.xml><?xml version="1.0" encoding="utf-8"?>
<formControlPr xmlns="http://schemas.microsoft.com/office/spreadsheetml/2009/9/main" objectType="CheckBox" fmlaLink="$BV$301" lockText="1" noThreeD="1"/>
</file>

<file path=xl/ctrlProps/ctrlProp699.xml><?xml version="1.0" encoding="utf-8"?>
<formControlPr xmlns="http://schemas.microsoft.com/office/spreadsheetml/2009/9/main" objectType="CheckBox" fmlaLink="$BW$301" lockText="1" noThreeD="1"/>
</file>

<file path=xl/ctrlProps/ctrlProp7.xml><?xml version="1.0" encoding="utf-8"?>
<formControlPr xmlns="http://schemas.microsoft.com/office/spreadsheetml/2009/9/main" objectType="CheckBox" fmlaLink="$BU$8" lockText="1" noThreeD="1"/>
</file>

<file path=xl/ctrlProps/ctrlProp70.xml><?xml version="1.0" encoding="utf-8"?>
<formControlPr xmlns="http://schemas.microsoft.com/office/spreadsheetml/2009/9/main" objectType="CheckBox" fmlaLink="$BU$29" lockText="1" noThreeD="1"/>
</file>

<file path=xl/ctrlProps/ctrlProp700.xml><?xml version="1.0" encoding="utf-8"?>
<formControlPr xmlns="http://schemas.microsoft.com/office/spreadsheetml/2009/9/main" objectType="CheckBox" fmlaLink="$BU$302" lockText="1" noThreeD="1"/>
</file>

<file path=xl/ctrlProps/ctrlProp701.xml><?xml version="1.0" encoding="utf-8"?>
<formControlPr xmlns="http://schemas.microsoft.com/office/spreadsheetml/2009/9/main" objectType="CheckBox" fmlaLink="$BV$302" lockText="1" noThreeD="1"/>
</file>

<file path=xl/ctrlProps/ctrlProp702.xml><?xml version="1.0" encoding="utf-8"?>
<formControlPr xmlns="http://schemas.microsoft.com/office/spreadsheetml/2009/9/main" objectType="CheckBox" fmlaLink="$BW$302" lockText="1" noThreeD="1"/>
</file>

<file path=xl/ctrlProps/ctrlProp703.xml><?xml version="1.0" encoding="utf-8"?>
<formControlPr xmlns="http://schemas.microsoft.com/office/spreadsheetml/2009/9/main" objectType="CheckBox" fmlaLink="$BU$303" lockText="1" noThreeD="1"/>
</file>

<file path=xl/ctrlProps/ctrlProp704.xml><?xml version="1.0" encoding="utf-8"?>
<formControlPr xmlns="http://schemas.microsoft.com/office/spreadsheetml/2009/9/main" objectType="CheckBox" fmlaLink="$BV$303" lockText="1" noThreeD="1"/>
</file>

<file path=xl/ctrlProps/ctrlProp705.xml><?xml version="1.0" encoding="utf-8"?>
<formControlPr xmlns="http://schemas.microsoft.com/office/spreadsheetml/2009/9/main" objectType="CheckBox" fmlaLink="$BW$303" lockText="1" noThreeD="1"/>
</file>

<file path=xl/ctrlProps/ctrlProp706.xml><?xml version="1.0" encoding="utf-8"?>
<formControlPr xmlns="http://schemas.microsoft.com/office/spreadsheetml/2009/9/main" objectType="CheckBox" fmlaLink="$BU$304" lockText="1" noThreeD="1"/>
</file>

<file path=xl/ctrlProps/ctrlProp707.xml><?xml version="1.0" encoding="utf-8"?>
<formControlPr xmlns="http://schemas.microsoft.com/office/spreadsheetml/2009/9/main" objectType="CheckBox" fmlaLink="$BV$304" lockText="1" noThreeD="1"/>
</file>

<file path=xl/ctrlProps/ctrlProp708.xml><?xml version="1.0" encoding="utf-8"?>
<formControlPr xmlns="http://schemas.microsoft.com/office/spreadsheetml/2009/9/main" objectType="CheckBox" fmlaLink="$BW$304" lockText="1" noThreeD="1"/>
</file>

<file path=xl/ctrlProps/ctrlProp709.xml><?xml version="1.0" encoding="utf-8"?>
<formControlPr xmlns="http://schemas.microsoft.com/office/spreadsheetml/2009/9/main" objectType="CheckBox" fmlaLink="$BU$305" lockText="1" noThreeD="1"/>
</file>

<file path=xl/ctrlProps/ctrlProp71.xml><?xml version="1.0" encoding="utf-8"?>
<formControlPr xmlns="http://schemas.microsoft.com/office/spreadsheetml/2009/9/main" objectType="CheckBox" fmlaLink="$BV$29" lockText="1" noThreeD="1"/>
</file>

<file path=xl/ctrlProps/ctrlProp710.xml><?xml version="1.0" encoding="utf-8"?>
<formControlPr xmlns="http://schemas.microsoft.com/office/spreadsheetml/2009/9/main" objectType="CheckBox" fmlaLink="$BV$305" lockText="1" noThreeD="1"/>
</file>

<file path=xl/ctrlProps/ctrlProp711.xml><?xml version="1.0" encoding="utf-8"?>
<formControlPr xmlns="http://schemas.microsoft.com/office/spreadsheetml/2009/9/main" objectType="CheckBox" fmlaLink="$BW$305" lockText="1" noThreeD="1"/>
</file>

<file path=xl/ctrlProps/ctrlProp712.xml><?xml version="1.0" encoding="utf-8"?>
<formControlPr xmlns="http://schemas.microsoft.com/office/spreadsheetml/2009/9/main" objectType="CheckBox" fmlaLink="$BU$306" lockText="1" noThreeD="1"/>
</file>

<file path=xl/ctrlProps/ctrlProp713.xml><?xml version="1.0" encoding="utf-8"?>
<formControlPr xmlns="http://schemas.microsoft.com/office/spreadsheetml/2009/9/main" objectType="CheckBox" fmlaLink="$BV$306" lockText="1" noThreeD="1"/>
</file>

<file path=xl/ctrlProps/ctrlProp714.xml><?xml version="1.0" encoding="utf-8"?>
<formControlPr xmlns="http://schemas.microsoft.com/office/spreadsheetml/2009/9/main" objectType="CheckBox" fmlaLink="$BW$306" lockText="1" noThreeD="1"/>
</file>

<file path=xl/ctrlProps/ctrlProp715.xml><?xml version="1.0" encoding="utf-8"?>
<formControlPr xmlns="http://schemas.microsoft.com/office/spreadsheetml/2009/9/main" objectType="CheckBox" fmlaLink="$BU$307" lockText="1" noThreeD="1"/>
</file>

<file path=xl/ctrlProps/ctrlProp716.xml><?xml version="1.0" encoding="utf-8"?>
<formControlPr xmlns="http://schemas.microsoft.com/office/spreadsheetml/2009/9/main" objectType="CheckBox" fmlaLink="$BV$307" lockText="1" noThreeD="1"/>
</file>

<file path=xl/ctrlProps/ctrlProp717.xml><?xml version="1.0" encoding="utf-8"?>
<formControlPr xmlns="http://schemas.microsoft.com/office/spreadsheetml/2009/9/main" objectType="CheckBox" fmlaLink="$BW$307" lockText="1" noThreeD="1"/>
</file>

<file path=xl/ctrlProps/ctrlProp718.xml><?xml version="1.0" encoding="utf-8"?>
<formControlPr xmlns="http://schemas.microsoft.com/office/spreadsheetml/2009/9/main" objectType="CheckBox" fmlaLink="$BU$308" lockText="1" noThreeD="1"/>
</file>

<file path=xl/ctrlProps/ctrlProp719.xml><?xml version="1.0" encoding="utf-8"?>
<formControlPr xmlns="http://schemas.microsoft.com/office/spreadsheetml/2009/9/main" objectType="CheckBox" fmlaLink="$BV$308" lockText="1" noThreeD="1"/>
</file>

<file path=xl/ctrlProps/ctrlProp72.xml><?xml version="1.0" encoding="utf-8"?>
<formControlPr xmlns="http://schemas.microsoft.com/office/spreadsheetml/2009/9/main" objectType="CheckBox" fmlaLink="$BW$29" lockText="1" noThreeD="1"/>
</file>

<file path=xl/ctrlProps/ctrlProp720.xml><?xml version="1.0" encoding="utf-8"?>
<formControlPr xmlns="http://schemas.microsoft.com/office/spreadsheetml/2009/9/main" objectType="CheckBox" fmlaLink="$BW$308" lockText="1" noThreeD="1"/>
</file>

<file path=xl/ctrlProps/ctrlProp721.xml><?xml version="1.0" encoding="utf-8"?>
<formControlPr xmlns="http://schemas.microsoft.com/office/spreadsheetml/2009/9/main" objectType="CheckBox" fmlaLink="$BU$318" lockText="1" noThreeD="1"/>
</file>

<file path=xl/ctrlProps/ctrlProp722.xml><?xml version="1.0" encoding="utf-8"?>
<formControlPr xmlns="http://schemas.microsoft.com/office/spreadsheetml/2009/9/main" objectType="CheckBox" fmlaLink="$BV$318" lockText="1" noThreeD="1"/>
</file>

<file path=xl/ctrlProps/ctrlProp723.xml><?xml version="1.0" encoding="utf-8"?>
<formControlPr xmlns="http://schemas.microsoft.com/office/spreadsheetml/2009/9/main" objectType="CheckBox" fmlaLink="$BW$318" lockText="1" noThreeD="1"/>
</file>

<file path=xl/ctrlProps/ctrlProp724.xml><?xml version="1.0" encoding="utf-8"?>
<formControlPr xmlns="http://schemas.microsoft.com/office/spreadsheetml/2009/9/main" objectType="CheckBox" fmlaLink="$BU$319" lockText="1" noThreeD="1"/>
</file>

<file path=xl/ctrlProps/ctrlProp725.xml><?xml version="1.0" encoding="utf-8"?>
<formControlPr xmlns="http://schemas.microsoft.com/office/spreadsheetml/2009/9/main" objectType="CheckBox" fmlaLink="$BV$319" lockText="1" noThreeD="1"/>
</file>

<file path=xl/ctrlProps/ctrlProp726.xml><?xml version="1.0" encoding="utf-8"?>
<formControlPr xmlns="http://schemas.microsoft.com/office/spreadsheetml/2009/9/main" objectType="CheckBox" fmlaLink="$BW$319" lockText="1" noThreeD="1"/>
</file>

<file path=xl/ctrlProps/ctrlProp727.xml><?xml version="1.0" encoding="utf-8"?>
<formControlPr xmlns="http://schemas.microsoft.com/office/spreadsheetml/2009/9/main" objectType="CheckBox" fmlaLink="$BU$320" lockText="1" noThreeD="1"/>
</file>

<file path=xl/ctrlProps/ctrlProp728.xml><?xml version="1.0" encoding="utf-8"?>
<formControlPr xmlns="http://schemas.microsoft.com/office/spreadsheetml/2009/9/main" objectType="CheckBox" fmlaLink="$BV$320" lockText="1" noThreeD="1"/>
</file>

<file path=xl/ctrlProps/ctrlProp729.xml><?xml version="1.0" encoding="utf-8"?>
<formControlPr xmlns="http://schemas.microsoft.com/office/spreadsheetml/2009/9/main" objectType="CheckBox" fmlaLink="$BW$320" lockText="1" noThreeD="1"/>
</file>

<file path=xl/ctrlProps/ctrlProp73.xml><?xml version="1.0" encoding="utf-8"?>
<formControlPr xmlns="http://schemas.microsoft.com/office/spreadsheetml/2009/9/main" objectType="CheckBox" fmlaLink="$BU$30" lockText="1" noThreeD="1"/>
</file>

<file path=xl/ctrlProps/ctrlProp730.xml><?xml version="1.0" encoding="utf-8"?>
<formControlPr xmlns="http://schemas.microsoft.com/office/spreadsheetml/2009/9/main" objectType="CheckBox" fmlaLink="$BU$321" lockText="1" noThreeD="1"/>
</file>

<file path=xl/ctrlProps/ctrlProp731.xml><?xml version="1.0" encoding="utf-8"?>
<formControlPr xmlns="http://schemas.microsoft.com/office/spreadsheetml/2009/9/main" objectType="CheckBox" fmlaLink="$BV$321" lockText="1" noThreeD="1"/>
</file>

<file path=xl/ctrlProps/ctrlProp732.xml><?xml version="1.0" encoding="utf-8"?>
<formControlPr xmlns="http://schemas.microsoft.com/office/spreadsheetml/2009/9/main" objectType="CheckBox" fmlaLink="$BW$321" lockText="1" noThreeD="1"/>
</file>

<file path=xl/ctrlProps/ctrlProp733.xml><?xml version="1.0" encoding="utf-8"?>
<formControlPr xmlns="http://schemas.microsoft.com/office/spreadsheetml/2009/9/main" objectType="CheckBox" fmlaLink="$BU$322" lockText="1" noThreeD="1"/>
</file>

<file path=xl/ctrlProps/ctrlProp734.xml><?xml version="1.0" encoding="utf-8"?>
<formControlPr xmlns="http://schemas.microsoft.com/office/spreadsheetml/2009/9/main" objectType="CheckBox" fmlaLink="$BV$322" lockText="1" noThreeD="1"/>
</file>

<file path=xl/ctrlProps/ctrlProp735.xml><?xml version="1.0" encoding="utf-8"?>
<formControlPr xmlns="http://schemas.microsoft.com/office/spreadsheetml/2009/9/main" objectType="CheckBox" fmlaLink="$BW$322" lockText="1" noThreeD="1"/>
</file>

<file path=xl/ctrlProps/ctrlProp736.xml><?xml version="1.0" encoding="utf-8"?>
<formControlPr xmlns="http://schemas.microsoft.com/office/spreadsheetml/2009/9/main" objectType="CheckBox" fmlaLink="$BU$323" lockText="1" noThreeD="1"/>
</file>

<file path=xl/ctrlProps/ctrlProp737.xml><?xml version="1.0" encoding="utf-8"?>
<formControlPr xmlns="http://schemas.microsoft.com/office/spreadsheetml/2009/9/main" objectType="CheckBox" fmlaLink="$BV$323" lockText="1" noThreeD="1"/>
</file>

<file path=xl/ctrlProps/ctrlProp738.xml><?xml version="1.0" encoding="utf-8"?>
<formControlPr xmlns="http://schemas.microsoft.com/office/spreadsheetml/2009/9/main" objectType="CheckBox" fmlaLink="$BW$323" lockText="1" noThreeD="1"/>
</file>

<file path=xl/ctrlProps/ctrlProp739.xml><?xml version="1.0" encoding="utf-8"?>
<formControlPr xmlns="http://schemas.microsoft.com/office/spreadsheetml/2009/9/main" objectType="CheckBox" fmlaLink="$BU$324" lockText="1" noThreeD="1"/>
</file>

<file path=xl/ctrlProps/ctrlProp74.xml><?xml version="1.0" encoding="utf-8"?>
<formControlPr xmlns="http://schemas.microsoft.com/office/spreadsheetml/2009/9/main" objectType="CheckBox" fmlaLink="$BV$30" lockText="1" noThreeD="1"/>
</file>

<file path=xl/ctrlProps/ctrlProp740.xml><?xml version="1.0" encoding="utf-8"?>
<formControlPr xmlns="http://schemas.microsoft.com/office/spreadsheetml/2009/9/main" objectType="CheckBox" fmlaLink="$BV$324" lockText="1" noThreeD="1"/>
</file>

<file path=xl/ctrlProps/ctrlProp741.xml><?xml version="1.0" encoding="utf-8"?>
<formControlPr xmlns="http://schemas.microsoft.com/office/spreadsheetml/2009/9/main" objectType="CheckBox" fmlaLink="$BW$324" lockText="1" noThreeD="1"/>
</file>

<file path=xl/ctrlProps/ctrlProp742.xml><?xml version="1.0" encoding="utf-8"?>
<formControlPr xmlns="http://schemas.microsoft.com/office/spreadsheetml/2009/9/main" objectType="CheckBox" fmlaLink="$BU$325" lockText="1" noThreeD="1"/>
</file>

<file path=xl/ctrlProps/ctrlProp743.xml><?xml version="1.0" encoding="utf-8"?>
<formControlPr xmlns="http://schemas.microsoft.com/office/spreadsheetml/2009/9/main" objectType="CheckBox" fmlaLink="$BV$325" lockText="1" noThreeD="1"/>
</file>

<file path=xl/ctrlProps/ctrlProp744.xml><?xml version="1.0" encoding="utf-8"?>
<formControlPr xmlns="http://schemas.microsoft.com/office/spreadsheetml/2009/9/main" objectType="CheckBox" fmlaLink="$BW$325" lockText="1" noThreeD="1"/>
</file>

<file path=xl/ctrlProps/ctrlProp745.xml><?xml version="1.0" encoding="utf-8"?>
<formControlPr xmlns="http://schemas.microsoft.com/office/spreadsheetml/2009/9/main" objectType="CheckBox" fmlaLink="$BU$326" lockText="1" noThreeD="1"/>
</file>

<file path=xl/ctrlProps/ctrlProp746.xml><?xml version="1.0" encoding="utf-8"?>
<formControlPr xmlns="http://schemas.microsoft.com/office/spreadsheetml/2009/9/main" objectType="CheckBox" fmlaLink="$BV$326" lockText="1" noThreeD="1"/>
</file>

<file path=xl/ctrlProps/ctrlProp747.xml><?xml version="1.0" encoding="utf-8"?>
<formControlPr xmlns="http://schemas.microsoft.com/office/spreadsheetml/2009/9/main" objectType="CheckBox" fmlaLink="$BW$326" lockText="1" noThreeD="1"/>
</file>

<file path=xl/ctrlProps/ctrlProp748.xml><?xml version="1.0" encoding="utf-8"?>
<formControlPr xmlns="http://schemas.microsoft.com/office/spreadsheetml/2009/9/main" objectType="CheckBox" fmlaLink="$BU$327" lockText="1" noThreeD="1"/>
</file>

<file path=xl/ctrlProps/ctrlProp749.xml><?xml version="1.0" encoding="utf-8"?>
<formControlPr xmlns="http://schemas.microsoft.com/office/spreadsheetml/2009/9/main" objectType="CheckBox" fmlaLink="$BV$327" lockText="1" noThreeD="1"/>
</file>

<file path=xl/ctrlProps/ctrlProp75.xml><?xml version="1.0" encoding="utf-8"?>
<formControlPr xmlns="http://schemas.microsoft.com/office/spreadsheetml/2009/9/main" objectType="CheckBox" fmlaLink="$BW$30" lockText="1" noThreeD="1"/>
</file>

<file path=xl/ctrlProps/ctrlProp750.xml><?xml version="1.0" encoding="utf-8"?>
<formControlPr xmlns="http://schemas.microsoft.com/office/spreadsheetml/2009/9/main" objectType="CheckBox" fmlaLink="$BW$327" lockText="1" noThreeD="1"/>
</file>

<file path=xl/ctrlProps/ctrlProp751.xml><?xml version="1.0" encoding="utf-8"?>
<formControlPr xmlns="http://schemas.microsoft.com/office/spreadsheetml/2009/9/main" objectType="CheckBox" fmlaLink="$BU$328" lockText="1" noThreeD="1"/>
</file>

<file path=xl/ctrlProps/ctrlProp752.xml><?xml version="1.0" encoding="utf-8"?>
<formControlPr xmlns="http://schemas.microsoft.com/office/spreadsheetml/2009/9/main" objectType="CheckBox" fmlaLink="$BV$328" lockText="1" noThreeD="1"/>
</file>

<file path=xl/ctrlProps/ctrlProp753.xml><?xml version="1.0" encoding="utf-8"?>
<formControlPr xmlns="http://schemas.microsoft.com/office/spreadsheetml/2009/9/main" objectType="CheckBox" fmlaLink="$BW$328" lockText="1" noThreeD="1"/>
</file>

<file path=xl/ctrlProps/ctrlProp754.xml><?xml version="1.0" encoding="utf-8"?>
<formControlPr xmlns="http://schemas.microsoft.com/office/spreadsheetml/2009/9/main" objectType="CheckBox" fmlaLink="$BU$329" lockText="1" noThreeD="1"/>
</file>

<file path=xl/ctrlProps/ctrlProp755.xml><?xml version="1.0" encoding="utf-8"?>
<formControlPr xmlns="http://schemas.microsoft.com/office/spreadsheetml/2009/9/main" objectType="CheckBox" fmlaLink="$BV$329" lockText="1" noThreeD="1"/>
</file>

<file path=xl/ctrlProps/ctrlProp756.xml><?xml version="1.0" encoding="utf-8"?>
<formControlPr xmlns="http://schemas.microsoft.com/office/spreadsheetml/2009/9/main" objectType="CheckBox" fmlaLink="$BW$329" lockText="1" noThreeD="1"/>
</file>

<file path=xl/ctrlProps/ctrlProp757.xml><?xml version="1.0" encoding="utf-8"?>
<formControlPr xmlns="http://schemas.microsoft.com/office/spreadsheetml/2009/9/main" objectType="CheckBox" fmlaLink="$BU$330" lockText="1" noThreeD="1"/>
</file>

<file path=xl/ctrlProps/ctrlProp758.xml><?xml version="1.0" encoding="utf-8"?>
<formControlPr xmlns="http://schemas.microsoft.com/office/spreadsheetml/2009/9/main" objectType="CheckBox" fmlaLink="$BV$330" lockText="1" noThreeD="1"/>
</file>

<file path=xl/ctrlProps/ctrlProp759.xml><?xml version="1.0" encoding="utf-8"?>
<formControlPr xmlns="http://schemas.microsoft.com/office/spreadsheetml/2009/9/main" objectType="CheckBox" fmlaLink="$BW$330" lockText="1" noThreeD="1"/>
</file>

<file path=xl/ctrlProps/ctrlProp76.xml><?xml version="1.0" encoding="utf-8"?>
<formControlPr xmlns="http://schemas.microsoft.com/office/spreadsheetml/2009/9/main" objectType="CheckBox" fmlaLink="$BU$31" lockText="1" noThreeD="1"/>
</file>

<file path=xl/ctrlProps/ctrlProp760.xml><?xml version="1.0" encoding="utf-8"?>
<formControlPr xmlns="http://schemas.microsoft.com/office/spreadsheetml/2009/9/main" objectType="CheckBox" fmlaLink="$BU$331" lockText="1" noThreeD="1"/>
</file>

<file path=xl/ctrlProps/ctrlProp761.xml><?xml version="1.0" encoding="utf-8"?>
<formControlPr xmlns="http://schemas.microsoft.com/office/spreadsheetml/2009/9/main" objectType="CheckBox" fmlaLink="$BV$331" lockText="1" noThreeD="1"/>
</file>

<file path=xl/ctrlProps/ctrlProp762.xml><?xml version="1.0" encoding="utf-8"?>
<formControlPr xmlns="http://schemas.microsoft.com/office/spreadsheetml/2009/9/main" objectType="CheckBox" fmlaLink="$BW$331" lockText="1" noThreeD="1"/>
</file>

<file path=xl/ctrlProps/ctrlProp763.xml><?xml version="1.0" encoding="utf-8"?>
<formControlPr xmlns="http://schemas.microsoft.com/office/spreadsheetml/2009/9/main" objectType="CheckBox" fmlaLink="$BU$332" lockText="1" noThreeD="1"/>
</file>

<file path=xl/ctrlProps/ctrlProp764.xml><?xml version="1.0" encoding="utf-8"?>
<formControlPr xmlns="http://schemas.microsoft.com/office/spreadsheetml/2009/9/main" objectType="CheckBox" fmlaLink="$BV$332" lockText="1" noThreeD="1"/>
</file>

<file path=xl/ctrlProps/ctrlProp765.xml><?xml version="1.0" encoding="utf-8"?>
<formControlPr xmlns="http://schemas.microsoft.com/office/spreadsheetml/2009/9/main" objectType="CheckBox" fmlaLink="$BW$332" lockText="1" noThreeD="1"/>
</file>

<file path=xl/ctrlProps/ctrlProp766.xml><?xml version="1.0" encoding="utf-8"?>
<formControlPr xmlns="http://schemas.microsoft.com/office/spreadsheetml/2009/9/main" objectType="CheckBox" fmlaLink="$BU$333" lockText="1" noThreeD="1"/>
</file>

<file path=xl/ctrlProps/ctrlProp767.xml><?xml version="1.0" encoding="utf-8"?>
<formControlPr xmlns="http://schemas.microsoft.com/office/spreadsheetml/2009/9/main" objectType="CheckBox" fmlaLink="$BV$333" lockText="1" noThreeD="1"/>
</file>

<file path=xl/ctrlProps/ctrlProp768.xml><?xml version="1.0" encoding="utf-8"?>
<formControlPr xmlns="http://schemas.microsoft.com/office/spreadsheetml/2009/9/main" objectType="CheckBox" fmlaLink="$BW$333" lockText="1" noThreeD="1"/>
</file>

<file path=xl/ctrlProps/ctrlProp769.xml><?xml version="1.0" encoding="utf-8"?>
<formControlPr xmlns="http://schemas.microsoft.com/office/spreadsheetml/2009/9/main" objectType="CheckBox" fmlaLink="$BU$334" lockText="1" noThreeD="1"/>
</file>

<file path=xl/ctrlProps/ctrlProp77.xml><?xml version="1.0" encoding="utf-8"?>
<formControlPr xmlns="http://schemas.microsoft.com/office/spreadsheetml/2009/9/main" objectType="CheckBox" fmlaLink="$BV$31" lockText="1" noThreeD="1"/>
</file>

<file path=xl/ctrlProps/ctrlProp770.xml><?xml version="1.0" encoding="utf-8"?>
<formControlPr xmlns="http://schemas.microsoft.com/office/spreadsheetml/2009/9/main" objectType="CheckBox" fmlaLink="$BV$334" lockText="1" noThreeD="1"/>
</file>

<file path=xl/ctrlProps/ctrlProp771.xml><?xml version="1.0" encoding="utf-8"?>
<formControlPr xmlns="http://schemas.microsoft.com/office/spreadsheetml/2009/9/main" objectType="CheckBox" fmlaLink="$BW$334" lockText="1" noThreeD="1"/>
</file>

<file path=xl/ctrlProps/ctrlProp772.xml><?xml version="1.0" encoding="utf-8"?>
<formControlPr xmlns="http://schemas.microsoft.com/office/spreadsheetml/2009/9/main" objectType="CheckBox" fmlaLink="$BU$335" lockText="1" noThreeD="1"/>
</file>

<file path=xl/ctrlProps/ctrlProp773.xml><?xml version="1.0" encoding="utf-8"?>
<formControlPr xmlns="http://schemas.microsoft.com/office/spreadsheetml/2009/9/main" objectType="CheckBox" fmlaLink="$BV$335" lockText="1" noThreeD="1"/>
</file>

<file path=xl/ctrlProps/ctrlProp774.xml><?xml version="1.0" encoding="utf-8"?>
<formControlPr xmlns="http://schemas.microsoft.com/office/spreadsheetml/2009/9/main" objectType="CheckBox" fmlaLink="$BW$335" lockText="1" noThreeD="1"/>
</file>

<file path=xl/ctrlProps/ctrlProp775.xml><?xml version="1.0" encoding="utf-8"?>
<formControlPr xmlns="http://schemas.microsoft.com/office/spreadsheetml/2009/9/main" objectType="CheckBox" fmlaLink="$BU$336" lockText="1" noThreeD="1"/>
</file>

<file path=xl/ctrlProps/ctrlProp776.xml><?xml version="1.0" encoding="utf-8"?>
<formControlPr xmlns="http://schemas.microsoft.com/office/spreadsheetml/2009/9/main" objectType="CheckBox" fmlaLink="$BV$336" lockText="1" noThreeD="1"/>
</file>

<file path=xl/ctrlProps/ctrlProp777.xml><?xml version="1.0" encoding="utf-8"?>
<formControlPr xmlns="http://schemas.microsoft.com/office/spreadsheetml/2009/9/main" objectType="CheckBox" fmlaLink="$BW$336" lockText="1" noThreeD="1"/>
</file>

<file path=xl/ctrlProps/ctrlProp778.xml><?xml version="1.0" encoding="utf-8"?>
<formControlPr xmlns="http://schemas.microsoft.com/office/spreadsheetml/2009/9/main" objectType="CheckBox" fmlaLink="$BU$337" lockText="1" noThreeD="1"/>
</file>

<file path=xl/ctrlProps/ctrlProp779.xml><?xml version="1.0" encoding="utf-8"?>
<formControlPr xmlns="http://schemas.microsoft.com/office/spreadsheetml/2009/9/main" objectType="CheckBox" fmlaLink="$BV$337" lockText="1" noThreeD="1"/>
</file>

<file path=xl/ctrlProps/ctrlProp78.xml><?xml version="1.0" encoding="utf-8"?>
<formControlPr xmlns="http://schemas.microsoft.com/office/spreadsheetml/2009/9/main" objectType="CheckBox" fmlaLink="$BW$31" lockText="1" noThreeD="1"/>
</file>

<file path=xl/ctrlProps/ctrlProp780.xml><?xml version="1.0" encoding="utf-8"?>
<formControlPr xmlns="http://schemas.microsoft.com/office/spreadsheetml/2009/9/main" objectType="CheckBox" fmlaLink="$BW$337" lockText="1" noThreeD="1"/>
</file>

<file path=xl/ctrlProps/ctrlProp781.xml><?xml version="1.0" encoding="utf-8"?>
<formControlPr xmlns="http://schemas.microsoft.com/office/spreadsheetml/2009/9/main" objectType="CheckBox" fmlaLink="$BU$338" lockText="1" noThreeD="1"/>
</file>

<file path=xl/ctrlProps/ctrlProp782.xml><?xml version="1.0" encoding="utf-8"?>
<formControlPr xmlns="http://schemas.microsoft.com/office/spreadsheetml/2009/9/main" objectType="CheckBox" fmlaLink="$BV$338" lockText="1" noThreeD="1"/>
</file>

<file path=xl/ctrlProps/ctrlProp783.xml><?xml version="1.0" encoding="utf-8"?>
<formControlPr xmlns="http://schemas.microsoft.com/office/spreadsheetml/2009/9/main" objectType="CheckBox" fmlaLink="$BW$338" lockText="1" noThreeD="1"/>
</file>

<file path=xl/ctrlProps/ctrlProp784.xml><?xml version="1.0" encoding="utf-8"?>
<formControlPr xmlns="http://schemas.microsoft.com/office/spreadsheetml/2009/9/main" objectType="CheckBox" fmlaLink="$BU$339" lockText="1" noThreeD="1"/>
</file>

<file path=xl/ctrlProps/ctrlProp785.xml><?xml version="1.0" encoding="utf-8"?>
<formControlPr xmlns="http://schemas.microsoft.com/office/spreadsheetml/2009/9/main" objectType="CheckBox" fmlaLink="$BV$339" lockText="1" noThreeD="1"/>
</file>

<file path=xl/ctrlProps/ctrlProp786.xml><?xml version="1.0" encoding="utf-8"?>
<formControlPr xmlns="http://schemas.microsoft.com/office/spreadsheetml/2009/9/main" objectType="CheckBox" fmlaLink="$BW$339" lockText="1" noThreeD="1"/>
</file>

<file path=xl/ctrlProps/ctrlProp787.xml><?xml version="1.0" encoding="utf-8"?>
<formControlPr xmlns="http://schemas.microsoft.com/office/spreadsheetml/2009/9/main" objectType="CheckBox" fmlaLink="$BU$340" lockText="1" noThreeD="1"/>
</file>

<file path=xl/ctrlProps/ctrlProp788.xml><?xml version="1.0" encoding="utf-8"?>
<formControlPr xmlns="http://schemas.microsoft.com/office/spreadsheetml/2009/9/main" objectType="CheckBox" fmlaLink="$BV$340" lockText="1" noThreeD="1"/>
</file>

<file path=xl/ctrlProps/ctrlProp789.xml><?xml version="1.0" encoding="utf-8"?>
<formControlPr xmlns="http://schemas.microsoft.com/office/spreadsheetml/2009/9/main" objectType="CheckBox" fmlaLink="$BW$340" lockText="1" noThreeD="1"/>
</file>

<file path=xl/ctrlProps/ctrlProp79.xml><?xml version="1.0" encoding="utf-8"?>
<formControlPr xmlns="http://schemas.microsoft.com/office/spreadsheetml/2009/9/main" objectType="CheckBox" fmlaLink="$BU$32" lockText="1" noThreeD="1"/>
</file>

<file path=xl/ctrlProps/ctrlProp790.xml><?xml version="1.0" encoding="utf-8"?>
<formControlPr xmlns="http://schemas.microsoft.com/office/spreadsheetml/2009/9/main" objectType="CheckBox" fmlaLink="$BU$341" lockText="1" noThreeD="1"/>
</file>

<file path=xl/ctrlProps/ctrlProp791.xml><?xml version="1.0" encoding="utf-8"?>
<formControlPr xmlns="http://schemas.microsoft.com/office/spreadsheetml/2009/9/main" objectType="CheckBox" fmlaLink="$BV$341" lockText="1" noThreeD="1"/>
</file>

<file path=xl/ctrlProps/ctrlProp792.xml><?xml version="1.0" encoding="utf-8"?>
<formControlPr xmlns="http://schemas.microsoft.com/office/spreadsheetml/2009/9/main" objectType="CheckBox" fmlaLink="$BW$341" lockText="1" noThreeD="1"/>
</file>

<file path=xl/ctrlProps/ctrlProp793.xml><?xml version="1.0" encoding="utf-8"?>
<formControlPr xmlns="http://schemas.microsoft.com/office/spreadsheetml/2009/9/main" objectType="CheckBox" fmlaLink="$BU$342" lockText="1" noThreeD="1"/>
</file>

<file path=xl/ctrlProps/ctrlProp794.xml><?xml version="1.0" encoding="utf-8"?>
<formControlPr xmlns="http://schemas.microsoft.com/office/spreadsheetml/2009/9/main" objectType="CheckBox" fmlaLink="$BV$342" lockText="1" noThreeD="1"/>
</file>

<file path=xl/ctrlProps/ctrlProp795.xml><?xml version="1.0" encoding="utf-8"?>
<formControlPr xmlns="http://schemas.microsoft.com/office/spreadsheetml/2009/9/main" objectType="CheckBox" fmlaLink="$BW$342" lockText="1" noThreeD="1"/>
</file>

<file path=xl/ctrlProps/ctrlProp796.xml><?xml version="1.0" encoding="utf-8"?>
<formControlPr xmlns="http://schemas.microsoft.com/office/spreadsheetml/2009/9/main" objectType="CheckBox" fmlaLink="$BU$343" lockText="1" noThreeD="1"/>
</file>

<file path=xl/ctrlProps/ctrlProp797.xml><?xml version="1.0" encoding="utf-8"?>
<formControlPr xmlns="http://schemas.microsoft.com/office/spreadsheetml/2009/9/main" objectType="CheckBox" fmlaLink="$BV$343" lockText="1" noThreeD="1"/>
</file>

<file path=xl/ctrlProps/ctrlProp798.xml><?xml version="1.0" encoding="utf-8"?>
<formControlPr xmlns="http://schemas.microsoft.com/office/spreadsheetml/2009/9/main" objectType="CheckBox" fmlaLink="$BW$343" lockText="1" noThreeD="1"/>
</file>

<file path=xl/ctrlProps/ctrlProp799.xml><?xml version="1.0" encoding="utf-8"?>
<formControlPr xmlns="http://schemas.microsoft.com/office/spreadsheetml/2009/9/main" objectType="CheckBox" fmlaLink="$BU$344" lockText="1" noThreeD="1"/>
</file>

<file path=xl/ctrlProps/ctrlProp8.xml><?xml version="1.0" encoding="utf-8"?>
<formControlPr xmlns="http://schemas.microsoft.com/office/spreadsheetml/2009/9/main" objectType="CheckBox" fmlaLink="$BV$8" lockText="1" noThreeD="1"/>
</file>

<file path=xl/ctrlProps/ctrlProp80.xml><?xml version="1.0" encoding="utf-8"?>
<formControlPr xmlns="http://schemas.microsoft.com/office/spreadsheetml/2009/9/main" objectType="CheckBox" fmlaLink="$BV$32" lockText="1" noThreeD="1"/>
</file>

<file path=xl/ctrlProps/ctrlProp800.xml><?xml version="1.0" encoding="utf-8"?>
<formControlPr xmlns="http://schemas.microsoft.com/office/spreadsheetml/2009/9/main" objectType="CheckBox" fmlaLink="$BV$344" lockText="1" noThreeD="1"/>
</file>

<file path=xl/ctrlProps/ctrlProp801.xml><?xml version="1.0" encoding="utf-8"?>
<formControlPr xmlns="http://schemas.microsoft.com/office/spreadsheetml/2009/9/main" objectType="CheckBox" fmlaLink="$BW$344" lockText="1" noThreeD="1"/>
</file>

<file path=xl/ctrlProps/ctrlProp802.xml><?xml version="1.0" encoding="utf-8"?>
<formControlPr xmlns="http://schemas.microsoft.com/office/spreadsheetml/2009/9/main" objectType="CheckBox" fmlaLink="$BU$345" lockText="1" noThreeD="1"/>
</file>

<file path=xl/ctrlProps/ctrlProp803.xml><?xml version="1.0" encoding="utf-8"?>
<formControlPr xmlns="http://schemas.microsoft.com/office/spreadsheetml/2009/9/main" objectType="CheckBox" fmlaLink="$BV$345" lockText="1" noThreeD="1"/>
</file>

<file path=xl/ctrlProps/ctrlProp804.xml><?xml version="1.0" encoding="utf-8"?>
<formControlPr xmlns="http://schemas.microsoft.com/office/spreadsheetml/2009/9/main" objectType="CheckBox" fmlaLink="$BW$345" lockText="1" noThreeD="1"/>
</file>

<file path=xl/ctrlProps/ctrlProp805.xml><?xml version="1.0" encoding="utf-8"?>
<formControlPr xmlns="http://schemas.microsoft.com/office/spreadsheetml/2009/9/main" objectType="CheckBox" fmlaLink="$BU$346" lockText="1" noThreeD="1"/>
</file>

<file path=xl/ctrlProps/ctrlProp806.xml><?xml version="1.0" encoding="utf-8"?>
<formControlPr xmlns="http://schemas.microsoft.com/office/spreadsheetml/2009/9/main" objectType="CheckBox" fmlaLink="$BV$346" lockText="1" noThreeD="1"/>
</file>

<file path=xl/ctrlProps/ctrlProp807.xml><?xml version="1.0" encoding="utf-8"?>
<formControlPr xmlns="http://schemas.microsoft.com/office/spreadsheetml/2009/9/main" objectType="CheckBox" fmlaLink="$BW$346" lockText="1" noThreeD="1"/>
</file>

<file path=xl/ctrlProps/ctrlProp808.xml><?xml version="1.0" encoding="utf-8"?>
<formControlPr xmlns="http://schemas.microsoft.com/office/spreadsheetml/2009/9/main" objectType="CheckBox" fmlaLink="$BU$347" lockText="1" noThreeD="1"/>
</file>

<file path=xl/ctrlProps/ctrlProp809.xml><?xml version="1.0" encoding="utf-8"?>
<formControlPr xmlns="http://schemas.microsoft.com/office/spreadsheetml/2009/9/main" objectType="CheckBox" fmlaLink="$BV$347" lockText="1" noThreeD="1"/>
</file>

<file path=xl/ctrlProps/ctrlProp81.xml><?xml version="1.0" encoding="utf-8"?>
<formControlPr xmlns="http://schemas.microsoft.com/office/spreadsheetml/2009/9/main" objectType="CheckBox" fmlaLink="$BW$32" lockText="1" noThreeD="1"/>
</file>

<file path=xl/ctrlProps/ctrlProp810.xml><?xml version="1.0" encoding="utf-8"?>
<formControlPr xmlns="http://schemas.microsoft.com/office/spreadsheetml/2009/9/main" objectType="CheckBox" fmlaLink="$BW$347" lockText="1" noThreeD="1"/>
</file>

<file path=xl/ctrlProps/ctrlProp82.xml><?xml version="1.0" encoding="utf-8"?>
<formControlPr xmlns="http://schemas.microsoft.com/office/spreadsheetml/2009/9/main" objectType="CheckBox" fmlaLink="$BU$33" lockText="1" noThreeD="1"/>
</file>

<file path=xl/ctrlProps/ctrlProp83.xml><?xml version="1.0" encoding="utf-8"?>
<formControlPr xmlns="http://schemas.microsoft.com/office/spreadsheetml/2009/9/main" objectType="CheckBox" fmlaLink="$BV$33" lockText="1" noThreeD="1"/>
</file>

<file path=xl/ctrlProps/ctrlProp84.xml><?xml version="1.0" encoding="utf-8"?>
<formControlPr xmlns="http://schemas.microsoft.com/office/spreadsheetml/2009/9/main" objectType="CheckBox" fmlaLink="$BW$33" lockText="1" noThreeD="1"/>
</file>

<file path=xl/ctrlProps/ctrlProp85.xml><?xml version="1.0" encoding="utf-8"?>
<formControlPr xmlns="http://schemas.microsoft.com/office/spreadsheetml/2009/9/main" objectType="CheckBox" fmlaLink="$BU$34" lockText="1" noThreeD="1"/>
</file>

<file path=xl/ctrlProps/ctrlProp86.xml><?xml version="1.0" encoding="utf-8"?>
<formControlPr xmlns="http://schemas.microsoft.com/office/spreadsheetml/2009/9/main" objectType="CheckBox" fmlaLink="$BV$34" lockText="1" noThreeD="1"/>
</file>

<file path=xl/ctrlProps/ctrlProp87.xml><?xml version="1.0" encoding="utf-8"?>
<formControlPr xmlns="http://schemas.microsoft.com/office/spreadsheetml/2009/9/main" objectType="CheckBox" fmlaLink="$BW$34" lockText="1" noThreeD="1"/>
</file>

<file path=xl/ctrlProps/ctrlProp88.xml><?xml version="1.0" encoding="utf-8"?>
<formControlPr xmlns="http://schemas.microsoft.com/office/spreadsheetml/2009/9/main" objectType="CheckBox" fmlaLink="$BU$35" lockText="1" noThreeD="1"/>
</file>

<file path=xl/ctrlProps/ctrlProp89.xml><?xml version="1.0" encoding="utf-8"?>
<formControlPr xmlns="http://schemas.microsoft.com/office/spreadsheetml/2009/9/main" objectType="CheckBox" fmlaLink="$BV$35" lockText="1" noThreeD="1"/>
</file>

<file path=xl/ctrlProps/ctrlProp9.xml><?xml version="1.0" encoding="utf-8"?>
<formControlPr xmlns="http://schemas.microsoft.com/office/spreadsheetml/2009/9/main" objectType="CheckBox" fmlaLink="$BW$8" lockText="1" noThreeD="1"/>
</file>

<file path=xl/ctrlProps/ctrlProp90.xml><?xml version="1.0" encoding="utf-8"?>
<formControlPr xmlns="http://schemas.microsoft.com/office/spreadsheetml/2009/9/main" objectType="CheckBox" fmlaLink="$BW$35" lockText="1" noThreeD="1"/>
</file>

<file path=xl/ctrlProps/ctrlProp91.xml><?xml version="1.0" encoding="utf-8"?>
<formControlPr xmlns="http://schemas.microsoft.com/office/spreadsheetml/2009/9/main" objectType="CheckBox" fmlaLink="$BU$45" lockText="1" noThreeD="1"/>
</file>

<file path=xl/ctrlProps/ctrlProp92.xml><?xml version="1.0" encoding="utf-8"?>
<formControlPr xmlns="http://schemas.microsoft.com/office/spreadsheetml/2009/9/main" objectType="CheckBox" fmlaLink="$BV$45" lockText="1" noThreeD="1"/>
</file>

<file path=xl/ctrlProps/ctrlProp93.xml><?xml version="1.0" encoding="utf-8"?>
<formControlPr xmlns="http://schemas.microsoft.com/office/spreadsheetml/2009/9/main" objectType="CheckBox" fmlaLink="$BW$45" lockText="1" noThreeD="1"/>
</file>

<file path=xl/ctrlProps/ctrlProp94.xml><?xml version="1.0" encoding="utf-8"?>
<formControlPr xmlns="http://schemas.microsoft.com/office/spreadsheetml/2009/9/main" objectType="CheckBox" fmlaLink="$BU$46" lockText="1" noThreeD="1"/>
</file>

<file path=xl/ctrlProps/ctrlProp95.xml><?xml version="1.0" encoding="utf-8"?>
<formControlPr xmlns="http://schemas.microsoft.com/office/spreadsheetml/2009/9/main" objectType="CheckBox" fmlaLink="$BV$46" lockText="1" noThreeD="1"/>
</file>

<file path=xl/ctrlProps/ctrlProp96.xml><?xml version="1.0" encoding="utf-8"?>
<formControlPr xmlns="http://schemas.microsoft.com/office/spreadsheetml/2009/9/main" objectType="CheckBox" fmlaLink="$BW$46" lockText="1" noThreeD="1"/>
</file>

<file path=xl/ctrlProps/ctrlProp97.xml><?xml version="1.0" encoding="utf-8"?>
<formControlPr xmlns="http://schemas.microsoft.com/office/spreadsheetml/2009/9/main" objectType="CheckBox" fmlaLink="$BU$47" lockText="1" noThreeD="1"/>
</file>

<file path=xl/ctrlProps/ctrlProp98.xml><?xml version="1.0" encoding="utf-8"?>
<formControlPr xmlns="http://schemas.microsoft.com/office/spreadsheetml/2009/9/main" objectType="CheckBox" fmlaLink="$BV$47" lockText="1" noThreeD="1"/>
</file>

<file path=xl/ctrlProps/ctrlProp99.xml><?xml version="1.0" encoding="utf-8"?>
<formControlPr xmlns="http://schemas.microsoft.com/office/spreadsheetml/2009/9/main" objectType="CheckBox" fmlaLink="$BW$47" lockText="1" noThreeD="1"/>
</file>

<file path=xl/drawings/drawing1.xml><?xml version="1.0" encoding="utf-8"?>
<xdr:wsDr xmlns:xdr="http://schemas.openxmlformats.org/drawingml/2006/spreadsheetDrawing" xmlns:a="http://schemas.openxmlformats.org/drawingml/2006/main">
  <xdr:twoCellAnchor>
    <xdr:from>
      <xdr:col>19</xdr:col>
      <xdr:colOff>152400</xdr:colOff>
      <xdr:row>13</xdr:row>
      <xdr:rowOff>28575</xdr:rowOff>
    </xdr:from>
    <xdr:to>
      <xdr:col>21</xdr:col>
      <xdr:colOff>104775</xdr:colOff>
      <xdr:row>13</xdr:row>
      <xdr:rowOff>209550</xdr:rowOff>
    </xdr:to>
    <xdr:sp macro="" textlink="">
      <xdr:nvSpPr>
        <xdr:cNvPr id="2" name="円/楕円 1">
          <a:extLst>
            <a:ext uri="{FF2B5EF4-FFF2-40B4-BE49-F238E27FC236}">
              <a16:creationId xmlns:a16="http://schemas.microsoft.com/office/drawing/2014/main" id="{00000000-0008-0000-0400-000002000000}"/>
            </a:ext>
          </a:extLst>
        </xdr:cNvPr>
        <xdr:cNvSpPr/>
      </xdr:nvSpPr>
      <xdr:spPr>
        <a:xfrm>
          <a:off x="3952875" y="3076575"/>
          <a:ext cx="352425" cy="1809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19</xdr:col>
      <xdr:colOff>142875</xdr:colOff>
      <xdr:row>14</xdr:row>
      <xdr:rowOff>28575</xdr:rowOff>
    </xdr:from>
    <xdr:to>
      <xdr:col>21</xdr:col>
      <xdr:colOff>95250</xdr:colOff>
      <xdr:row>14</xdr:row>
      <xdr:rowOff>209550</xdr:rowOff>
    </xdr:to>
    <xdr:sp macro="" textlink="">
      <xdr:nvSpPr>
        <xdr:cNvPr id="3" name="円/楕円 1">
          <a:extLst>
            <a:ext uri="{FF2B5EF4-FFF2-40B4-BE49-F238E27FC236}">
              <a16:creationId xmlns:a16="http://schemas.microsoft.com/office/drawing/2014/main" id="{00000000-0008-0000-0400-000003000000}"/>
            </a:ext>
          </a:extLst>
        </xdr:cNvPr>
        <xdr:cNvSpPr/>
      </xdr:nvSpPr>
      <xdr:spPr>
        <a:xfrm>
          <a:off x="3943350" y="3324225"/>
          <a:ext cx="352425" cy="1809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19050</xdr:colOff>
      <xdr:row>17</xdr:row>
      <xdr:rowOff>76200</xdr:rowOff>
    </xdr:from>
    <xdr:to>
      <xdr:col>21</xdr:col>
      <xdr:colOff>104775</xdr:colOff>
      <xdr:row>17</xdr:row>
      <xdr:rowOff>333376</xdr:rowOff>
    </xdr:to>
    <xdr:sp macro="" textlink="">
      <xdr:nvSpPr>
        <xdr:cNvPr id="2" name="楕円 1">
          <a:extLst>
            <a:ext uri="{FF2B5EF4-FFF2-40B4-BE49-F238E27FC236}">
              <a16:creationId xmlns:a16="http://schemas.microsoft.com/office/drawing/2014/main" id="{00000000-0008-0000-1000-000002000000}"/>
            </a:ext>
          </a:extLst>
        </xdr:cNvPr>
        <xdr:cNvSpPr/>
      </xdr:nvSpPr>
      <xdr:spPr>
        <a:xfrm>
          <a:off x="3895725" y="5753100"/>
          <a:ext cx="485775" cy="257176"/>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106680</xdr:colOff>
          <xdr:row>4</xdr:row>
          <xdr:rowOff>152400</xdr:rowOff>
        </xdr:from>
        <xdr:to>
          <xdr:col>3</xdr:col>
          <xdr:colOff>19050</xdr:colOff>
          <xdr:row>6</xdr:row>
          <xdr:rowOff>15240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xdr:row>
          <xdr:rowOff>152400</xdr:rowOff>
        </xdr:from>
        <xdr:to>
          <xdr:col>7</xdr:col>
          <xdr:colOff>0</xdr:colOff>
          <xdr:row>6</xdr:row>
          <xdr:rowOff>15240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xdr:row>
          <xdr:rowOff>152400</xdr:rowOff>
        </xdr:from>
        <xdr:to>
          <xdr:col>11</xdr:col>
          <xdr:colOff>0</xdr:colOff>
          <xdr:row>6</xdr:row>
          <xdr:rowOff>15240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xdr:row>
          <xdr:rowOff>152400</xdr:rowOff>
        </xdr:from>
        <xdr:to>
          <xdr:col>3</xdr:col>
          <xdr:colOff>19050</xdr:colOff>
          <xdr:row>7</xdr:row>
          <xdr:rowOff>19050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xdr:row>
          <xdr:rowOff>152400</xdr:rowOff>
        </xdr:from>
        <xdr:to>
          <xdr:col>7</xdr:col>
          <xdr:colOff>0</xdr:colOff>
          <xdr:row>7</xdr:row>
          <xdr:rowOff>19050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xdr:row>
          <xdr:rowOff>152400</xdr:rowOff>
        </xdr:from>
        <xdr:to>
          <xdr:col>11</xdr:col>
          <xdr:colOff>0</xdr:colOff>
          <xdr:row>7</xdr:row>
          <xdr:rowOff>19050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152400</xdr:rowOff>
        </xdr:from>
        <xdr:to>
          <xdr:col>3</xdr:col>
          <xdr:colOff>19050</xdr:colOff>
          <xdr:row>8</xdr:row>
          <xdr:rowOff>15240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2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xdr:row>
          <xdr:rowOff>152400</xdr:rowOff>
        </xdr:from>
        <xdr:to>
          <xdr:col>7</xdr:col>
          <xdr:colOff>0</xdr:colOff>
          <xdr:row>8</xdr:row>
          <xdr:rowOff>15240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2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xdr:row>
          <xdr:rowOff>152400</xdr:rowOff>
        </xdr:from>
        <xdr:to>
          <xdr:col>11</xdr:col>
          <xdr:colOff>0</xdr:colOff>
          <xdr:row>8</xdr:row>
          <xdr:rowOff>15240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2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xdr:row>
          <xdr:rowOff>152400</xdr:rowOff>
        </xdr:from>
        <xdr:to>
          <xdr:col>3</xdr:col>
          <xdr:colOff>19050</xdr:colOff>
          <xdr:row>9</xdr:row>
          <xdr:rowOff>15240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2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xdr:row>
          <xdr:rowOff>152400</xdr:rowOff>
        </xdr:from>
        <xdr:to>
          <xdr:col>7</xdr:col>
          <xdr:colOff>0</xdr:colOff>
          <xdr:row>9</xdr:row>
          <xdr:rowOff>15240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2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xdr:row>
          <xdr:rowOff>152400</xdr:rowOff>
        </xdr:from>
        <xdr:to>
          <xdr:col>11</xdr:col>
          <xdr:colOff>0</xdr:colOff>
          <xdr:row>9</xdr:row>
          <xdr:rowOff>15240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2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xdr:row>
          <xdr:rowOff>152400</xdr:rowOff>
        </xdr:from>
        <xdr:to>
          <xdr:col>3</xdr:col>
          <xdr:colOff>19050</xdr:colOff>
          <xdr:row>10</xdr:row>
          <xdr:rowOff>15240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2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xdr:row>
          <xdr:rowOff>152400</xdr:rowOff>
        </xdr:from>
        <xdr:to>
          <xdr:col>7</xdr:col>
          <xdr:colOff>0</xdr:colOff>
          <xdr:row>10</xdr:row>
          <xdr:rowOff>15240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2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xdr:row>
          <xdr:rowOff>152400</xdr:rowOff>
        </xdr:from>
        <xdr:to>
          <xdr:col>11</xdr:col>
          <xdr:colOff>0</xdr:colOff>
          <xdr:row>10</xdr:row>
          <xdr:rowOff>15240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2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xdr:row>
          <xdr:rowOff>152400</xdr:rowOff>
        </xdr:from>
        <xdr:to>
          <xdr:col>3</xdr:col>
          <xdr:colOff>19050</xdr:colOff>
          <xdr:row>11</xdr:row>
          <xdr:rowOff>15240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2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xdr:row>
          <xdr:rowOff>152400</xdr:rowOff>
        </xdr:from>
        <xdr:to>
          <xdr:col>7</xdr:col>
          <xdr:colOff>0</xdr:colOff>
          <xdr:row>11</xdr:row>
          <xdr:rowOff>15240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2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xdr:row>
          <xdr:rowOff>152400</xdr:rowOff>
        </xdr:from>
        <xdr:to>
          <xdr:col>11</xdr:col>
          <xdr:colOff>0</xdr:colOff>
          <xdr:row>11</xdr:row>
          <xdr:rowOff>15240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2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xdr:row>
          <xdr:rowOff>152400</xdr:rowOff>
        </xdr:from>
        <xdr:to>
          <xdr:col>3</xdr:col>
          <xdr:colOff>19050</xdr:colOff>
          <xdr:row>12</xdr:row>
          <xdr:rowOff>15240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2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xdr:row>
          <xdr:rowOff>152400</xdr:rowOff>
        </xdr:from>
        <xdr:to>
          <xdr:col>7</xdr:col>
          <xdr:colOff>0</xdr:colOff>
          <xdr:row>12</xdr:row>
          <xdr:rowOff>15240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2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xdr:row>
          <xdr:rowOff>152400</xdr:rowOff>
        </xdr:from>
        <xdr:to>
          <xdr:col>11</xdr:col>
          <xdr:colOff>0</xdr:colOff>
          <xdr:row>12</xdr:row>
          <xdr:rowOff>15240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2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xdr:row>
          <xdr:rowOff>152400</xdr:rowOff>
        </xdr:from>
        <xdr:to>
          <xdr:col>3</xdr:col>
          <xdr:colOff>19050</xdr:colOff>
          <xdr:row>13</xdr:row>
          <xdr:rowOff>15240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2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xdr:row>
          <xdr:rowOff>152400</xdr:rowOff>
        </xdr:from>
        <xdr:to>
          <xdr:col>7</xdr:col>
          <xdr:colOff>0</xdr:colOff>
          <xdr:row>13</xdr:row>
          <xdr:rowOff>15240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2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11</xdr:row>
          <xdr:rowOff>152400</xdr:rowOff>
        </xdr:from>
        <xdr:to>
          <xdr:col>11</xdr:col>
          <xdr:colOff>0</xdr:colOff>
          <xdr:row>13</xdr:row>
          <xdr:rowOff>15240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2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xdr:row>
          <xdr:rowOff>152400</xdr:rowOff>
        </xdr:from>
        <xdr:to>
          <xdr:col>3</xdr:col>
          <xdr:colOff>19050</xdr:colOff>
          <xdr:row>14</xdr:row>
          <xdr:rowOff>15240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2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xdr:row>
          <xdr:rowOff>152400</xdr:rowOff>
        </xdr:from>
        <xdr:to>
          <xdr:col>7</xdr:col>
          <xdr:colOff>0</xdr:colOff>
          <xdr:row>14</xdr:row>
          <xdr:rowOff>15240</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2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xdr:row>
          <xdr:rowOff>152400</xdr:rowOff>
        </xdr:from>
        <xdr:to>
          <xdr:col>11</xdr:col>
          <xdr:colOff>0</xdr:colOff>
          <xdr:row>14</xdr:row>
          <xdr:rowOff>15240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2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xdr:row>
          <xdr:rowOff>152400</xdr:rowOff>
        </xdr:from>
        <xdr:to>
          <xdr:col>3</xdr:col>
          <xdr:colOff>19050</xdr:colOff>
          <xdr:row>15</xdr:row>
          <xdr:rowOff>15240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2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xdr:row>
          <xdr:rowOff>152400</xdr:rowOff>
        </xdr:from>
        <xdr:to>
          <xdr:col>7</xdr:col>
          <xdr:colOff>0</xdr:colOff>
          <xdr:row>15</xdr:row>
          <xdr:rowOff>15240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2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xdr:row>
          <xdr:rowOff>152400</xdr:rowOff>
        </xdr:from>
        <xdr:to>
          <xdr:col>11</xdr:col>
          <xdr:colOff>0</xdr:colOff>
          <xdr:row>15</xdr:row>
          <xdr:rowOff>15240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2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xdr:row>
          <xdr:rowOff>152400</xdr:rowOff>
        </xdr:from>
        <xdr:to>
          <xdr:col>3</xdr:col>
          <xdr:colOff>19050</xdr:colOff>
          <xdr:row>16</xdr:row>
          <xdr:rowOff>15240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2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xdr:row>
          <xdr:rowOff>152400</xdr:rowOff>
        </xdr:from>
        <xdr:to>
          <xdr:col>7</xdr:col>
          <xdr:colOff>0</xdr:colOff>
          <xdr:row>16</xdr:row>
          <xdr:rowOff>15240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2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xdr:row>
          <xdr:rowOff>152400</xdr:rowOff>
        </xdr:from>
        <xdr:to>
          <xdr:col>11</xdr:col>
          <xdr:colOff>0</xdr:colOff>
          <xdr:row>16</xdr:row>
          <xdr:rowOff>15240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2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15</xdr:row>
          <xdr:rowOff>152400</xdr:rowOff>
        </xdr:from>
        <xdr:to>
          <xdr:col>3</xdr:col>
          <xdr:colOff>19050</xdr:colOff>
          <xdr:row>17</xdr:row>
          <xdr:rowOff>15240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2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xdr:row>
          <xdr:rowOff>152400</xdr:rowOff>
        </xdr:from>
        <xdr:to>
          <xdr:col>7</xdr:col>
          <xdr:colOff>0</xdr:colOff>
          <xdr:row>17</xdr:row>
          <xdr:rowOff>15240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2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15</xdr:row>
          <xdr:rowOff>152400</xdr:rowOff>
        </xdr:from>
        <xdr:to>
          <xdr:col>11</xdr:col>
          <xdr:colOff>0</xdr:colOff>
          <xdr:row>17</xdr:row>
          <xdr:rowOff>15240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2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xdr:row>
          <xdr:rowOff>152400</xdr:rowOff>
        </xdr:from>
        <xdr:to>
          <xdr:col>3</xdr:col>
          <xdr:colOff>19050</xdr:colOff>
          <xdr:row>18</xdr:row>
          <xdr:rowOff>15240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2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xdr:row>
          <xdr:rowOff>152400</xdr:rowOff>
        </xdr:from>
        <xdr:to>
          <xdr:col>7</xdr:col>
          <xdr:colOff>0</xdr:colOff>
          <xdr:row>18</xdr:row>
          <xdr:rowOff>15240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2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xdr:row>
          <xdr:rowOff>152400</xdr:rowOff>
        </xdr:from>
        <xdr:to>
          <xdr:col>11</xdr:col>
          <xdr:colOff>0</xdr:colOff>
          <xdr:row>18</xdr:row>
          <xdr:rowOff>15240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2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xdr:row>
          <xdr:rowOff>152400</xdr:rowOff>
        </xdr:from>
        <xdr:to>
          <xdr:col>3</xdr:col>
          <xdr:colOff>19050</xdr:colOff>
          <xdr:row>19</xdr:row>
          <xdr:rowOff>15240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2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xdr:row>
          <xdr:rowOff>152400</xdr:rowOff>
        </xdr:from>
        <xdr:to>
          <xdr:col>7</xdr:col>
          <xdr:colOff>0</xdr:colOff>
          <xdr:row>19</xdr:row>
          <xdr:rowOff>15240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2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xdr:row>
          <xdr:rowOff>152400</xdr:rowOff>
        </xdr:from>
        <xdr:to>
          <xdr:col>11</xdr:col>
          <xdr:colOff>0</xdr:colOff>
          <xdr:row>19</xdr:row>
          <xdr:rowOff>15240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2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xdr:row>
          <xdr:rowOff>152400</xdr:rowOff>
        </xdr:from>
        <xdr:to>
          <xdr:col>3</xdr:col>
          <xdr:colOff>19050</xdr:colOff>
          <xdr:row>20</xdr:row>
          <xdr:rowOff>15240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2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xdr:row>
          <xdr:rowOff>152400</xdr:rowOff>
        </xdr:from>
        <xdr:to>
          <xdr:col>7</xdr:col>
          <xdr:colOff>0</xdr:colOff>
          <xdr:row>20</xdr:row>
          <xdr:rowOff>15240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2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xdr:row>
          <xdr:rowOff>152400</xdr:rowOff>
        </xdr:from>
        <xdr:to>
          <xdr:col>11</xdr:col>
          <xdr:colOff>0</xdr:colOff>
          <xdr:row>20</xdr:row>
          <xdr:rowOff>15240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2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19</xdr:row>
          <xdr:rowOff>152400</xdr:rowOff>
        </xdr:from>
        <xdr:to>
          <xdr:col>3</xdr:col>
          <xdr:colOff>19050</xdr:colOff>
          <xdr:row>21</xdr:row>
          <xdr:rowOff>15240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2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xdr:row>
          <xdr:rowOff>152400</xdr:rowOff>
        </xdr:from>
        <xdr:to>
          <xdr:col>7</xdr:col>
          <xdr:colOff>0</xdr:colOff>
          <xdr:row>21</xdr:row>
          <xdr:rowOff>15240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2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19</xdr:row>
          <xdr:rowOff>152400</xdr:rowOff>
        </xdr:from>
        <xdr:to>
          <xdr:col>11</xdr:col>
          <xdr:colOff>0</xdr:colOff>
          <xdr:row>21</xdr:row>
          <xdr:rowOff>15240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2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xdr:row>
          <xdr:rowOff>152400</xdr:rowOff>
        </xdr:from>
        <xdr:to>
          <xdr:col>3</xdr:col>
          <xdr:colOff>19050</xdr:colOff>
          <xdr:row>22</xdr:row>
          <xdr:rowOff>15240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2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xdr:row>
          <xdr:rowOff>152400</xdr:rowOff>
        </xdr:from>
        <xdr:to>
          <xdr:col>7</xdr:col>
          <xdr:colOff>0</xdr:colOff>
          <xdr:row>22</xdr:row>
          <xdr:rowOff>15240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2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xdr:row>
          <xdr:rowOff>152400</xdr:rowOff>
        </xdr:from>
        <xdr:to>
          <xdr:col>11</xdr:col>
          <xdr:colOff>0</xdr:colOff>
          <xdr:row>22</xdr:row>
          <xdr:rowOff>15240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2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xdr:row>
          <xdr:rowOff>152400</xdr:rowOff>
        </xdr:from>
        <xdr:to>
          <xdr:col>3</xdr:col>
          <xdr:colOff>19050</xdr:colOff>
          <xdr:row>23</xdr:row>
          <xdr:rowOff>15240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2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xdr:row>
          <xdr:rowOff>152400</xdr:rowOff>
        </xdr:from>
        <xdr:to>
          <xdr:col>7</xdr:col>
          <xdr:colOff>0</xdr:colOff>
          <xdr:row>23</xdr:row>
          <xdr:rowOff>15240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2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xdr:row>
          <xdr:rowOff>152400</xdr:rowOff>
        </xdr:from>
        <xdr:to>
          <xdr:col>11</xdr:col>
          <xdr:colOff>0</xdr:colOff>
          <xdr:row>23</xdr:row>
          <xdr:rowOff>15240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2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xdr:row>
          <xdr:rowOff>152400</xdr:rowOff>
        </xdr:from>
        <xdr:to>
          <xdr:col>3</xdr:col>
          <xdr:colOff>19050</xdr:colOff>
          <xdr:row>24</xdr:row>
          <xdr:rowOff>15240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2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xdr:row>
          <xdr:rowOff>152400</xdr:rowOff>
        </xdr:from>
        <xdr:to>
          <xdr:col>7</xdr:col>
          <xdr:colOff>0</xdr:colOff>
          <xdr:row>24</xdr:row>
          <xdr:rowOff>15240</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2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xdr:row>
          <xdr:rowOff>152400</xdr:rowOff>
        </xdr:from>
        <xdr:to>
          <xdr:col>11</xdr:col>
          <xdr:colOff>0</xdr:colOff>
          <xdr:row>24</xdr:row>
          <xdr:rowOff>15240</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2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xdr:row>
          <xdr:rowOff>152400</xdr:rowOff>
        </xdr:from>
        <xdr:to>
          <xdr:col>3</xdr:col>
          <xdr:colOff>19050</xdr:colOff>
          <xdr:row>25</xdr:row>
          <xdr:rowOff>15240</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2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xdr:row>
          <xdr:rowOff>152400</xdr:rowOff>
        </xdr:from>
        <xdr:to>
          <xdr:col>7</xdr:col>
          <xdr:colOff>0</xdr:colOff>
          <xdr:row>25</xdr:row>
          <xdr:rowOff>15240</xdr:rowOff>
        </xdr:to>
        <xdr:sp macro="" textlink="">
          <xdr:nvSpPr>
            <xdr:cNvPr id="7227" name="Check Box 59" hidden="1">
              <a:extLst>
                <a:ext uri="{63B3BB69-23CF-44E3-9099-C40C66FF867C}">
                  <a14:compatExt spid="_x0000_s7227"/>
                </a:ext>
                <a:ext uri="{FF2B5EF4-FFF2-40B4-BE49-F238E27FC236}">
                  <a16:creationId xmlns:a16="http://schemas.microsoft.com/office/drawing/2014/main" id="{00000000-0008-0000-02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23</xdr:row>
          <xdr:rowOff>152400</xdr:rowOff>
        </xdr:from>
        <xdr:to>
          <xdr:col>11</xdr:col>
          <xdr:colOff>0</xdr:colOff>
          <xdr:row>25</xdr:row>
          <xdr:rowOff>15240</xdr:rowOff>
        </xdr:to>
        <xdr:sp macro="" textlink="">
          <xdr:nvSpPr>
            <xdr:cNvPr id="7228" name="Check Box 60" hidden="1">
              <a:extLst>
                <a:ext uri="{63B3BB69-23CF-44E3-9099-C40C66FF867C}">
                  <a14:compatExt spid="_x0000_s7228"/>
                </a:ext>
                <a:ext uri="{FF2B5EF4-FFF2-40B4-BE49-F238E27FC236}">
                  <a16:creationId xmlns:a16="http://schemas.microsoft.com/office/drawing/2014/main" id="{00000000-0008-0000-02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xdr:row>
          <xdr:rowOff>152400</xdr:rowOff>
        </xdr:from>
        <xdr:to>
          <xdr:col>3</xdr:col>
          <xdr:colOff>19050</xdr:colOff>
          <xdr:row>26</xdr:row>
          <xdr:rowOff>15240</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2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xdr:row>
          <xdr:rowOff>152400</xdr:rowOff>
        </xdr:from>
        <xdr:to>
          <xdr:col>7</xdr:col>
          <xdr:colOff>0</xdr:colOff>
          <xdr:row>26</xdr:row>
          <xdr:rowOff>15240</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2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xdr:row>
          <xdr:rowOff>152400</xdr:rowOff>
        </xdr:from>
        <xdr:to>
          <xdr:col>11</xdr:col>
          <xdr:colOff>0</xdr:colOff>
          <xdr:row>26</xdr:row>
          <xdr:rowOff>15240</xdr:rowOff>
        </xdr:to>
        <xdr:sp macro="" textlink="">
          <xdr:nvSpPr>
            <xdr:cNvPr id="7231" name="Check Box 63" hidden="1">
              <a:extLst>
                <a:ext uri="{63B3BB69-23CF-44E3-9099-C40C66FF867C}">
                  <a14:compatExt spid="_x0000_s7231"/>
                </a:ext>
                <a:ext uri="{FF2B5EF4-FFF2-40B4-BE49-F238E27FC236}">
                  <a16:creationId xmlns:a16="http://schemas.microsoft.com/office/drawing/2014/main" id="{00000000-0008-0000-02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xdr:row>
          <xdr:rowOff>152400</xdr:rowOff>
        </xdr:from>
        <xdr:to>
          <xdr:col>3</xdr:col>
          <xdr:colOff>19050</xdr:colOff>
          <xdr:row>27</xdr:row>
          <xdr:rowOff>15240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2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xdr:row>
          <xdr:rowOff>152400</xdr:rowOff>
        </xdr:from>
        <xdr:to>
          <xdr:col>7</xdr:col>
          <xdr:colOff>0</xdr:colOff>
          <xdr:row>27</xdr:row>
          <xdr:rowOff>15240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2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xdr:row>
          <xdr:rowOff>152400</xdr:rowOff>
        </xdr:from>
        <xdr:to>
          <xdr:col>11</xdr:col>
          <xdr:colOff>0</xdr:colOff>
          <xdr:row>27</xdr:row>
          <xdr:rowOff>15240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2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xdr:row>
          <xdr:rowOff>152400</xdr:rowOff>
        </xdr:from>
        <xdr:to>
          <xdr:col>3</xdr:col>
          <xdr:colOff>19050</xdr:colOff>
          <xdr:row>28</xdr:row>
          <xdr:rowOff>15240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2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xdr:row>
          <xdr:rowOff>152400</xdr:rowOff>
        </xdr:from>
        <xdr:to>
          <xdr:col>7</xdr:col>
          <xdr:colOff>0</xdr:colOff>
          <xdr:row>28</xdr:row>
          <xdr:rowOff>15240</xdr:rowOff>
        </xdr:to>
        <xdr:sp macro="" textlink="">
          <xdr:nvSpPr>
            <xdr:cNvPr id="7236" name="Check Box 68" hidden="1">
              <a:extLst>
                <a:ext uri="{63B3BB69-23CF-44E3-9099-C40C66FF867C}">
                  <a14:compatExt spid="_x0000_s7236"/>
                </a:ext>
                <a:ext uri="{FF2B5EF4-FFF2-40B4-BE49-F238E27FC236}">
                  <a16:creationId xmlns:a16="http://schemas.microsoft.com/office/drawing/2014/main" id="{00000000-0008-0000-02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xdr:row>
          <xdr:rowOff>152400</xdr:rowOff>
        </xdr:from>
        <xdr:to>
          <xdr:col>11</xdr:col>
          <xdr:colOff>0</xdr:colOff>
          <xdr:row>28</xdr:row>
          <xdr:rowOff>15240</xdr:rowOff>
        </xdr:to>
        <xdr:sp macro="" textlink="">
          <xdr:nvSpPr>
            <xdr:cNvPr id="7237" name="Check Box 69" hidden="1">
              <a:extLst>
                <a:ext uri="{63B3BB69-23CF-44E3-9099-C40C66FF867C}">
                  <a14:compatExt spid="_x0000_s7237"/>
                </a:ext>
                <a:ext uri="{FF2B5EF4-FFF2-40B4-BE49-F238E27FC236}">
                  <a16:creationId xmlns:a16="http://schemas.microsoft.com/office/drawing/2014/main" id="{00000000-0008-0000-02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xdr:row>
          <xdr:rowOff>152400</xdr:rowOff>
        </xdr:from>
        <xdr:to>
          <xdr:col>3</xdr:col>
          <xdr:colOff>19050</xdr:colOff>
          <xdr:row>29</xdr:row>
          <xdr:rowOff>15240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2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xdr:row>
          <xdr:rowOff>152400</xdr:rowOff>
        </xdr:from>
        <xdr:to>
          <xdr:col>7</xdr:col>
          <xdr:colOff>0</xdr:colOff>
          <xdr:row>29</xdr:row>
          <xdr:rowOff>15240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2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xdr:row>
          <xdr:rowOff>152400</xdr:rowOff>
        </xdr:from>
        <xdr:to>
          <xdr:col>11</xdr:col>
          <xdr:colOff>0</xdr:colOff>
          <xdr:row>29</xdr:row>
          <xdr:rowOff>15240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2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xdr:row>
          <xdr:rowOff>152400</xdr:rowOff>
        </xdr:from>
        <xdr:to>
          <xdr:col>3</xdr:col>
          <xdr:colOff>19050</xdr:colOff>
          <xdr:row>30</xdr:row>
          <xdr:rowOff>15240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2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xdr:row>
          <xdr:rowOff>152400</xdr:rowOff>
        </xdr:from>
        <xdr:to>
          <xdr:col>7</xdr:col>
          <xdr:colOff>0</xdr:colOff>
          <xdr:row>30</xdr:row>
          <xdr:rowOff>15240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2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xdr:row>
          <xdr:rowOff>152400</xdr:rowOff>
        </xdr:from>
        <xdr:to>
          <xdr:col>11</xdr:col>
          <xdr:colOff>0</xdr:colOff>
          <xdr:row>30</xdr:row>
          <xdr:rowOff>15240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2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xdr:row>
          <xdr:rowOff>152400</xdr:rowOff>
        </xdr:from>
        <xdr:to>
          <xdr:col>3</xdr:col>
          <xdr:colOff>19050</xdr:colOff>
          <xdr:row>31</xdr:row>
          <xdr:rowOff>15240</xdr:rowOff>
        </xdr:to>
        <xdr:sp macro="" textlink="">
          <xdr:nvSpPr>
            <xdr:cNvPr id="7244" name="Check Box 76" hidden="1">
              <a:extLst>
                <a:ext uri="{63B3BB69-23CF-44E3-9099-C40C66FF867C}">
                  <a14:compatExt spid="_x0000_s7244"/>
                </a:ext>
                <a:ext uri="{FF2B5EF4-FFF2-40B4-BE49-F238E27FC236}">
                  <a16:creationId xmlns:a16="http://schemas.microsoft.com/office/drawing/2014/main" id="{00000000-0008-0000-0200-00004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xdr:row>
          <xdr:rowOff>152400</xdr:rowOff>
        </xdr:from>
        <xdr:to>
          <xdr:col>7</xdr:col>
          <xdr:colOff>0</xdr:colOff>
          <xdr:row>31</xdr:row>
          <xdr:rowOff>15240</xdr:rowOff>
        </xdr:to>
        <xdr:sp macro="" textlink="">
          <xdr:nvSpPr>
            <xdr:cNvPr id="7245" name="Check Box 77" hidden="1">
              <a:extLst>
                <a:ext uri="{63B3BB69-23CF-44E3-9099-C40C66FF867C}">
                  <a14:compatExt spid="_x0000_s7245"/>
                </a:ext>
                <a:ext uri="{FF2B5EF4-FFF2-40B4-BE49-F238E27FC236}">
                  <a16:creationId xmlns:a16="http://schemas.microsoft.com/office/drawing/2014/main" id="{00000000-0008-0000-0200-00004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xdr:row>
          <xdr:rowOff>152400</xdr:rowOff>
        </xdr:from>
        <xdr:to>
          <xdr:col>11</xdr:col>
          <xdr:colOff>0</xdr:colOff>
          <xdr:row>31</xdr:row>
          <xdr:rowOff>15240</xdr:rowOff>
        </xdr:to>
        <xdr:sp macro="" textlink="">
          <xdr:nvSpPr>
            <xdr:cNvPr id="7246" name="Check Box 78" hidden="1">
              <a:extLst>
                <a:ext uri="{63B3BB69-23CF-44E3-9099-C40C66FF867C}">
                  <a14:compatExt spid="_x0000_s7246"/>
                </a:ext>
                <a:ext uri="{FF2B5EF4-FFF2-40B4-BE49-F238E27FC236}">
                  <a16:creationId xmlns:a16="http://schemas.microsoft.com/office/drawing/2014/main" id="{00000000-0008-0000-0200-00004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xdr:row>
          <xdr:rowOff>152400</xdr:rowOff>
        </xdr:from>
        <xdr:to>
          <xdr:col>3</xdr:col>
          <xdr:colOff>19050</xdr:colOff>
          <xdr:row>32</xdr:row>
          <xdr:rowOff>15240</xdr:rowOff>
        </xdr:to>
        <xdr:sp macro="" textlink="">
          <xdr:nvSpPr>
            <xdr:cNvPr id="7247" name="Check Box 79" hidden="1">
              <a:extLst>
                <a:ext uri="{63B3BB69-23CF-44E3-9099-C40C66FF867C}">
                  <a14:compatExt spid="_x0000_s7247"/>
                </a:ext>
                <a:ext uri="{FF2B5EF4-FFF2-40B4-BE49-F238E27FC236}">
                  <a16:creationId xmlns:a16="http://schemas.microsoft.com/office/drawing/2014/main" id="{00000000-0008-0000-02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xdr:row>
          <xdr:rowOff>152400</xdr:rowOff>
        </xdr:from>
        <xdr:to>
          <xdr:col>7</xdr:col>
          <xdr:colOff>0</xdr:colOff>
          <xdr:row>32</xdr:row>
          <xdr:rowOff>15240</xdr:rowOff>
        </xdr:to>
        <xdr:sp macro="" textlink="">
          <xdr:nvSpPr>
            <xdr:cNvPr id="7248" name="Check Box 80" hidden="1">
              <a:extLst>
                <a:ext uri="{63B3BB69-23CF-44E3-9099-C40C66FF867C}">
                  <a14:compatExt spid="_x0000_s7248"/>
                </a:ext>
                <a:ext uri="{FF2B5EF4-FFF2-40B4-BE49-F238E27FC236}">
                  <a16:creationId xmlns:a16="http://schemas.microsoft.com/office/drawing/2014/main" id="{00000000-0008-0000-0200-00005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xdr:row>
          <xdr:rowOff>152400</xdr:rowOff>
        </xdr:from>
        <xdr:to>
          <xdr:col>11</xdr:col>
          <xdr:colOff>0</xdr:colOff>
          <xdr:row>32</xdr:row>
          <xdr:rowOff>15240</xdr:rowOff>
        </xdr:to>
        <xdr:sp macro="" textlink="">
          <xdr:nvSpPr>
            <xdr:cNvPr id="7249" name="Check Box 81" hidden="1">
              <a:extLst>
                <a:ext uri="{63B3BB69-23CF-44E3-9099-C40C66FF867C}">
                  <a14:compatExt spid="_x0000_s7249"/>
                </a:ext>
                <a:ext uri="{FF2B5EF4-FFF2-40B4-BE49-F238E27FC236}">
                  <a16:creationId xmlns:a16="http://schemas.microsoft.com/office/drawing/2014/main" id="{00000000-0008-0000-0200-00005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xdr:row>
          <xdr:rowOff>152400</xdr:rowOff>
        </xdr:from>
        <xdr:to>
          <xdr:col>3</xdr:col>
          <xdr:colOff>19050</xdr:colOff>
          <xdr:row>33</xdr:row>
          <xdr:rowOff>15240</xdr:rowOff>
        </xdr:to>
        <xdr:sp macro="" textlink="">
          <xdr:nvSpPr>
            <xdr:cNvPr id="7250" name="Check Box 82" hidden="1">
              <a:extLst>
                <a:ext uri="{63B3BB69-23CF-44E3-9099-C40C66FF867C}">
                  <a14:compatExt spid="_x0000_s7250"/>
                </a:ext>
                <a:ext uri="{FF2B5EF4-FFF2-40B4-BE49-F238E27FC236}">
                  <a16:creationId xmlns:a16="http://schemas.microsoft.com/office/drawing/2014/main" id="{00000000-0008-0000-0200-00005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xdr:row>
          <xdr:rowOff>152400</xdr:rowOff>
        </xdr:from>
        <xdr:to>
          <xdr:col>7</xdr:col>
          <xdr:colOff>0</xdr:colOff>
          <xdr:row>33</xdr:row>
          <xdr:rowOff>15240</xdr:rowOff>
        </xdr:to>
        <xdr:sp macro="" textlink="">
          <xdr:nvSpPr>
            <xdr:cNvPr id="7251" name="Check Box 83" hidden="1">
              <a:extLst>
                <a:ext uri="{63B3BB69-23CF-44E3-9099-C40C66FF867C}">
                  <a14:compatExt spid="_x0000_s7251"/>
                </a:ext>
                <a:ext uri="{FF2B5EF4-FFF2-40B4-BE49-F238E27FC236}">
                  <a16:creationId xmlns:a16="http://schemas.microsoft.com/office/drawing/2014/main" id="{00000000-0008-0000-0200-00005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xdr:row>
          <xdr:rowOff>152400</xdr:rowOff>
        </xdr:from>
        <xdr:to>
          <xdr:col>11</xdr:col>
          <xdr:colOff>0</xdr:colOff>
          <xdr:row>33</xdr:row>
          <xdr:rowOff>15240</xdr:rowOff>
        </xdr:to>
        <xdr:sp macro="" textlink="">
          <xdr:nvSpPr>
            <xdr:cNvPr id="7252" name="Check Box 84" hidden="1">
              <a:extLst>
                <a:ext uri="{63B3BB69-23CF-44E3-9099-C40C66FF867C}">
                  <a14:compatExt spid="_x0000_s7252"/>
                </a:ext>
                <a:ext uri="{FF2B5EF4-FFF2-40B4-BE49-F238E27FC236}">
                  <a16:creationId xmlns:a16="http://schemas.microsoft.com/office/drawing/2014/main" id="{00000000-0008-0000-0200-00005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xdr:row>
          <xdr:rowOff>152400</xdr:rowOff>
        </xdr:from>
        <xdr:to>
          <xdr:col>3</xdr:col>
          <xdr:colOff>19050</xdr:colOff>
          <xdr:row>34</xdr:row>
          <xdr:rowOff>15240</xdr:rowOff>
        </xdr:to>
        <xdr:sp macro="" textlink="">
          <xdr:nvSpPr>
            <xdr:cNvPr id="7253" name="Check Box 85" hidden="1">
              <a:extLst>
                <a:ext uri="{63B3BB69-23CF-44E3-9099-C40C66FF867C}">
                  <a14:compatExt spid="_x0000_s7253"/>
                </a:ext>
                <a:ext uri="{FF2B5EF4-FFF2-40B4-BE49-F238E27FC236}">
                  <a16:creationId xmlns:a16="http://schemas.microsoft.com/office/drawing/2014/main" id="{00000000-0008-0000-0200-00005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xdr:row>
          <xdr:rowOff>152400</xdr:rowOff>
        </xdr:from>
        <xdr:to>
          <xdr:col>7</xdr:col>
          <xdr:colOff>0</xdr:colOff>
          <xdr:row>34</xdr:row>
          <xdr:rowOff>15240</xdr:rowOff>
        </xdr:to>
        <xdr:sp macro="" textlink="">
          <xdr:nvSpPr>
            <xdr:cNvPr id="7254" name="Check Box 86" hidden="1">
              <a:extLst>
                <a:ext uri="{63B3BB69-23CF-44E3-9099-C40C66FF867C}">
                  <a14:compatExt spid="_x0000_s7254"/>
                </a:ext>
                <a:ext uri="{FF2B5EF4-FFF2-40B4-BE49-F238E27FC236}">
                  <a16:creationId xmlns:a16="http://schemas.microsoft.com/office/drawing/2014/main" id="{00000000-0008-0000-0200-00005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xdr:row>
          <xdr:rowOff>152400</xdr:rowOff>
        </xdr:from>
        <xdr:to>
          <xdr:col>11</xdr:col>
          <xdr:colOff>0</xdr:colOff>
          <xdr:row>34</xdr:row>
          <xdr:rowOff>15240</xdr:rowOff>
        </xdr:to>
        <xdr:sp macro="" textlink="">
          <xdr:nvSpPr>
            <xdr:cNvPr id="7255" name="Check Box 87" hidden="1">
              <a:extLst>
                <a:ext uri="{63B3BB69-23CF-44E3-9099-C40C66FF867C}">
                  <a14:compatExt spid="_x0000_s7255"/>
                </a:ext>
                <a:ext uri="{FF2B5EF4-FFF2-40B4-BE49-F238E27FC236}">
                  <a16:creationId xmlns:a16="http://schemas.microsoft.com/office/drawing/2014/main" id="{00000000-0008-0000-0200-00005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xdr:row>
          <xdr:rowOff>152400</xdr:rowOff>
        </xdr:from>
        <xdr:to>
          <xdr:col>3</xdr:col>
          <xdr:colOff>19050</xdr:colOff>
          <xdr:row>35</xdr:row>
          <xdr:rowOff>15240</xdr:rowOff>
        </xdr:to>
        <xdr:sp macro="" textlink="">
          <xdr:nvSpPr>
            <xdr:cNvPr id="7256" name="Check Box 88" hidden="1">
              <a:extLst>
                <a:ext uri="{63B3BB69-23CF-44E3-9099-C40C66FF867C}">
                  <a14:compatExt spid="_x0000_s7256"/>
                </a:ext>
                <a:ext uri="{FF2B5EF4-FFF2-40B4-BE49-F238E27FC236}">
                  <a16:creationId xmlns:a16="http://schemas.microsoft.com/office/drawing/2014/main" id="{00000000-0008-0000-0200-00005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xdr:row>
          <xdr:rowOff>152400</xdr:rowOff>
        </xdr:from>
        <xdr:to>
          <xdr:col>7</xdr:col>
          <xdr:colOff>0</xdr:colOff>
          <xdr:row>35</xdr:row>
          <xdr:rowOff>15240</xdr:rowOff>
        </xdr:to>
        <xdr:sp macro="" textlink="">
          <xdr:nvSpPr>
            <xdr:cNvPr id="7257" name="Check Box 89" hidden="1">
              <a:extLst>
                <a:ext uri="{63B3BB69-23CF-44E3-9099-C40C66FF867C}">
                  <a14:compatExt spid="_x0000_s7257"/>
                </a:ext>
                <a:ext uri="{FF2B5EF4-FFF2-40B4-BE49-F238E27FC236}">
                  <a16:creationId xmlns:a16="http://schemas.microsoft.com/office/drawing/2014/main" id="{00000000-0008-0000-02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xdr:row>
          <xdr:rowOff>152400</xdr:rowOff>
        </xdr:from>
        <xdr:to>
          <xdr:col>11</xdr:col>
          <xdr:colOff>0</xdr:colOff>
          <xdr:row>35</xdr:row>
          <xdr:rowOff>15240</xdr:rowOff>
        </xdr:to>
        <xdr:sp macro="" textlink="">
          <xdr:nvSpPr>
            <xdr:cNvPr id="7258" name="Check Box 90" hidden="1">
              <a:extLst>
                <a:ext uri="{63B3BB69-23CF-44E3-9099-C40C66FF867C}">
                  <a14:compatExt spid="_x0000_s7258"/>
                </a:ext>
                <a:ext uri="{FF2B5EF4-FFF2-40B4-BE49-F238E27FC236}">
                  <a16:creationId xmlns:a16="http://schemas.microsoft.com/office/drawing/2014/main" id="{00000000-0008-0000-02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43</xdr:row>
          <xdr:rowOff>160020</xdr:rowOff>
        </xdr:from>
        <xdr:to>
          <xdr:col>3</xdr:col>
          <xdr:colOff>19050</xdr:colOff>
          <xdr:row>45</xdr:row>
          <xdr:rowOff>15240</xdr:rowOff>
        </xdr:to>
        <xdr:sp macro="" textlink="">
          <xdr:nvSpPr>
            <xdr:cNvPr id="7259" name="Check Box 91" hidden="1">
              <a:extLst>
                <a:ext uri="{63B3BB69-23CF-44E3-9099-C40C66FF867C}">
                  <a14:compatExt spid="_x0000_s7259"/>
                </a:ext>
                <a:ext uri="{FF2B5EF4-FFF2-40B4-BE49-F238E27FC236}">
                  <a16:creationId xmlns:a16="http://schemas.microsoft.com/office/drawing/2014/main" id="{00000000-0008-0000-02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43</xdr:row>
          <xdr:rowOff>160020</xdr:rowOff>
        </xdr:from>
        <xdr:to>
          <xdr:col>7</xdr:col>
          <xdr:colOff>0</xdr:colOff>
          <xdr:row>45</xdr:row>
          <xdr:rowOff>15240</xdr:rowOff>
        </xdr:to>
        <xdr:sp macro="" textlink="">
          <xdr:nvSpPr>
            <xdr:cNvPr id="7260" name="Check Box 92" hidden="1">
              <a:extLst>
                <a:ext uri="{63B3BB69-23CF-44E3-9099-C40C66FF867C}">
                  <a14:compatExt spid="_x0000_s7260"/>
                </a:ext>
                <a:ext uri="{FF2B5EF4-FFF2-40B4-BE49-F238E27FC236}">
                  <a16:creationId xmlns:a16="http://schemas.microsoft.com/office/drawing/2014/main" id="{00000000-0008-0000-02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43</xdr:row>
          <xdr:rowOff>160020</xdr:rowOff>
        </xdr:from>
        <xdr:to>
          <xdr:col>11</xdr:col>
          <xdr:colOff>0</xdr:colOff>
          <xdr:row>45</xdr:row>
          <xdr:rowOff>15240</xdr:rowOff>
        </xdr:to>
        <xdr:sp macro="" textlink="">
          <xdr:nvSpPr>
            <xdr:cNvPr id="7261" name="Check Box 93" hidden="1">
              <a:extLst>
                <a:ext uri="{63B3BB69-23CF-44E3-9099-C40C66FF867C}">
                  <a14:compatExt spid="_x0000_s7261"/>
                </a:ext>
                <a:ext uri="{FF2B5EF4-FFF2-40B4-BE49-F238E27FC236}">
                  <a16:creationId xmlns:a16="http://schemas.microsoft.com/office/drawing/2014/main" id="{00000000-0008-0000-02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44</xdr:row>
          <xdr:rowOff>152400</xdr:rowOff>
        </xdr:from>
        <xdr:to>
          <xdr:col>3</xdr:col>
          <xdr:colOff>19050</xdr:colOff>
          <xdr:row>46</xdr:row>
          <xdr:rowOff>15240</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2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44</xdr:row>
          <xdr:rowOff>152400</xdr:rowOff>
        </xdr:from>
        <xdr:to>
          <xdr:col>7</xdr:col>
          <xdr:colOff>0</xdr:colOff>
          <xdr:row>46</xdr:row>
          <xdr:rowOff>15240</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2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44</xdr:row>
          <xdr:rowOff>152400</xdr:rowOff>
        </xdr:from>
        <xdr:to>
          <xdr:col>11</xdr:col>
          <xdr:colOff>0</xdr:colOff>
          <xdr:row>46</xdr:row>
          <xdr:rowOff>15240</xdr:rowOff>
        </xdr:to>
        <xdr:sp macro="" textlink="">
          <xdr:nvSpPr>
            <xdr:cNvPr id="7264" name="Check Box 96" hidden="1">
              <a:extLst>
                <a:ext uri="{63B3BB69-23CF-44E3-9099-C40C66FF867C}">
                  <a14:compatExt spid="_x0000_s7264"/>
                </a:ext>
                <a:ext uri="{FF2B5EF4-FFF2-40B4-BE49-F238E27FC236}">
                  <a16:creationId xmlns:a16="http://schemas.microsoft.com/office/drawing/2014/main" id="{00000000-0008-0000-02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45</xdr:row>
          <xdr:rowOff>152400</xdr:rowOff>
        </xdr:from>
        <xdr:to>
          <xdr:col>3</xdr:col>
          <xdr:colOff>19050</xdr:colOff>
          <xdr:row>47</xdr:row>
          <xdr:rowOff>15240</xdr:rowOff>
        </xdr:to>
        <xdr:sp macro="" textlink="">
          <xdr:nvSpPr>
            <xdr:cNvPr id="7265" name="Check Box 97" hidden="1">
              <a:extLst>
                <a:ext uri="{63B3BB69-23CF-44E3-9099-C40C66FF867C}">
                  <a14:compatExt spid="_x0000_s7265"/>
                </a:ext>
                <a:ext uri="{FF2B5EF4-FFF2-40B4-BE49-F238E27FC236}">
                  <a16:creationId xmlns:a16="http://schemas.microsoft.com/office/drawing/2014/main" id="{00000000-0008-0000-0200-00006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45</xdr:row>
          <xdr:rowOff>152400</xdr:rowOff>
        </xdr:from>
        <xdr:to>
          <xdr:col>7</xdr:col>
          <xdr:colOff>0</xdr:colOff>
          <xdr:row>47</xdr:row>
          <xdr:rowOff>15240</xdr:rowOff>
        </xdr:to>
        <xdr:sp macro="" textlink="">
          <xdr:nvSpPr>
            <xdr:cNvPr id="7266" name="Check Box 98" hidden="1">
              <a:extLst>
                <a:ext uri="{63B3BB69-23CF-44E3-9099-C40C66FF867C}">
                  <a14:compatExt spid="_x0000_s7266"/>
                </a:ext>
                <a:ext uri="{FF2B5EF4-FFF2-40B4-BE49-F238E27FC236}">
                  <a16:creationId xmlns:a16="http://schemas.microsoft.com/office/drawing/2014/main" id="{00000000-0008-0000-0200-00006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45</xdr:row>
          <xdr:rowOff>152400</xdr:rowOff>
        </xdr:from>
        <xdr:to>
          <xdr:col>11</xdr:col>
          <xdr:colOff>0</xdr:colOff>
          <xdr:row>47</xdr:row>
          <xdr:rowOff>15240</xdr:rowOff>
        </xdr:to>
        <xdr:sp macro="" textlink="">
          <xdr:nvSpPr>
            <xdr:cNvPr id="7267" name="Check Box 99" hidden="1">
              <a:extLst>
                <a:ext uri="{63B3BB69-23CF-44E3-9099-C40C66FF867C}">
                  <a14:compatExt spid="_x0000_s7267"/>
                </a:ext>
                <a:ext uri="{FF2B5EF4-FFF2-40B4-BE49-F238E27FC236}">
                  <a16:creationId xmlns:a16="http://schemas.microsoft.com/office/drawing/2014/main" id="{00000000-0008-0000-0200-00006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46</xdr:row>
          <xdr:rowOff>152400</xdr:rowOff>
        </xdr:from>
        <xdr:to>
          <xdr:col>3</xdr:col>
          <xdr:colOff>19050</xdr:colOff>
          <xdr:row>48</xdr:row>
          <xdr:rowOff>15240</xdr:rowOff>
        </xdr:to>
        <xdr:sp macro="" textlink="">
          <xdr:nvSpPr>
            <xdr:cNvPr id="7268" name="Check Box 100" hidden="1">
              <a:extLst>
                <a:ext uri="{63B3BB69-23CF-44E3-9099-C40C66FF867C}">
                  <a14:compatExt spid="_x0000_s7268"/>
                </a:ext>
                <a:ext uri="{FF2B5EF4-FFF2-40B4-BE49-F238E27FC236}">
                  <a16:creationId xmlns:a16="http://schemas.microsoft.com/office/drawing/2014/main" id="{00000000-0008-0000-0200-00006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46</xdr:row>
          <xdr:rowOff>152400</xdr:rowOff>
        </xdr:from>
        <xdr:to>
          <xdr:col>7</xdr:col>
          <xdr:colOff>0</xdr:colOff>
          <xdr:row>48</xdr:row>
          <xdr:rowOff>15240</xdr:rowOff>
        </xdr:to>
        <xdr:sp macro="" textlink="">
          <xdr:nvSpPr>
            <xdr:cNvPr id="7269" name="Check Box 101" hidden="1">
              <a:extLst>
                <a:ext uri="{63B3BB69-23CF-44E3-9099-C40C66FF867C}">
                  <a14:compatExt spid="_x0000_s7269"/>
                </a:ext>
                <a:ext uri="{FF2B5EF4-FFF2-40B4-BE49-F238E27FC236}">
                  <a16:creationId xmlns:a16="http://schemas.microsoft.com/office/drawing/2014/main" id="{00000000-0008-0000-0200-00006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46</xdr:row>
          <xdr:rowOff>152400</xdr:rowOff>
        </xdr:from>
        <xdr:to>
          <xdr:col>11</xdr:col>
          <xdr:colOff>0</xdr:colOff>
          <xdr:row>48</xdr:row>
          <xdr:rowOff>15240</xdr:rowOff>
        </xdr:to>
        <xdr:sp macro="" textlink="">
          <xdr:nvSpPr>
            <xdr:cNvPr id="7270" name="Check Box 102" hidden="1">
              <a:extLst>
                <a:ext uri="{63B3BB69-23CF-44E3-9099-C40C66FF867C}">
                  <a14:compatExt spid="_x0000_s7270"/>
                </a:ext>
                <a:ext uri="{FF2B5EF4-FFF2-40B4-BE49-F238E27FC236}">
                  <a16:creationId xmlns:a16="http://schemas.microsoft.com/office/drawing/2014/main" id="{00000000-0008-0000-0200-00006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47</xdr:row>
          <xdr:rowOff>152400</xdr:rowOff>
        </xdr:from>
        <xdr:to>
          <xdr:col>3</xdr:col>
          <xdr:colOff>19050</xdr:colOff>
          <xdr:row>49</xdr:row>
          <xdr:rowOff>15240</xdr:rowOff>
        </xdr:to>
        <xdr:sp macro="" textlink="">
          <xdr:nvSpPr>
            <xdr:cNvPr id="7271" name="Check Box 103" hidden="1">
              <a:extLst>
                <a:ext uri="{63B3BB69-23CF-44E3-9099-C40C66FF867C}">
                  <a14:compatExt spid="_x0000_s7271"/>
                </a:ext>
                <a:ext uri="{FF2B5EF4-FFF2-40B4-BE49-F238E27FC236}">
                  <a16:creationId xmlns:a16="http://schemas.microsoft.com/office/drawing/2014/main" id="{00000000-0008-0000-0200-00006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47</xdr:row>
          <xdr:rowOff>152400</xdr:rowOff>
        </xdr:from>
        <xdr:to>
          <xdr:col>7</xdr:col>
          <xdr:colOff>0</xdr:colOff>
          <xdr:row>49</xdr:row>
          <xdr:rowOff>15240</xdr:rowOff>
        </xdr:to>
        <xdr:sp macro="" textlink="">
          <xdr:nvSpPr>
            <xdr:cNvPr id="7272" name="Check Box 104" hidden="1">
              <a:extLst>
                <a:ext uri="{63B3BB69-23CF-44E3-9099-C40C66FF867C}">
                  <a14:compatExt spid="_x0000_s7272"/>
                </a:ext>
                <a:ext uri="{FF2B5EF4-FFF2-40B4-BE49-F238E27FC236}">
                  <a16:creationId xmlns:a16="http://schemas.microsoft.com/office/drawing/2014/main" id="{00000000-0008-0000-02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47</xdr:row>
          <xdr:rowOff>152400</xdr:rowOff>
        </xdr:from>
        <xdr:to>
          <xdr:col>11</xdr:col>
          <xdr:colOff>0</xdr:colOff>
          <xdr:row>49</xdr:row>
          <xdr:rowOff>15240</xdr:rowOff>
        </xdr:to>
        <xdr:sp macro="" textlink="">
          <xdr:nvSpPr>
            <xdr:cNvPr id="7273" name="Check Box 105" hidden="1">
              <a:extLst>
                <a:ext uri="{63B3BB69-23CF-44E3-9099-C40C66FF867C}">
                  <a14:compatExt spid="_x0000_s7273"/>
                </a:ext>
                <a:ext uri="{FF2B5EF4-FFF2-40B4-BE49-F238E27FC236}">
                  <a16:creationId xmlns:a16="http://schemas.microsoft.com/office/drawing/2014/main" id="{00000000-0008-0000-02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48</xdr:row>
          <xdr:rowOff>152400</xdr:rowOff>
        </xdr:from>
        <xdr:to>
          <xdr:col>3</xdr:col>
          <xdr:colOff>19050</xdr:colOff>
          <xdr:row>50</xdr:row>
          <xdr:rowOff>15240</xdr:rowOff>
        </xdr:to>
        <xdr:sp macro="" textlink="">
          <xdr:nvSpPr>
            <xdr:cNvPr id="7274" name="Check Box 106" hidden="1">
              <a:extLst>
                <a:ext uri="{63B3BB69-23CF-44E3-9099-C40C66FF867C}">
                  <a14:compatExt spid="_x0000_s7274"/>
                </a:ext>
                <a:ext uri="{FF2B5EF4-FFF2-40B4-BE49-F238E27FC236}">
                  <a16:creationId xmlns:a16="http://schemas.microsoft.com/office/drawing/2014/main" id="{00000000-0008-0000-0200-00006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48</xdr:row>
          <xdr:rowOff>152400</xdr:rowOff>
        </xdr:from>
        <xdr:to>
          <xdr:col>7</xdr:col>
          <xdr:colOff>0</xdr:colOff>
          <xdr:row>50</xdr:row>
          <xdr:rowOff>15240</xdr:rowOff>
        </xdr:to>
        <xdr:sp macro="" textlink="">
          <xdr:nvSpPr>
            <xdr:cNvPr id="7275" name="Check Box 107" hidden="1">
              <a:extLst>
                <a:ext uri="{63B3BB69-23CF-44E3-9099-C40C66FF867C}">
                  <a14:compatExt spid="_x0000_s7275"/>
                </a:ext>
                <a:ext uri="{FF2B5EF4-FFF2-40B4-BE49-F238E27FC236}">
                  <a16:creationId xmlns:a16="http://schemas.microsoft.com/office/drawing/2014/main" id="{00000000-0008-0000-0200-00006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48</xdr:row>
          <xdr:rowOff>152400</xdr:rowOff>
        </xdr:from>
        <xdr:to>
          <xdr:col>11</xdr:col>
          <xdr:colOff>0</xdr:colOff>
          <xdr:row>50</xdr:row>
          <xdr:rowOff>15240</xdr:rowOff>
        </xdr:to>
        <xdr:sp macro="" textlink="">
          <xdr:nvSpPr>
            <xdr:cNvPr id="7276" name="Check Box 108" hidden="1">
              <a:extLst>
                <a:ext uri="{63B3BB69-23CF-44E3-9099-C40C66FF867C}">
                  <a14:compatExt spid="_x0000_s7276"/>
                </a:ext>
                <a:ext uri="{FF2B5EF4-FFF2-40B4-BE49-F238E27FC236}">
                  <a16:creationId xmlns:a16="http://schemas.microsoft.com/office/drawing/2014/main" id="{00000000-0008-0000-02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49</xdr:row>
          <xdr:rowOff>152400</xdr:rowOff>
        </xdr:from>
        <xdr:to>
          <xdr:col>3</xdr:col>
          <xdr:colOff>19050</xdr:colOff>
          <xdr:row>51</xdr:row>
          <xdr:rowOff>15240</xdr:rowOff>
        </xdr:to>
        <xdr:sp macro="" textlink="">
          <xdr:nvSpPr>
            <xdr:cNvPr id="7277" name="Check Box 109" hidden="1">
              <a:extLst>
                <a:ext uri="{63B3BB69-23CF-44E3-9099-C40C66FF867C}">
                  <a14:compatExt spid="_x0000_s7277"/>
                </a:ext>
                <a:ext uri="{FF2B5EF4-FFF2-40B4-BE49-F238E27FC236}">
                  <a16:creationId xmlns:a16="http://schemas.microsoft.com/office/drawing/2014/main" id="{00000000-0008-0000-0200-00006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49</xdr:row>
          <xdr:rowOff>152400</xdr:rowOff>
        </xdr:from>
        <xdr:to>
          <xdr:col>7</xdr:col>
          <xdr:colOff>0</xdr:colOff>
          <xdr:row>51</xdr:row>
          <xdr:rowOff>15240</xdr:rowOff>
        </xdr:to>
        <xdr:sp macro="" textlink="">
          <xdr:nvSpPr>
            <xdr:cNvPr id="7278" name="Check Box 110" hidden="1">
              <a:extLst>
                <a:ext uri="{63B3BB69-23CF-44E3-9099-C40C66FF867C}">
                  <a14:compatExt spid="_x0000_s7278"/>
                </a:ext>
                <a:ext uri="{FF2B5EF4-FFF2-40B4-BE49-F238E27FC236}">
                  <a16:creationId xmlns:a16="http://schemas.microsoft.com/office/drawing/2014/main" id="{00000000-0008-0000-0200-00006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49</xdr:row>
          <xdr:rowOff>152400</xdr:rowOff>
        </xdr:from>
        <xdr:to>
          <xdr:col>11</xdr:col>
          <xdr:colOff>0</xdr:colOff>
          <xdr:row>51</xdr:row>
          <xdr:rowOff>15240</xdr:rowOff>
        </xdr:to>
        <xdr:sp macro="" textlink="">
          <xdr:nvSpPr>
            <xdr:cNvPr id="7279" name="Check Box 111" hidden="1">
              <a:extLst>
                <a:ext uri="{63B3BB69-23CF-44E3-9099-C40C66FF867C}">
                  <a14:compatExt spid="_x0000_s7279"/>
                </a:ext>
                <a:ext uri="{FF2B5EF4-FFF2-40B4-BE49-F238E27FC236}">
                  <a16:creationId xmlns:a16="http://schemas.microsoft.com/office/drawing/2014/main" id="{00000000-0008-0000-0200-00006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50</xdr:row>
          <xdr:rowOff>152400</xdr:rowOff>
        </xdr:from>
        <xdr:to>
          <xdr:col>3</xdr:col>
          <xdr:colOff>19050</xdr:colOff>
          <xdr:row>52</xdr:row>
          <xdr:rowOff>15240</xdr:rowOff>
        </xdr:to>
        <xdr:sp macro="" textlink="">
          <xdr:nvSpPr>
            <xdr:cNvPr id="7280" name="Check Box 112" hidden="1">
              <a:extLst>
                <a:ext uri="{63B3BB69-23CF-44E3-9099-C40C66FF867C}">
                  <a14:compatExt spid="_x0000_s7280"/>
                </a:ext>
                <a:ext uri="{FF2B5EF4-FFF2-40B4-BE49-F238E27FC236}">
                  <a16:creationId xmlns:a16="http://schemas.microsoft.com/office/drawing/2014/main" id="{00000000-0008-0000-02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50</xdr:row>
          <xdr:rowOff>152400</xdr:rowOff>
        </xdr:from>
        <xdr:to>
          <xdr:col>7</xdr:col>
          <xdr:colOff>0</xdr:colOff>
          <xdr:row>52</xdr:row>
          <xdr:rowOff>15240</xdr:rowOff>
        </xdr:to>
        <xdr:sp macro="" textlink="">
          <xdr:nvSpPr>
            <xdr:cNvPr id="7281" name="Check Box 113" hidden="1">
              <a:extLst>
                <a:ext uri="{63B3BB69-23CF-44E3-9099-C40C66FF867C}">
                  <a14:compatExt spid="_x0000_s7281"/>
                </a:ext>
                <a:ext uri="{FF2B5EF4-FFF2-40B4-BE49-F238E27FC236}">
                  <a16:creationId xmlns:a16="http://schemas.microsoft.com/office/drawing/2014/main" id="{00000000-0008-0000-02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50</xdr:row>
          <xdr:rowOff>152400</xdr:rowOff>
        </xdr:from>
        <xdr:to>
          <xdr:col>11</xdr:col>
          <xdr:colOff>0</xdr:colOff>
          <xdr:row>52</xdr:row>
          <xdr:rowOff>15240</xdr:rowOff>
        </xdr:to>
        <xdr:sp macro="" textlink="">
          <xdr:nvSpPr>
            <xdr:cNvPr id="7282" name="Check Box 114" hidden="1">
              <a:extLst>
                <a:ext uri="{63B3BB69-23CF-44E3-9099-C40C66FF867C}">
                  <a14:compatExt spid="_x0000_s7282"/>
                </a:ext>
                <a:ext uri="{FF2B5EF4-FFF2-40B4-BE49-F238E27FC236}">
                  <a16:creationId xmlns:a16="http://schemas.microsoft.com/office/drawing/2014/main" id="{00000000-0008-0000-0200-00007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51</xdr:row>
          <xdr:rowOff>152400</xdr:rowOff>
        </xdr:from>
        <xdr:to>
          <xdr:col>3</xdr:col>
          <xdr:colOff>19050</xdr:colOff>
          <xdr:row>53</xdr:row>
          <xdr:rowOff>15240</xdr:rowOff>
        </xdr:to>
        <xdr:sp macro="" textlink="">
          <xdr:nvSpPr>
            <xdr:cNvPr id="7283" name="Check Box 115" hidden="1">
              <a:extLst>
                <a:ext uri="{63B3BB69-23CF-44E3-9099-C40C66FF867C}">
                  <a14:compatExt spid="_x0000_s7283"/>
                </a:ext>
                <a:ext uri="{FF2B5EF4-FFF2-40B4-BE49-F238E27FC236}">
                  <a16:creationId xmlns:a16="http://schemas.microsoft.com/office/drawing/2014/main" id="{00000000-0008-0000-0200-00007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51</xdr:row>
          <xdr:rowOff>152400</xdr:rowOff>
        </xdr:from>
        <xdr:to>
          <xdr:col>7</xdr:col>
          <xdr:colOff>0</xdr:colOff>
          <xdr:row>53</xdr:row>
          <xdr:rowOff>15240</xdr:rowOff>
        </xdr:to>
        <xdr:sp macro="" textlink="">
          <xdr:nvSpPr>
            <xdr:cNvPr id="7284" name="Check Box 116" hidden="1">
              <a:extLst>
                <a:ext uri="{63B3BB69-23CF-44E3-9099-C40C66FF867C}">
                  <a14:compatExt spid="_x0000_s7284"/>
                </a:ext>
                <a:ext uri="{FF2B5EF4-FFF2-40B4-BE49-F238E27FC236}">
                  <a16:creationId xmlns:a16="http://schemas.microsoft.com/office/drawing/2014/main" id="{00000000-0008-0000-0200-00007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51</xdr:row>
          <xdr:rowOff>152400</xdr:rowOff>
        </xdr:from>
        <xdr:to>
          <xdr:col>11</xdr:col>
          <xdr:colOff>0</xdr:colOff>
          <xdr:row>53</xdr:row>
          <xdr:rowOff>15240</xdr:rowOff>
        </xdr:to>
        <xdr:sp macro="" textlink="">
          <xdr:nvSpPr>
            <xdr:cNvPr id="7285" name="Check Box 117" hidden="1">
              <a:extLst>
                <a:ext uri="{63B3BB69-23CF-44E3-9099-C40C66FF867C}">
                  <a14:compatExt spid="_x0000_s7285"/>
                </a:ext>
                <a:ext uri="{FF2B5EF4-FFF2-40B4-BE49-F238E27FC236}">
                  <a16:creationId xmlns:a16="http://schemas.microsoft.com/office/drawing/2014/main" id="{00000000-0008-0000-0200-00007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52</xdr:row>
          <xdr:rowOff>152400</xdr:rowOff>
        </xdr:from>
        <xdr:to>
          <xdr:col>3</xdr:col>
          <xdr:colOff>19050</xdr:colOff>
          <xdr:row>54</xdr:row>
          <xdr:rowOff>15240</xdr:rowOff>
        </xdr:to>
        <xdr:sp macro="" textlink="">
          <xdr:nvSpPr>
            <xdr:cNvPr id="7286" name="Check Box 118" hidden="1">
              <a:extLst>
                <a:ext uri="{63B3BB69-23CF-44E3-9099-C40C66FF867C}">
                  <a14:compatExt spid="_x0000_s7286"/>
                </a:ext>
                <a:ext uri="{FF2B5EF4-FFF2-40B4-BE49-F238E27FC236}">
                  <a16:creationId xmlns:a16="http://schemas.microsoft.com/office/drawing/2014/main" id="{00000000-0008-0000-02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52</xdr:row>
          <xdr:rowOff>152400</xdr:rowOff>
        </xdr:from>
        <xdr:to>
          <xdr:col>7</xdr:col>
          <xdr:colOff>0</xdr:colOff>
          <xdr:row>54</xdr:row>
          <xdr:rowOff>15240</xdr:rowOff>
        </xdr:to>
        <xdr:sp macro="" textlink="">
          <xdr:nvSpPr>
            <xdr:cNvPr id="7287" name="Check Box 119" hidden="1">
              <a:extLst>
                <a:ext uri="{63B3BB69-23CF-44E3-9099-C40C66FF867C}">
                  <a14:compatExt spid="_x0000_s7287"/>
                </a:ext>
                <a:ext uri="{FF2B5EF4-FFF2-40B4-BE49-F238E27FC236}">
                  <a16:creationId xmlns:a16="http://schemas.microsoft.com/office/drawing/2014/main" id="{00000000-0008-0000-02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52</xdr:row>
          <xdr:rowOff>152400</xdr:rowOff>
        </xdr:from>
        <xdr:to>
          <xdr:col>11</xdr:col>
          <xdr:colOff>0</xdr:colOff>
          <xdr:row>54</xdr:row>
          <xdr:rowOff>15240</xdr:rowOff>
        </xdr:to>
        <xdr:sp macro="" textlink="">
          <xdr:nvSpPr>
            <xdr:cNvPr id="7288" name="Check Box 120" hidden="1">
              <a:extLst>
                <a:ext uri="{63B3BB69-23CF-44E3-9099-C40C66FF867C}">
                  <a14:compatExt spid="_x0000_s7288"/>
                </a:ext>
                <a:ext uri="{FF2B5EF4-FFF2-40B4-BE49-F238E27FC236}">
                  <a16:creationId xmlns:a16="http://schemas.microsoft.com/office/drawing/2014/main" id="{00000000-0008-0000-02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53</xdr:row>
          <xdr:rowOff>152400</xdr:rowOff>
        </xdr:from>
        <xdr:to>
          <xdr:col>3</xdr:col>
          <xdr:colOff>19050</xdr:colOff>
          <xdr:row>55</xdr:row>
          <xdr:rowOff>15240</xdr:rowOff>
        </xdr:to>
        <xdr:sp macro="" textlink="">
          <xdr:nvSpPr>
            <xdr:cNvPr id="7289" name="Check Box 121" hidden="1">
              <a:extLst>
                <a:ext uri="{63B3BB69-23CF-44E3-9099-C40C66FF867C}">
                  <a14:compatExt spid="_x0000_s7289"/>
                </a:ext>
                <a:ext uri="{FF2B5EF4-FFF2-40B4-BE49-F238E27FC236}">
                  <a16:creationId xmlns:a16="http://schemas.microsoft.com/office/drawing/2014/main" id="{00000000-0008-0000-0200-00007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53</xdr:row>
          <xdr:rowOff>152400</xdr:rowOff>
        </xdr:from>
        <xdr:to>
          <xdr:col>7</xdr:col>
          <xdr:colOff>0</xdr:colOff>
          <xdr:row>55</xdr:row>
          <xdr:rowOff>15240</xdr:rowOff>
        </xdr:to>
        <xdr:sp macro="" textlink="">
          <xdr:nvSpPr>
            <xdr:cNvPr id="7290" name="Check Box 122" hidden="1">
              <a:extLst>
                <a:ext uri="{63B3BB69-23CF-44E3-9099-C40C66FF867C}">
                  <a14:compatExt spid="_x0000_s7290"/>
                </a:ext>
                <a:ext uri="{FF2B5EF4-FFF2-40B4-BE49-F238E27FC236}">
                  <a16:creationId xmlns:a16="http://schemas.microsoft.com/office/drawing/2014/main" id="{00000000-0008-0000-0200-00007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53</xdr:row>
          <xdr:rowOff>152400</xdr:rowOff>
        </xdr:from>
        <xdr:to>
          <xdr:col>11</xdr:col>
          <xdr:colOff>0</xdr:colOff>
          <xdr:row>55</xdr:row>
          <xdr:rowOff>15240</xdr:rowOff>
        </xdr:to>
        <xdr:sp macro="" textlink="">
          <xdr:nvSpPr>
            <xdr:cNvPr id="7291" name="Check Box 123" hidden="1">
              <a:extLst>
                <a:ext uri="{63B3BB69-23CF-44E3-9099-C40C66FF867C}">
                  <a14:compatExt spid="_x0000_s7291"/>
                </a:ext>
                <a:ext uri="{FF2B5EF4-FFF2-40B4-BE49-F238E27FC236}">
                  <a16:creationId xmlns:a16="http://schemas.microsoft.com/office/drawing/2014/main" id="{00000000-0008-0000-0200-00007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54</xdr:row>
          <xdr:rowOff>152400</xdr:rowOff>
        </xdr:from>
        <xdr:to>
          <xdr:col>3</xdr:col>
          <xdr:colOff>19050</xdr:colOff>
          <xdr:row>56</xdr:row>
          <xdr:rowOff>15240</xdr:rowOff>
        </xdr:to>
        <xdr:sp macro="" textlink="">
          <xdr:nvSpPr>
            <xdr:cNvPr id="7292" name="Check Box 124" hidden="1">
              <a:extLst>
                <a:ext uri="{63B3BB69-23CF-44E3-9099-C40C66FF867C}">
                  <a14:compatExt spid="_x0000_s7292"/>
                </a:ext>
                <a:ext uri="{FF2B5EF4-FFF2-40B4-BE49-F238E27FC236}">
                  <a16:creationId xmlns:a16="http://schemas.microsoft.com/office/drawing/2014/main" id="{00000000-0008-0000-0200-00007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54</xdr:row>
          <xdr:rowOff>152400</xdr:rowOff>
        </xdr:from>
        <xdr:to>
          <xdr:col>7</xdr:col>
          <xdr:colOff>0</xdr:colOff>
          <xdr:row>56</xdr:row>
          <xdr:rowOff>15240</xdr:rowOff>
        </xdr:to>
        <xdr:sp macro="" textlink="">
          <xdr:nvSpPr>
            <xdr:cNvPr id="7293" name="Check Box 125" hidden="1">
              <a:extLst>
                <a:ext uri="{63B3BB69-23CF-44E3-9099-C40C66FF867C}">
                  <a14:compatExt spid="_x0000_s7293"/>
                </a:ext>
                <a:ext uri="{FF2B5EF4-FFF2-40B4-BE49-F238E27FC236}">
                  <a16:creationId xmlns:a16="http://schemas.microsoft.com/office/drawing/2014/main" id="{00000000-0008-0000-0200-00007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54</xdr:row>
          <xdr:rowOff>152400</xdr:rowOff>
        </xdr:from>
        <xdr:to>
          <xdr:col>11</xdr:col>
          <xdr:colOff>0</xdr:colOff>
          <xdr:row>56</xdr:row>
          <xdr:rowOff>15240</xdr:rowOff>
        </xdr:to>
        <xdr:sp macro="" textlink="">
          <xdr:nvSpPr>
            <xdr:cNvPr id="7294" name="Check Box 126" hidden="1">
              <a:extLst>
                <a:ext uri="{63B3BB69-23CF-44E3-9099-C40C66FF867C}">
                  <a14:compatExt spid="_x0000_s7294"/>
                </a:ext>
                <a:ext uri="{FF2B5EF4-FFF2-40B4-BE49-F238E27FC236}">
                  <a16:creationId xmlns:a16="http://schemas.microsoft.com/office/drawing/2014/main" id="{00000000-0008-0000-0200-00007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55</xdr:row>
          <xdr:rowOff>152400</xdr:rowOff>
        </xdr:from>
        <xdr:to>
          <xdr:col>3</xdr:col>
          <xdr:colOff>19050</xdr:colOff>
          <xdr:row>57</xdr:row>
          <xdr:rowOff>15240</xdr:rowOff>
        </xdr:to>
        <xdr:sp macro="" textlink="">
          <xdr:nvSpPr>
            <xdr:cNvPr id="7295" name="Check Box 127" hidden="1">
              <a:extLst>
                <a:ext uri="{63B3BB69-23CF-44E3-9099-C40C66FF867C}">
                  <a14:compatExt spid="_x0000_s7295"/>
                </a:ext>
                <a:ext uri="{FF2B5EF4-FFF2-40B4-BE49-F238E27FC236}">
                  <a16:creationId xmlns:a16="http://schemas.microsoft.com/office/drawing/2014/main" id="{00000000-0008-0000-02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55</xdr:row>
          <xdr:rowOff>152400</xdr:rowOff>
        </xdr:from>
        <xdr:to>
          <xdr:col>7</xdr:col>
          <xdr:colOff>0</xdr:colOff>
          <xdr:row>57</xdr:row>
          <xdr:rowOff>15240</xdr:rowOff>
        </xdr:to>
        <xdr:sp macro="" textlink="">
          <xdr:nvSpPr>
            <xdr:cNvPr id="7296" name="Check Box 128" hidden="1">
              <a:extLst>
                <a:ext uri="{63B3BB69-23CF-44E3-9099-C40C66FF867C}">
                  <a14:compatExt spid="_x0000_s7296"/>
                </a:ext>
                <a:ext uri="{FF2B5EF4-FFF2-40B4-BE49-F238E27FC236}">
                  <a16:creationId xmlns:a16="http://schemas.microsoft.com/office/drawing/2014/main" id="{00000000-0008-0000-0200-00008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55</xdr:row>
          <xdr:rowOff>152400</xdr:rowOff>
        </xdr:from>
        <xdr:to>
          <xdr:col>11</xdr:col>
          <xdr:colOff>0</xdr:colOff>
          <xdr:row>57</xdr:row>
          <xdr:rowOff>15240</xdr:rowOff>
        </xdr:to>
        <xdr:sp macro="" textlink="">
          <xdr:nvSpPr>
            <xdr:cNvPr id="7297" name="Check Box 129" hidden="1">
              <a:extLst>
                <a:ext uri="{63B3BB69-23CF-44E3-9099-C40C66FF867C}">
                  <a14:compatExt spid="_x0000_s7297"/>
                </a:ext>
                <a:ext uri="{FF2B5EF4-FFF2-40B4-BE49-F238E27FC236}">
                  <a16:creationId xmlns:a16="http://schemas.microsoft.com/office/drawing/2014/main" id="{00000000-0008-0000-0200-00008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56</xdr:row>
          <xdr:rowOff>152400</xdr:rowOff>
        </xdr:from>
        <xdr:to>
          <xdr:col>3</xdr:col>
          <xdr:colOff>19050</xdr:colOff>
          <xdr:row>58</xdr:row>
          <xdr:rowOff>15240</xdr:rowOff>
        </xdr:to>
        <xdr:sp macro="" textlink="">
          <xdr:nvSpPr>
            <xdr:cNvPr id="7298" name="Check Box 130" hidden="1">
              <a:extLst>
                <a:ext uri="{63B3BB69-23CF-44E3-9099-C40C66FF867C}">
                  <a14:compatExt spid="_x0000_s7298"/>
                </a:ext>
                <a:ext uri="{FF2B5EF4-FFF2-40B4-BE49-F238E27FC236}">
                  <a16:creationId xmlns:a16="http://schemas.microsoft.com/office/drawing/2014/main" id="{00000000-0008-0000-0200-00008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56</xdr:row>
          <xdr:rowOff>152400</xdr:rowOff>
        </xdr:from>
        <xdr:to>
          <xdr:col>7</xdr:col>
          <xdr:colOff>0</xdr:colOff>
          <xdr:row>58</xdr:row>
          <xdr:rowOff>15240</xdr:rowOff>
        </xdr:to>
        <xdr:sp macro="" textlink="">
          <xdr:nvSpPr>
            <xdr:cNvPr id="7299" name="Check Box 131" hidden="1">
              <a:extLst>
                <a:ext uri="{63B3BB69-23CF-44E3-9099-C40C66FF867C}">
                  <a14:compatExt spid="_x0000_s7299"/>
                </a:ext>
                <a:ext uri="{FF2B5EF4-FFF2-40B4-BE49-F238E27FC236}">
                  <a16:creationId xmlns:a16="http://schemas.microsoft.com/office/drawing/2014/main" id="{00000000-0008-0000-0200-00008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56</xdr:row>
          <xdr:rowOff>152400</xdr:rowOff>
        </xdr:from>
        <xdr:to>
          <xdr:col>11</xdr:col>
          <xdr:colOff>0</xdr:colOff>
          <xdr:row>58</xdr:row>
          <xdr:rowOff>15240</xdr:rowOff>
        </xdr:to>
        <xdr:sp macro="" textlink="">
          <xdr:nvSpPr>
            <xdr:cNvPr id="7300" name="Check Box 132" hidden="1">
              <a:extLst>
                <a:ext uri="{63B3BB69-23CF-44E3-9099-C40C66FF867C}">
                  <a14:compatExt spid="_x0000_s7300"/>
                </a:ext>
                <a:ext uri="{FF2B5EF4-FFF2-40B4-BE49-F238E27FC236}">
                  <a16:creationId xmlns:a16="http://schemas.microsoft.com/office/drawing/2014/main" id="{00000000-0008-0000-0200-00008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57</xdr:row>
          <xdr:rowOff>152400</xdr:rowOff>
        </xdr:from>
        <xdr:to>
          <xdr:col>3</xdr:col>
          <xdr:colOff>19050</xdr:colOff>
          <xdr:row>59</xdr:row>
          <xdr:rowOff>15240</xdr:rowOff>
        </xdr:to>
        <xdr:sp macro="" textlink="">
          <xdr:nvSpPr>
            <xdr:cNvPr id="7301" name="Check Box 133" hidden="1">
              <a:extLst>
                <a:ext uri="{63B3BB69-23CF-44E3-9099-C40C66FF867C}">
                  <a14:compatExt spid="_x0000_s7301"/>
                </a:ext>
                <a:ext uri="{FF2B5EF4-FFF2-40B4-BE49-F238E27FC236}">
                  <a16:creationId xmlns:a16="http://schemas.microsoft.com/office/drawing/2014/main" id="{00000000-0008-0000-02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57</xdr:row>
          <xdr:rowOff>152400</xdr:rowOff>
        </xdr:from>
        <xdr:to>
          <xdr:col>7</xdr:col>
          <xdr:colOff>0</xdr:colOff>
          <xdr:row>59</xdr:row>
          <xdr:rowOff>15240</xdr:rowOff>
        </xdr:to>
        <xdr:sp macro="" textlink="">
          <xdr:nvSpPr>
            <xdr:cNvPr id="7302" name="Check Box 134" hidden="1">
              <a:extLst>
                <a:ext uri="{63B3BB69-23CF-44E3-9099-C40C66FF867C}">
                  <a14:compatExt spid="_x0000_s7302"/>
                </a:ext>
                <a:ext uri="{FF2B5EF4-FFF2-40B4-BE49-F238E27FC236}">
                  <a16:creationId xmlns:a16="http://schemas.microsoft.com/office/drawing/2014/main" id="{00000000-0008-0000-02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57</xdr:row>
          <xdr:rowOff>152400</xdr:rowOff>
        </xdr:from>
        <xdr:to>
          <xdr:col>11</xdr:col>
          <xdr:colOff>0</xdr:colOff>
          <xdr:row>59</xdr:row>
          <xdr:rowOff>15240</xdr:rowOff>
        </xdr:to>
        <xdr:sp macro="" textlink="">
          <xdr:nvSpPr>
            <xdr:cNvPr id="7303" name="Check Box 135" hidden="1">
              <a:extLst>
                <a:ext uri="{63B3BB69-23CF-44E3-9099-C40C66FF867C}">
                  <a14:compatExt spid="_x0000_s7303"/>
                </a:ext>
                <a:ext uri="{FF2B5EF4-FFF2-40B4-BE49-F238E27FC236}">
                  <a16:creationId xmlns:a16="http://schemas.microsoft.com/office/drawing/2014/main" id="{00000000-0008-0000-02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58</xdr:row>
          <xdr:rowOff>152400</xdr:rowOff>
        </xdr:from>
        <xdr:to>
          <xdr:col>3</xdr:col>
          <xdr:colOff>19050</xdr:colOff>
          <xdr:row>60</xdr:row>
          <xdr:rowOff>15240</xdr:rowOff>
        </xdr:to>
        <xdr:sp macro="" textlink="">
          <xdr:nvSpPr>
            <xdr:cNvPr id="7304" name="Check Box 136" hidden="1">
              <a:extLst>
                <a:ext uri="{63B3BB69-23CF-44E3-9099-C40C66FF867C}">
                  <a14:compatExt spid="_x0000_s7304"/>
                </a:ext>
                <a:ext uri="{FF2B5EF4-FFF2-40B4-BE49-F238E27FC236}">
                  <a16:creationId xmlns:a16="http://schemas.microsoft.com/office/drawing/2014/main" id="{00000000-0008-0000-02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58</xdr:row>
          <xdr:rowOff>152400</xdr:rowOff>
        </xdr:from>
        <xdr:to>
          <xdr:col>7</xdr:col>
          <xdr:colOff>0</xdr:colOff>
          <xdr:row>60</xdr:row>
          <xdr:rowOff>15240</xdr:rowOff>
        </xdr:to>
        <xdr:sp macro="" textlink="">
          <xdr:nvSpPr>
            <xdr:cNvPr id="7305" name="Check Box 137" hidden="1">
              <a:extLst>
                <a:ext uri="{63B3BB69-23CF-44E3-9099-C40C66FF867C}">
                  <a14:compatExt spid="_x0000_s7305"/>
                </a:ext>
                <a:ext uri="{FF2B5EF4-FFF2-40B4-BE49-F238E27FC236}">
                  <a16:creationId xmlns:a16="http://schemas.microsoft.com/office/drawing/2014/main" id="{00000000-0008-0000-0200-00008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58</xdr:row>
          <xdr:rowOff>152400</xdr:rowOff>
        </xdr:from>
        <xdr:to>
          <xdr:col>11</xdr:col>
          <xdr:colOff>0</xdr:colOff>
          <xdr:row>60</xdr:row>
          <xdr:rowOff>15240</xdr:rowOff>
        </xdr:to>
        <xdr:sp macro="" textlink="">
          <xdr:nvSpPr>
            <xdr:cNvPr id="7306" name="Check Box 138" hidden="1">
              <a:extLst>
                <a:ext uri="{63B3BB69-23CF-44E3-9099-C40C66FF867C}">
                  <a14:compatExt spid="_x0000_s7306"/>
                </a:ext>
                <a:ext uri="{FF2B5EF4-FFF2-40B4-BE49-F238E27FC236}">
                  <a16:creationId xmlns:a16="http://schemas.microsoft.com/office/drawing/2014/main" id="{00000000-0008-0000-0200-00008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59</xdr:row>
          <xdr:rowOff>152400</xdr:rowOff>
        </xdr:from>
        <xdr:to>
          <xdr:col>3</xdr:col>
          <xdr:colOff>19050</xdr:colOff>
          <xdr:row>61</xdr:row>
          <xdr:rowOff>15240</xdr:rowOff>
        </xdr:to>
        <xdr:sp macro="" textlink="">
          <xdr:nvSpPr>
            <xdr:cNvPr id="7307" name="Check Box 139" hidden="1">
              <a:extLst>
                <a:ext uri="{63B3BB69-23CF-44E3-9099-C40C66FF867C}">
                  <a14:compatExt spid="_x0000_s7307"/>
                </a:ext>
                <a:ext uri="{FF2B5EF4-FFF2-40B4-BE49-F238E27FC236}">
                  <a16:creationId xmlns:a16="http://schemas.microsoft.com/office/drawing/2014/main" id="{00000000-0008-0000-0200-00008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59</xdr:row>
          <xdr:rowOff>152400</xdr:rowOff>
        </xdr:from>
        <xdr:to>
          <xdr:col>7</xdr:col>
          <xdr:colOff>0</xdr:colOff>
          <xdr:row>61</xdr:row>
          <xdr:rowOff>15240</xdr:rowOff>
        </xdr:to>
        <xdr:sp macro="" textlink="">
          <xdr:nvSpPr>
            <xdr:cNvPr id="7308" name="Check Box 140" hidden="1">
              <a:extLst>
                <a:ext uri="{63B3BB69-23CF-44E3-9099-C40C66FF867C}">
                  <a14:compatExt spid="_x0000_s7308"/>
                </a:ext>
                <a:ext uri="{FF2B5EF4-FFF2-40B4-BE49-F238E27FC236}">
                  <a16:creationId xmlns:a16="http://schemas.microsoft.com/office/drawing/2014/main" id="{00000000-0008-0000-0200-00008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59</xdr:row>
          <xdr:rowOff>152400</xdr:rowOff>
        </xdr:from>
        <xdr:to>
          <xdr:col>11</xdr:col>
          <xdr:colOff>0</xdr:colOff>
          <xdr:row>61</xdr:row>
          <xdr:rowOff>15240</xdr:rowOff>
        </xdr:to>
        <xdr:sp macro="" textlink="">
          <xdr:nvSpPr>
            <xdr:cNvPr id="7309" name="Check Box 141" hidden="1">
              <a:extLst>
                <a:ext uri="{63B3BB69-23CF-44E3-9099-C40C66FF867C}">
                  <a14:compatExt spid="_x0000_s7309"/>
                </a:ext>
                <a:ext uri="{FF2B5EF4-FFF2-40B4-BE49-F238E27FC236}">
                  <a16:creationId xmlns:a16="http://schemas.microsoft.com/office/drawing/2014/main" id="{00000000-0008-0000-0200-00008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60</xdr:row>
          <xdr:rowOff>152400</xdr:rowOff>
        </xdr:from>
        <xdr:to>
          <xdr:col>3</xdr:col>
          <xdr:colOff>19050</xdr:colOff>
          <xdr:row>62</xdr:row>
          <xdr:rowOff>15240</xdr:rowOff>
        </xdr:to>
        <xdr:sp macro="" textlink="">
          <xdr:nvSpPr>
            <xdr:cNvPr id="7310" name="Check Box 142" hidden="1">
              <a:extLst>
                <a:ext uri="{63B3BB69-23CF-44E3-9099-C40C66FF867C}">
                  <a14:compatExt spid="_x0000_s7310"/>
                </a:ext>
                <a:ext uri="{FF2B5EF4-FFF2-40B4-BE49-F238E27FC236}">
                  <a16:creationId xmlns:a16="http://schemas.microsoft.com/office/drawing/2014/main" id="{00000000-0008-0000-0200-00008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60</xdr:row>
          <xdr:rowOff>152400</xdr:rowOff>
        </xdr:from>
        <xdr:to>
          <xdr:col>7</xdr:col>
          <xdr:colOff>0</xdr:colOff>
          <xdr:row>62</xdr:row>
          <xdr:rowOff>15240</xdr:rowOff>
        </xdr:to>
        <xdr:sp macro="" textlink="">
          <xdr:nvSpPr>
            <xdr:cNvPr id="7311" name="Check Box 143" hidden="1">
              <a:extLst>
                <a:ext uri="{63B3BB69-23CF-44E3-9099-C40C66FF867C}">
                  <a14:compatExt spid="_x0000_s7311"/>
                </a:ext>
                <a:ext uri="{FF2B5EF4-FFF2-40B4-BE49-F238E27FC236}">
                  <a16:creationId xmlns:a16="http://schemas.microsoft.com/office/drawing/2014/main" id="{00000000-0008-0000-0200-00008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60</xdr:row>
          <xdr:rowOff>152400</xdr:rowOff>
        </xdr:from>
        <xdr:to>
          <xdr:col>11</xdr:col>
          <xdr:colOff>0</xdr:colOff>
          <xdr:row>62</xdr:row>
          <xdr:rowOff>15240</xdr:rowOff>
        </xdr:to>
        <xdr:sp macro="" textlink="">
          <xdr:nvSpPr>
            <xdr:cNvPr id="7312" name="Check Box 144" hidden="1">
              <a:extLst>
                <a:ext uri="{63B3BB69-23CF-44E3-9099-C40C66FF867C}">
                  <a14:compatExt spid="_x0000_s7312"/>
                </a:ext>
                <a:ext uri="{FF2B5EF4-FFF2-40B4-BE49-F238E27FC236}">
                  <a16:creationId xmlns:a16="http://schemas.microsoft.com/office/drawing/2014/main" id="{00000000-0008-0000-0200-00009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61</xdr:row>
          <xdr:rowOff>152400</xdr:rowOff>
        </xdr:from>
        <xdr:to>
          <xdr:col>3</xdr:col>
          <xdr:colOff>19050</xdr:colOff>
          <xdr:row>63</xdr:row>
          <xdr:rowOff>15240</xdr:rowOff>
        </xdr:to>
        <xdr:sp macro="" textlink="">
          <xdr:nvSpPr>
            <xdr:cNvPr id="7313" name="Check Box 145" hidden="1">
              <a:extLst>
                <a:ext uri="{63B3BB69-23CF-44E3-9099-C40C66FF867C}">
                  <a14:compatExt spid="_x0000_s7313"/>
                </a:ext>
                <a:ext uri="{FF2B5EF4-FFF2-40B4-BE49-F238E27FC236}">
                  <a16:creationId xmlns:a16="http://schemas.microsoft.com/office/drawing/2014/main" id="{00000000-0008-0000-0200-00009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61</xdr:row>
          <xdr:rowOff>152400</xdr:rowOff>
        </xdr:from>
        <xdr:to>
          <xdr:col>7</xdr:col>
          <xdr:colOff>0</xdr:colOff>
          <xdr:row>63</xdr:row>
          <xdr:rowOff>15240</xdr:rowOff>
        </xdr:to>
        <xdr:sp macro="" textlink="">
          <xdr:nvSpPr>
            <xdr:cNvPr id="7314" name="Check Box 146" hidden="1">
              <a:extLst>
                <a:ext uri="{63B3BB69-23CF-44E3-9099-C40C66FF867C}">
                  <a14:compatExt spid="_x0000_s7314"/>
                </a:ext>
                <a:ext uri="{FF2B5EF4-FFF2-40B4-BE49-F238E27FC236}">
                  <a16:creationId xmlns:a16="http://schemas.microsoft.com/office/drawing/2014/main" id="{00000000-0008-0000-0200-00009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61</xdr:row>
          <xdr:rowOff>152400</xdr:rowOff>
        </xdr:from>
        <xdr:to>
          <xdr:col>11</xdr:col>
          <xdr:colOff>0</xdr:colOff>
          <xdr:row>63</xdr:row>
          <xdr:rowOff>15240</xdr:rowOff>
        </xdr:to>
        <xdr:sp macro="" textlink="">
          <xdr:nvSpPr>
            <xdr:cNvPr id="7315" name="Check Box 147" hidden="1">
              <a:extLst>
                <a:ext uri="{63B3BB69-23CF-44E3-9099-C40C66FF867C}">
                  <a14:compatExt spid="_x0000_s7315"/>
                </a:ext>
                <a:ext uri="{FF2B5EF4-FFF2-40B4-BE49-F238E27FC236}">
                  <a16:creationId xmlns:a16="http://schemas.microsoft.com/office/drawing/2014/main" id="{00000000-0008-0000-0200-00009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62</xdr:row>
          <xdr:rowOff>152400</xdr:rowOff>
        </xdr:from>
        <xdr:to>
          <xdr:col>3</xdr:col>
          <xdr:colOff>19050</xdr:colOff>
          <xdr:row>64</xdr:row>
          <xdr:rowOff>15240</xdr:rowOff>
        </xdr:to>
        <xdr:sp macro="" textlink="">
          <xdr:nvSpPr>
            <xdr:cNvPr id="7316" name="Check Box 148" hidden="1">
              <a:extLst>
                <a:ext uri="{63B3BB69-23CF-44E3-9099-C40C66FF867C}">
                  <a14:compatExt spid="_x0000_s7316"/>
                </a:ext>
                <a:ext uri="{FF2B5EF4-FFF2-40B4-BE49-F238E27FC236}">
                  <a16:creationId xmlns:a16="http://schemas.microsoft.com/office/drawing/2014/main" id="{00000000-0008-0000-0200-00009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62</xdr:row>
          <xdr:rowOff>152400</xdr:rowOff>
        </xdr:from>
        <xdr:to>
          <xdr:col>7</xdr:col>
          <xdr:colOff>0</xdr:colOff>
          <xdr:row>64</xdr:row>
          <xdr:rowOff>15240</xdr:rowOff>
        </xdr:to>
        <xdr:sp macro="" textlink="">
          <xdr:nvSpPr>
            <xdr:cNvPr id="7317" name="Check Box 149" hidden="1">
              <a:extLst>
                <a:ext uri="{63B3BB69-23CF-44E3-9099-C40C66FF867C}">
                  <a14:compatExt spid="_x0000_s7317"/>
                </a:ext>
                <a:ext uri="{FF2B5EF4-FFF2-40B4-BE49-F238E27FC236}">
                  <a16:creationId xmlns:a16="http://schemas.microsoft.com/office/drawing/2014/main" id="{00000000-0008-0000-0200-00009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62</xdr:row>
          <xdr:rowOff>152400</xdr:rowOff>
        </xdr:from>
        <xdr:to>
          <xdr:col>11</xdr:col>
          <xdr:colOff>0</xdr:colOff>
          <xdr:row>64</xdr:row>
          <xdr:rowOff>15240</xdr:rowOff>
        </xdr:to>
        <xdr:sp macro="" textlink="">
          <xdr:nvSpPr>
            <xdr:cNvPr id="7318" name="Check Box 150" hidden="1">
              <a:extLst>
                <a:ext uri="{63B3BB69-23CF-44E3-9099-C40C66FF867C}">
                  <a14:compatExt spid="_x0000_s7318"/>
                </a:ext>
                <a:ext uri="{FF2B5EF4-FFF2-40B4-BE49-F238E27FC236}">
                  <a16:creationId xmlns:a16="http://schemas.microsoft.com/office/drawing/2014/main" id="{00000000-0008-0000-0200-00009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63</xdr:row>
          <xdr:rowOff>152400</xdr:rowOff>
        </xdr:from>
        <xdr:to>
          <xdr:col>3</xdr:col>
          <xdr:colOff>19050</xdr:colOff>
          <xdr:row>65</xdr:row>
          <xdr:rowOff>15240</xdr:rowOff>
        </xdr:to>
        <xdr:sp macro="" textlink="">
          <xdr:nvSpPr>
            <xdr:cNvPr id="7319" name="Check Box 151" hidden="1">
              <a:extLst>
                <a:ext uri="{63B3BB69-23CF-44E3-9099-C40C66FF867C}">
                  <a14:compatExt spid="_x0000_s7319"/>
                </a:ext>
                <a:ext uri="{FF2B5EF4-FFF2-40B4-BE49-F238E27FC236}">
                  <a16:creationId xmlns:a16="http://schemas.microsoft.com/office/drawing/2014/main" id="{00000000-0008-0000-0200-00009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63</xdr:row>
          <xdr:rowOff>152400</xdr:rowOff>
        </xdr:from>
        <xdr:to>
          <xdr:col>7</xdr:col>
          <xdr:colOff>0</xdr:colOff>
          <xdr:row>65</xdr:row>
          <xdr:rowOff>15240</xdr:rowOff>
        </xdr:to>
        <xdr:sp macro="" textlink="">
          <xdr:nvSpPr>
            <xdr:cNvPr id="7320" name="Check Box 152" hidden="1">
              <a:extLst>
                <a:ext uri="{63B3BB69-23CF-44E3-9099-C40C66FF867C}">
                  <a14:compatExt spid="_x0000_s7320"/>
                </a:ext>
                <a:ext uri="{FF2B5EF4-FFF2-40B4-BE49-F238E27FC236}">
                  <a16:creationId xmlns:a16="http://schemas.microsoft.com/office/drawing/2014/main" id="{00000000-0008-0000-0200-00009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63</xdr:row>
          <xdr:rowOff>152400</xdr:rowOff>
        </xdr:from>
        <xdr:to>
          <xdr:col>11</xdr:col>
          <xdr:colOff>0</xdr:colOff>
          <xdr:row>65</xdr:row>
          <xdr:rowOff>15240</xdr:rowOff>
        </xdr:to>
        <xdr:sp macro="" textlink="">
          <xdr:nvSpPr>
            <xdr:cNvPr id="7321" name="Check Box 153" hidden="1">
              <a:extLst>
                <a:ext uri="{63B3BB69-23CF-44E3-9099-C40C66FF867C}">
                  <a14:compatExt spid="_x0000_s7321"/>
                </a:ext>
                <a:ext uri="{FF2B5EF4-FFF2-40B4-BE49-F238E27FC236}">
                  <a16:creationId xmlns:a16="http://schemas.microsoft.com/office/drawing/2014/main" id="{00000000-0008-0000-0200-00009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64</xdr:row>
          <xdr:rowOff>152400</xdr:rowOff>
        </xdr:from>
        <xdr:to>
          <xdr:col>3</xdr:col>
          <xdr:colOff>19050</xdr:colOff>
          <xdr:row>66</xdr:row>
          <xdr:rowOff>15240</xdr:rowOff>
        </xdr:to>
        <xdr:sp macro="" textlink="">
          <xdr:nvSpPr>
            <xdr:cNvPr id="7322" name="Check Box 154" hidden="1">
              <a:extLst>
                <a:ext uri="{63B3BB69-23CF-44E3-9099-C40C66FF867C}">
                  <a14:compatExt spid="_x0000_s7322"/>
                </a:ext>
                <a:ext uri="{FF2B5EF4-FFF2-40B4-BE49-F238E27FC236}">
                  <a16:creationId xmlns:a16="http://schemas.microsoft.com/office/drawing/2014/main" id="{00000000-0008-0000-0200-00009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64</xdr:row>
          <xdr:rowOff>152400</xdr:rowOff>
        </xdr:from>
        <xdr:to>
          <xdr:col>7</xdr:col>
          <xdr:colOff>0</xdr:colOff>
          <xdr:row>66</xdr:row>
          <xdr:rowOff>15240</xdr:rowOff>
        </xdr:to>
        <xdr:sp macro="" textlink="">
          <xdr:nvSpPr>
            <xdr:cNvPr id="7323" name="Check Box 155" hidden="1">
              <a:extLst>
                <a:ext uri="{63B3BB69-23CF-44E3-9099-C40C66FF867C}">
                  <a14:compatExt spid="_x0000_s7323"/>
                </a:ext>
                <a:ext uri="{FF2B5EF4-FFF2-40B4-BE49-F238E27FC236}">
                  <a16:creationId xmlns:a16="http://schemas.microsoft.com/office/drawing/2014/main" id="{00000000-0008-0000-0200-00009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64</xdr:row>
          <xdr:rowOff>152400</xdr:rowOff>
        </xdr:from>
        <xdr:to>
          <xdr:col>11</xdr:col>
          <xdr:colOff>0</xdr:colOff>
          <xdr:row>66</xdr:row>
          <xdr:rowOff>15240</xdr:rowOff>
        </xdr:to>
        <xdr:sp macro="" textlink="">
          <xdr:nvSpPr>
            <xdr:cNvPr id="7324" name="Check Box 156" hidden="1">
              <a:extLst>
                <a:ext uri="{63B3BB69-23CF-44E3-9099-C40C66FF867C}">
                  <a14:compatExt spid="_x0000_s7324"/>
                </a:ext>
                <a:ext uri="{FF2B5EF4-FFF2-40B4-BE49-F238E27FC236}">
                  <a16:creationId xmlns:a16="http://schemas.microsoft.com/office/drawing/2014/main" id="{00000000-0008-0000-0200-00009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65</xdr:row>
          <xdr:rowOff>152400</xdr:rowOff>
        </xdr:from>
        <xdr:to>
          <xdr:col>3</xdr:col>
          <xdr:colOff>19050</xdr:colOff>
          <xdr:row>67</xdr:row>
          <xdr:rowOff>15240</xdr:rowOff>
        </xdr:to>
        <xdr:sp macro="" textlink="">
          <xdr:nvSpPr>
            <xdr:cNvPr id="7325" name="Check Box 157" hidden="1">
              <a:extLst>
                <a:ext uri="{63B3BB69-23CF-44E3-9099-C40C66FF867C}">
                  <a14:compatExt spid="_x0000_s7325"/>
                </a:ext>
                <a:ext uri="{FF2B5EF4-FFF2-40B4-BE49-F238E27FC236}">
                  <a16:creationId xmlns:a16="http://schemas.microsoft.com/office/drawing/2014/main" id="{00000000-0008-0000-0200-00009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65</xdr:row>
          <xdr:rowOff>152400</xdr:rowOff>
        </xdr:from>
        <xdr:to>
          <xdr:col>7</xdr:col>
          <xdr:colOff>0</xdr:colOff>
          <xdr:row>67</xdr:row>
          <xdr:rowOff>15240</xdr:rowOff>
        </xdr:to>
        <xdr:sp macro="" textlink="">
          <xdr:nvSpPr>
            <xdr:cNvPr id="7326" name="Check Box 158" hidden="1">
              <a:extLst>
                <a:ext uri="{63B3BB69-23CF-44E3-9099-C40C66FF867C}">
                  <a14:compatExt spid="_x0000_s7326"/>
                </a:ext>
                <a:ext uri="{FF2B5EF4-FFF2-40B4-BE49-F238E27FC236}">
                  <a16:creationId xmlns:a16="http://schemas.microsoft.com/office/drawing/2014/main" id="{00000000-0008-0000-0200-00009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65</xdr:row>
          <xdr:rowOff>152400</xdr:rowOff>
        </xdr:from>
        <xdr:to>
          <xdr:col>11</xdr:col>
          <xdr:colOff>0</xdr:colOff>
          <xdr:row>67</xdr:row>
          <xdr:rowOff>15240</xdr:rowOff>
        </xdr:to>
        <xdr:sp macro="" textlink="">
          <xdr:nvSpPr>
            <xdr:cNvPr id="7327" name="Check Box 159" hidden="1">
              <a:extLst>
                <a:ext uri="{63B3BB69-23CF-44E3-9099-C40C66FF867C}">
                  <a14:compatExt spid="_x0000_s7327"/>
                </a:ext>
                <a:ext uri="{FF2B5EF4-FFF2-40B4-BE49-F238E27FC236}">
                  <a16:creationId xmlns:a16="http://schemas.microsoft.com/office/drawing/2014/main" id="{00000000-0008-0000-0200-00009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66</xdr:row>
          <xdr:rowOff>152400</xdr:rowOff>
        </xdr:from>
        <xdr:to>
          <xdr:col>3</xdr:col>
          <xdr:colOff>19050</xdr:colOff>
          <xdr:row>68</xdr:row>
          <xdr:rowOff>15240</xdr:rowOff>
        </xdr:to>
        <xdr:sp macro="" textlink="">
          <xdr:nvSpPr>
            <xdr:cNvPr id="7328" name="Check Box 160" hidden="1">
              <a:extLst>
                <a:ext uri="{63B3BB69-23CF-44E3-9099-C40C66FF867C}">
                  <a14:compatExt spid="_x0000_s7328"/>
                </a:ext>
                <a:ext uri="{FF2B5EF4-FFF2-40B4-BE49-F238E27FC236}">
                  <a16:creationId xmlns:a16="http://schemas.microsoft.com/office/drawing/2014/main" id="{00000000-0008-0000-0200-0000A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66</xdr:row>
          <xdr:rowOff>152400</xdr:rowOff>
        </xdr:from>
        <xdr:to>
          <xdr:col>7</xdr:col>
          <xdr:colOff>0</xdr:colOff>
          <xdr:row>68</xdr:row>
          <xdr:rowOff>15240</xdr:rowOff>
        </xdr:to>
        <xdr:sp macro="" textlink="">
          <xdr:nvSpPr>
            <xdr:cNvPr id="7329" name="Check Box 161" hidden="1">
              <a:extLst>
                <a:ext uri="{63B3BB69-23CF-44E3-9099-C40C66FF867C}">
                  <a14:compatExt spid="_x0000_s7329"/>
                </a:ext>
                <a:ext uri="{FF2B5EF4-FFF2-40B4-BE49-F238E27FC236}">
                  <a16:creationId xmlns:a16="http://schemas.microsoft.com/office/drawing/2014/main" id="{00000000-0008-0000-0200-0000A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66</xdr:row>
          <xdr:rowOff>152400</xdr:rowOff>
        </xdr:from>
        <xdr:to>
          <xdr:col>11</xdr:col>
          <xdr:colOff>0</xdr:colOff>
          <xdr:row>68</xdr:row>
          <xdr:rowOff>15240</xdr:rowOff>
        </xdr:to>
        <xdr:sp macro="" textlink="">
          <xdr:nvSpPr>
            <xdr:cNvPr id="7330" name="Check Box 162" hidden="1">
              <a:extLst>
                <a:ext uri="{63B3BB69-23CF-44E3-9099-C40C66FF867C}">
                  <a14:compatExt spid="_x0000_s7330"/>
                </a:ext>
                <a:ext uri="{FF2B5EF4-FFF2-40B4-BE49-F238E27FC236}">
                  <a16:creationId xmlns:a16="http://schemas.microsoft.com/office/drawing/2014/main" id="{00000000-0008-0000-0200-0000A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67</xdr:row>
          <xdr:rowOff>152400</xdr:rowOff>
        </xdr:from>
        <xdr:to>
          <xdr:col>3</xdr:col>
          <xdr:colOff>19050</xdr:colOff>
          <xdr:row>69</xdr:row>
          <xdr:rowOff>15240</xdr:rowOff>
        </xdr:to>
        <xdr:sp macro="" textlink="">
          <xdr:nvSpPr>
            <xdr:cNvPr id="7331" name="Check Box 163" hidden="1">
              <a:extLst>
                <a:ext uri="{63B3BB69-23CF-44E3-9099-C40C66FF867C}">
                  <a14:compatExt spid="_x0000_s7331"/>
                </a:ext>
                <a:ext uri="{FF2B5EF4-FFF2-40B4-BE49-F238E27FC236}">
                  <a16:creationId xmlns:a16="http://schemas.microsoft.com/office/drawing/2014/main" id="{00000000-0008-0000-0200-0000A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67</xdr:row>
          <xdr:rowOff>152400</xdr:rowOff>
        </xdr:from>
        <xdr:to>
          <xdr:col>7</xdr:col>
          <xdr:colOff>0</xdr:colOff>
          <xdr:row>69</xdr:row>
          <xdr:rowOff>15240</xdr:rowOff>
        </xdr:to>
        <xdr:sp macro="" textlink="">
          <xdr:nvSpPr>
            <xdr:cNvPr id="7332" name="Check Box 164" hidden="1">
              <a:extLst>
                <a:ext uri="{63B3BB69-23CF-44E3-9099-C40C66FF867C}">
                  <a14:compatExt spid="_x0000_s7332"/>
                </a:ext>
                <a:ext uri="{FF2B5EF4-FFF2-40B4-BE49-F238E27FC236}">
                  <a16:creationId xmlns:a16="http://schemas.microsoft.com/office/drawing/2014/main" id="{00000000-0008-0000-0200-0000A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67</xdr:row>
          <xdr:rowOff>152400</xdr:rowOff>
        </xdr:from>
        <xdr:to>
          <xdr:col>11</xdr:col>
          <xdr:colOff>0</xdr:colOff>
          <xdr:row>69</xdr:row>
          <xdr:rowOff>15240</xdr:rowOff>
        </xdr:to>
        <xdr:sp macro="" textlink="">
          <xdr:nvSpPr>
            <xdr:cNvPr id="7333" name="Check Box 165" hidden="1">
              <a:extLst>
                <a:ext uri="{63B3BB69-23CF-44E3-9099-C40C66FF867C}">
                  <a14:compatExt spid="_x0000_s7333"/>
                </a:ext>
                <a:ext uri="{FF2B5EF4-FFF2-40B4-BE49-F238E27FC236}">
                  <a16:creationId xmlns:a16="http://schemas.microsoft.com/office/drawing/2014/main" id="{00000000-0008-0000-0200-0000A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68</xdr:row>
          <xdr:rowOff>152400</xdr:rowOff>
        </xdr:from>
        <xdr:to>
          <xdr:col>3</xdr:col>
          <xdr:colOff>19050</xdr:colOff>
          <xdr:row>70</xdr:row>
          <xdr:rowOff>15240</xdr:rowOff>
        </xdr:to>
        <xdr:sp macro="" textlink="">
          <xdr:nvSpPr>
            <xdr:cNvPr id="7334" name="Check Box 166" hidden="1">
              <a:extLst>
                <a:ext uri="{63B3BB69-23CF-44E3-9099-C40C66FF867C}">
                  <a14:compatExt spid="_x0000_s7334"/>
                </a:ext>
                <a:ext uri="{FF2B5EF4-FFF2-40B4-BE49-F238E27FC236}">
                  <a16:creationId xmlns:a16="http://schemas.microsoft.com/office/drawing/2014/main" id="{00000000-0008-0000-0200-0000A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68</xdr:row>
          <xdr:rowOff>152400</xdr:rowOff>
        </xdr:from>
        <xdr:to>
          <xdr:col>7</xdr:col>
          <xdr:colOff>0</xdr:colOff>
          <xdr:row>70</xdr:row>
          <xdr:rowOff>15240</xdr:rowOff>
        </xdr:to>
        <xdr:sp macro="" textlink="">
          <xdr:nvSpPr>
            <xdr:cNvPr id="7335" name="Check Box 167" hidden="1">
              <a:extLst>
                <a:ext uri="{63B3BB69-23CF-44E3-9099-C40C66FF867C}">
                  <a14:compatExt spid="_x0000_s7335"/>
                </a:ext>
                <a:ext uri="{FF2B5EF4-FFF2-40B4-BE49-F238E27FC236}">
                  <a16:creationId xmlns:a16="http://schemas.microsoft.com/office/drawing/2014/main" id="{00000000-0008-0000-0200-0000A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68</xdr:row>
          <xdr:rowOff>152400</xdr:rowOff>
        </xdr:from>
        <xdr:to>
          <xdr:col>11</xdr:col>
          <xdr:colOff>0</xdr:colOff>
          <xdr:row>70</xdr:row>
          <xdr:rowOff>15240</xdr:rowOff>
        </xdr:to>
        <xdr:sp macro="" textlink="">
          <xdr:nvSpPr>
            <xdr:cNvPr id="7336" name="Check Box 168" hidden="1">
              <a:extLst>
                <a:ext uri="{63B3BB69-23CF-44E3-9099-C40C66FF867C}">
                  <a14:compatExt spid="_x0000_s7336"/>
                </a:ext>
                <a:ext uri="{FF2B5EF4-FFF2-40B4-BE49-F238E27FC236}">
                  <a16:creationId xmlns:a16="http://schemas.microsoft.com/office/drawing/2014/main" id="{00000000-0008-0000-0200-0000A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69</xdr:row>
          <xdr:rowOff>152400</xdr:rowOff>
        </xdr:from>
        <xdr:to>
          <xdr:col>3</xdr:col>
          <xdr:colOff>19050</xdr:colOff>
          <xdr:row>71</xdr:row>
          <xdr:rowOff>15240</xdr:rowOff>
        </xdr:to>
        <xdr:sp macro="" textlink="">
          <xdr:nvSpPr>
            <xdr:cNvPr id="7337" name="Check Box 169" hidden="1">
              <a:extLst>
                <a:ext uri="{63B3BB69-23CF-44E3-9099-C40C66FF867C}">
                  <a14:compatExt spid="_x0000_s7337"/>
                </a:ext>
                <a:ext uri="{FF2B5EF4-FFF2-40B4-BE49-F238E27FC236}">
                  <a16:creationId xmlns:a16="http://schemas.microsoft.com/office/drawing/2014/main" id="{00000000-0008-0000-0200-0000A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69</xdr:row>
          <xdr:rowOff>152400</xdr:rowOff>
        </xdr:from>
        <xdr:to>
          <xdr:col>7</xdr:col>
          <xdr:colOff>0</xdr:colOff>
          <xdr:row>71</xdr:row>
          <xdr:rowOff>15240</xdr:rowOff>
        </xdr:to>
        <xdr:sp macro="" textlink="">
          <xdr:nvSpPr>
            <xdr:cNvPr id="7338" name="Check Box 170" hidden="1">
              <a:extLst>
                <a:ext uri="{63B3BB69-23CF-44E3-9099-C40C66FF867C}">
                  <a14:compatExt spid="_x0000_s7338"/>
                </a:ext>
                <a:ext uri="{FF2B5EF4-FFF2-40B4-BE49-F238E27FC236}">
                  <a16:creationId xmlns:a16="http://schemas.microsoft.com/office/drawing/2014/main" id="{00000000-0008-0000-0200-0000A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69</xdr:row>
          <xdr:rowOff>152400</xdr:rowOff>
        </xdr:from>
        <xdr:to>
          <xdr:col>11</xdr:col>
          <xdr:colOff>0</xdr:colOff>
          <xdr:row>71</xdr:row>
          <xdr:rowOff>15240</xdr:rowOff>
        </xdr:to>
        <xdr:sp macro="" textlink="">
          <xdr:nvSpPr>
            <xdr:cNvPr id="7339" name="Check Box 171" hidden="1">
              <a:extLst>
                <a:ext uri="{63B3BB69-23CF-44E3-9099-C40C66FF867C}">
                  <a14:compatExt spid="_x0000_s7339"/>
                </a:ext>
                <a:ext uri="{FF2B5EF4-FFF2-40B4-BE49-F238E27FC236}">
                  <a16:creationId xmlns:a16="http://schemas.microsoft.com/office/drawing/2014/main" id="{00000000-0008-0000-0200-0000A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70</xdr:row>
          <xdr:rowOff>152400</xdr:rowOff>
        </xdr:from>
        <xdr:to>
          <xdr:col>3</xdr:col>
          <xdr:colOff>19050</xdr:colOff>
          <xdr:row>72</xdr:row>
          <xdr:rowOff>15240</xdr:rowOff>
        </xdr:to>
        <xdr:sp macro="" textlink="">
          <xdr:nvSpPr>
            <xdr:cNvPr id="7340" name="Check Box 172" hidden="1">
              <a:extLst>
                <a:ext uri="{63B3BB69-23CF-44E3-9099-C40C66FF867C}">
                  <a14:compatExt spid="_x0000_s7340"/>
                </a:ext>
                <a:ext uri="{FF2B5EF4-FFF2-40B4-BE49-F238E27FC236}">
                  <a16:creationId xmlns:a16="http://schemas.microsoft.com/office/drawing/2014/main" id="{00000000-0008-0000-0200-0000A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70</xdr:row>
          <xdr:rowOff>152400</xdr:rowOff>
        </xdr:from>
        <xdr:to>
          <xdr:col>7</xdr:col>
          <xdr:colOff>0</xdr:colOff>
          <xdr:row>72</xdr:row>
          <xdr:rowOff>15240</xdr:rowOff>
        </xdr:to>
        <xdr:sp macro="" textlink="">
          <xdr:nvSpPr>
            <xdr:cNvPr id="7341" name="Check Box 173" hidden="1">
              <a:extLst>
                <a:ext uri="{63B3BB69-23CF-44E3-9099-C40C66FF867C}">
                  <a14:compatExt spid="_x0000_s7341"/>
                </a:ext>
                <a:ext uri="{FF2B5EF4-FFF2-40B4-BE49-F238E27FC236}">
                  <a16:creationId xmlns:a16="http://schemas.microsoft.com/office/drawing/2014/main" id="{00000000-0008-0000-0200-0000A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70</xdr:row>
          <xdr:rowOff>152400</xdr:rowOff>
        </xdr:from>
        <xdr:to>
          <xdr:col>11</xdr:col>
          <xdr:colOff>0</xdr:colOff>
          <xdr:row>72</xdr:row>
          <xdr:rowOff>15240</xdr:rowOff>
        </xdr:to>
        <xdr:sp macro="" textlink="">
          <xdr:nvSpPr>
            <xdr:cNvPr id="7342" name="Check Box 174" hidden="1">
              <a:extLst>
                <a:ext uri="{63B3BB69-23CF-44E3-9099-C40C66FF867C}">
                  <a14:compatExt spid="_x0000_s7342"/>
                </a:ext>
                <a:ext uri="{FF2B5EF4-FFF2-40B4-BE49-F238E27FC236}">
                  <a16:creationId xmlns:a16="http://schemas.microsoft.com/office/drawing/2014/main" id="{00000000-0008-0000-0200-0000A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71</xdr:row>
          <xdr:rowOff>152400</xdr:rowOff>
        </xdr:from>
        <xdr:to>
          <xdr:col>3</xdr:col>
          <xdr:colOff>19050</xdr:colOff>
          <xdr:row>73</xdr:row>
          <xdr:rowOff>15240</xdr:rowOff>
        </xdr:to>
        <xdr:sp macro="" textlink="">
          <xdr:nvSpPr>
            <xdr:cNvPr id="7343" name="Check Box 175" hidden="1">
              <a:extLst>
                <a:ext uri="{63B3BB69-23CF-44E3-9099-C40C66FF867C}">
                  <a14:compatExt spid="_x0000_s7343"/>
                </a:ext>
                <a:ext uri="{FF2B5EF4-FFF2-40B4-BE49-F238E27FC236}">
                  <a16:creationId xmlns:a16="http://schemas.microsoft.com/office/drawing/2014/main" id="{00000000-0008-0000-0200-0000A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71</xdr:row>
          <xdr:rowOff>152400</xdr:rowOff>
        </xdr:from>
        <xdr:to>
          <xdr:col>7</xdr:col>
          <xdr:colOff>0</xdr:colOff>
          <xdr:row>73</xdr:row>
          <xdr:rowOff>15240</xdr:rowOff>
        </xdr:to>
        <xdr:sp macro="" textlink="">
          <xdr:nvSpPr>
            <xdr:cNvPr id="7344" name="Check Box 176" hidden="1">
              <a:extLst>
                <a:ext uri="{63B3BB69-23CF-44E3-9099-C40C66FF867C}">
                  <a14:compatExt spid="_x0000_s7344"/>
                </a:ext>
                <a:ext uri="{FF2B5EF4-FFF2-40B4-BE49-F238E27FC236}">
                  <a16:creationId xmlns:a16="http://schemas.microsoft.com/office/drawing/2014/main" id="{00000000-0008-0000-0200-0000B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71</xdr:row>
          <xdr:rowOff>152400</xdr:rowOff>
        </xdr:from>
        <xdr:to>
          <xdr:col>11</xdr:col>
          <xdr:colOff>0</xdr:colOff>
          <xdr:row>73</xdr:row>
          <xdr:rowOff>15240</xdr:rowOff>
        </xdr:to>
        <xdr:sp macro="" textlink="">
          <xdr:nvSpPr>
            <xdr:cNvPr id="7345" name="Check Box 177" hidden="1">
              <a:extLst>
                <a:ext uri="{63B3BB69-23CF-44E3-9099-C40C66FF867C}">
                  <a14:compatExt spid="_x0000_s7345"/>
                </a:ext>
                <a:ext uri="{FF2B5EF4-FFF2-40B4-BE49-F238E27FC236}">
                  <a16:creationId xmlns:a16="http://schemas.microsoft.com/office/drawing/2014/main" id="{00000000-0008-0000-0200-0000B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72</xdr:row>
          <xdr:rowOff>152400</xdr:rowOff>
        </xdr:from>
        <xdr:to>
          <xdr:col>3</xdr:col>
          <xdr:colOff>19050</xdr:colOff>
          <xdr:row>74</xdr:row>
          <xdr:rowOff>15240</xdr:rowOff>
        </xdr:to>
        <xdr:sp macro="" textlink="">
          <xdr:nvSpPr>
            <xdr:cNvPr id="7346" name="Check Box 178" hidden="1">
              <a:extLst>
                <a:ext uri="{63B3BB69-23CF-44E3-9099-C40C66FF867C}">
                  <a14:compatExt spid="_x0000_s7346"/>
                </a:ext>
                <a:ext uri="{FF2B5EF4-FFF2-40B4-BE49-F238E27FC236}">
                  <a16:creationId xmlns:a16="http://schemas.microsoft.com/office/drawing/2014/main" id="{00000000-0008-0000-0200-0000B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72</xdr:row>
          <xdr:rowOff>152400</xdr:rowOff>
        </xdr:from>
        <xdr:to>
          <xdr:col>7</xdr:col>
          <xdr:colOff>0</xdr:colOff>
          <xdr:row>74</xdr:row>
          <xdr:rowOff>15240</xdr:rowOff>
        </xdr:to>
        <xdr:sp macro="" textlink="">
          <xdr:nvSpPr>
            <xdr:cNvPr id="7347" name="Check Box 179" hidden="1">
              <a:extLst>
                <a:ext uri="{63B3BB69-23CF-44E3-9099-C40C66FF867C}">
                  <a14:compatExt spid="_x0000_s7347"/>
                </a:ext>
                <a:ext uri="{FF2B5EF4-FFF2-40B4-BE49-F238E27FC236}">
                  <a16:creationId xmlns:a16="http://schemas.microsoft.com/office/drawing/2014/main" id="{00000000-0008-0000-0200-0000B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72</xdr:row>
          <xdr:rowOff>152400</xdr:rowOff>
        </xdr:from>
        <xdr:to>
          <xdr:col>11</xdr:col>
          <xdr:colOff>0</xdr:colOff>
          <xdr:row>74</xdr:row>
          <xdr:rowOff>15240</xdr:rowOff>
        </xdr:to>
        <xdr:sp macro="" textlink="">
          <xdr:nvSpPr>
            <xdr:cNvPr id="7348" name="Check Box 180" hidden="1">
              <a:extLst>
                <a:ext uri="{63B3BB69-23CF-44E3-9099-C40C66FF867C}">
                  <a14:compatExt spid="_x0000_s7348"/>
                </a:ext>
                <a:ext uri="{FF2B5EF4-FFF2-40B4-BE49-F238E27FC236}">
                  <a16:creationId xmlns:a16="http://schemas.microsoft.com/office/drawing/2014/main" id="{00000000-0008-0000-0200-0000B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82</xdr:row>
          <xdr:rowOff>160020</xdr:rowOff>
        </xdr:from>
        <xdr:to>
          <xdr:col>3</xdr:col>
          <xdr:colOff>19050</xdr:colOff>
          <xdr:row>84</xdr:row>
          <xdr:rowOff>38100</xdr:rowOff>
        </xdr:to>
        <xdr:sp macro="" textlink="">
          <xdr:nvSpPr>
            <xdr:cNvPr id="7349" name="Check Box 181" hidden="1">
              <a:extLst>
                <a:ext uri="{63B3BB69-23CF-44E3-9099-C40C66FF867C}">
                  <a14:compatExt spid="_x0000_s7349"/>
                </a:ext>
                <a:ext uri="{FF2B5EF4-FFF2-40B4-BE49-F238E27FC236}">
                  <a16:creationId xmlns:a16="http://schemas.microsoft.com/office/drawing/2014/main" id="{00000000-0008-0000-0200-0000B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82</xdr:row>
          <xdr:rowOff>160020</xdr:rowOff>
        </xdr:from>
        <xdr:to>
          <xdr:col>7</xdr:col>
          <xdr:colOff>0</xdr:colOff>
          <xdr:row>84</xdr:row>
          <xdr:rowOff>38100</xdr:rowOff>
        </xdr:to>
        <xdr:sp macro="" textlink="">
          <xdr:nvSpPr>
            <xdr:cNvPr id="7350" name="Check Box 182" hidden="1">
              <a:extLst>
                <a:ext uri="{63B3BB69-23CF-44E3-9099-C40C66FF867C}">
                  <a14:compatExt spid="_x0000_s7350"/>
                </a:ext>
                <a:ext uri="{FF2B5EF4-FFF2-40B4-BE49-F238E27FC236}">
                  <a16:creationId xmlns:a16="http://schemas.microsoft.com/office/drawing/2014/main" id="{00000000-0008-0000-0200-0000B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82</xdr:row>
          <xdr:rowOff>160020</xdr:rowOff>
        </xdr:from>
        <xdr:to>
          <xdr:col>11</xdr:col>
          <xdr:colOff>0</xdr:colOff>
          <xdr:row>84</xdr:row>
          <xdr:rowOff>38100</xdr:rowOff>
        </xdr:to>
        <xdr:sp macro="" textlink="">
          <xdr:nvSpPr>
            <xdr:cNvPr id="7351" name="Check Box 183" hidden="1">
              <a:extLst>
                <a:ext uri="{63B3BB69-23CF-44E3-9099-C40C66FF867C}">
                  <a14:compatExt spid="_x0000_s7351"/>
                </a:ext>
                <a:ext uri="{FF2B5EF4-FFF2-40B4-BE49-F238E27FC236}">
                  <a16:creationId xmlns:a16="http://schemas.microsoft.com/office/drawing/2014/main" id="{00000000-0008-0000-0200-0000B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83</xdr:row>
          <xdr:rowOff>152400</xdr:rowOff>
        </xdr:from>
        <xdr:to>
          <xdr:col>3</xdr:col>
          <xdr:colOff>19050</xdr:colOff>
          <xdr:row>85</xdr:row>
          <xdr:rowOff>15240</xdr:rowOff>
        </xdr:to>
        <xdr:sp macro="" textlink="">
          <xdr:nvSpPr>
            <xdr:cNvPr id="7352" name="Check Box 184" hidden="1">
              <a:extLst>
                <a:ext uri="{63B3BB69-23CF-44E3-9099-C40C66FF867C}">
                  <a14:compatExt spid="_x0000_s7352"/>
                </a:ext>
                <a:ext uri="{FF2B5EF4-FFF2-40B4-BE49-F238E27FC236}">
                  <a16:creationId xmlns:a16="http://schemas.microsoft.com/office/drawing/2014/main" id="{00000000-0008-0000-0200-0000B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83</xdr:row>
          <xdr:rowOff>152400</xdr:rowOff>
        </xdr:from>
        <xdr:to>
          <xdr:col>7</xdr:col>
          <xdr:colOff>0</xdr:colOff>
          <xdr:row>85</xdr:row>
          <xdr:rowOff>15240</xdr:rowOff>
        </xdr:to>
        <xdr:sp macro="" textlink="">
          <xdr:nvSpPr>
            <xdr:cNvPr id="7353" name="Check Box 185" hidden="1">
              <a:extLst>
                <a:ext uri="{63B3BB69-23CF-44E3-9099-C40C66FF867C}">
                  <a14:compatExt spid="_x0000_s7353"/>
                </a:ext>
                <a:ext uri="{FF2B5EF4-FFF2-40B4-BE49-F238E27FC236}">
                  <a16:creationId xmlns:a16="http://schemas.microsoft.com/office/drawing/2014/main" id="{00000000-0008-0000-0200-0000B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83</xdr:row>
          <xdr:rowOff>152400</xdr:rowOff>
        </xdr:from>
        <xdr:to>
          <xdr:col>11</xdr:col>
          <xdr:colOff>0</xdr:colOff>
          <xdr:row>85</xdr:row>
          <xdr:rowOff>15240</xdr:rowOff>
        </xdr:to>
        <xdr:sp macro="" textlink="">
          <xdr:nvSpPr>
            <xdr:cNvPr id="7354" name="Check Box 186" hidden="1">
              <a:extLst>
                <a:ext uri="{63B3BB69-23CF-44E3-9099-C40C66FF867C}">
                  <a14:compatExt spid="_x0000_s7354"/>
                </a:ext>
                <a:ext uri="{FF2B5EF4-FFF2-40B4-BE49-F238E27FC236}">
                  <a16:creationId xmlns:a16="http://schemas.microsoft.com/office/drawing/2014/main" id="{00000000-0008-0000-0200-0000B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84</xdr:row>
          <xdr:rowOff>152400</xdr:rowOff>
        </xdr:from>
        <xdr:to>
          <xdr:col>3</xdr:col>
          <xdr:colOff>19050</xdr:colOff>
          <xdr:row>86</xdr:row>
          <xdr:rowOff>15240</xdr:rowOff>
        </xdr:to>
        <xdr:sp macro="" textlink="">
          <xdr:nvSpPr>
            <xdr:cNvPr id="7355" name="Check Box 187" hidden="1">
              <a:extLst>
                <a:ext uri="{63B3BB69-23CF-44E3-9099-C40C66FF867C}">
                  <a14:compatExt spid="_x0000_s7355"/>
                </a:ext>
                <a:ext uri="{FF2B5EF4-FFF2-40B4-BE49-F238E27FC236}">
                  <a16:creationId xmlns:a16="http://schemas.microsoft.com/office/drawing/2014/main" id="{00000000-0008-0000-0200-0000B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84</xdr:row>
          <xdr:rowOff>152400</xdr:rowOff>
        </xdr:from>
        <xdr:to>
          <xdr:col>7</xdr:col>
          <xdr:colOff>0</xdr:colOff>
          <xdr:row>86</xdr:row>
          <xdr:rowOff>15240</xdr:rowOff>
        </xdr:to>
        <xdr:sp macro="" textlink="">
          <xdr:nvSpPr>
            <xdr:cNvPr id="7356" name="Check Box 188" hidden="1">
              <a:extLst>
                <a:ext uri="{63B3BB69-23CF-44E3-9099-C40C66FF867C}">
                  <a14:compatExt spid="_x0000_s7356"/>
                </a:ext>
                <a:ext uri="{FF2B5EF4-FFF2-40B4-BE49-F238E27FC236}">
                  <a16:creationId xmlns:a16="http://schemas.microsoft.com/office/drawing/2014/main" id="{00000000-0008-0000-0200-0000B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84</xdr:row>
          <xdr:rowOff>152400</xdr:rowOff>
        </xdr:from>
        <xdr:to>
          <xdr:col>11</xdr:col>
          <xdr:colOff>0</xdr:colOff>
          <xdr:row>86</xdr:row>
          <xdr:rowOff>15240</xdr:rowOff>
        </xdr:to>
        <xdr:sp macro="" textlink="">
          <xdr:nvSpPr>
            <xdr:cNvPr id="7357" name="Check Box 189" hidden="1">
              <a:extLst>
                <a:ext uri="{63B3BB69-23CF-44E3-9099-C40C66FF867C}">
                  <a14:compatExt spid="_x0000_s7357"/>
                </a:ext>
                <a:ext uri="{FF2B5EF4-FFF2-40B4-BE49-F238E27FC236}">
                  <a16:creationId xmlns:a16="http://schemas.microsoft.com/office/drawing/2014/main" id="{00000000-0008-0000-0200-0000B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85</xdr:row>
          <xdr:rowOff>152400</xdr:rowOff>
        </xdr:from>
        <xdr:to>
          <xdr:col>3</xdr:col>
          <xdr:colOff>19050</xdr:colOff>
          <xdr:row>87</xdr:row>
          <xdr:rowOff>15240</xdr:rowOff>
        </xdr:to>
        <xdr:sp macro="" textlink="">
          <xdr:nvSpPr>
            <xdr:cNvPr id="7358" name="Check Box 190" hidden="1">
              <a:extLst>
                <a:ext uri="{63B3BB69-23CF-44E3-9099-C40C66FF867C}">
                  <a14:compatExt spid="_x0000_s7358"/>
                </a:ext>
                <a:ext uri="{FF2B5EF4-FFF2-40B4-BE49-F238E27FC236}">
                  <a16:creationId xmlns:a16="http://schemas.microsoft.com/office/drawing/2014/main" id="{00000000-0008-0000-0200-0000B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85</xdr:row>
          <xdr:rowOff>152400</xdr:rowOff>
        </xdr:from>
        <xdr:to>
          <xdr:col>7</xdr:col>
          <xdr:colOff>0</xdr:colOff>
          <xdr:row>87</xdr:row>
          <xdr:rowOff>15240</xdr:rowOff>
        </xdr:to>
        <xdr:sp macro="" textlink="">
          <xdr:nvSpPr>
            <xdr:cNvPr id="7359" name="Check Box 191" hidden="1">
              <a:extLst>
                <a:ext uri="{63B3BB69-23CF-44E3-9099-C40C66FF867C}">
                  <a14:compatExt spid="_x0000_s7359"/>
                </a:ext>
                <a:ext uri="{FF2B5EF4-FFF2-40B4-BE49-F238E27FC236}">
                  <a16:creationId xmlns:a16="http://schemas.microsoft.com/office/drawing/2014/main" id="{00000000-0008-0000-0200-0000B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85</xdr:row>
          <xdr:rowOff>152400</xdr:rowOff>
        </xdr:from>
        <xdr:to>
          <xdr:col>11</xdr:col>
          <xdr:colOff>0</xdr:colOff>
          <xdr:row>87</xdr:row>
          <xdr:rowOff>15240</xdr:rowOff>
        </xdr:to>
        <xdr:sp macro="" textlink="">
          <xdr:nvSpPr>
            <xdr:cNvPr id="7360" name="Check Box 192" hidden="1">
              <a:extLst>
                <a:ext uri="{63B3BB69-23CF-44E3-9099-C40C66FF867C}">
                  <a14:compatExt spid="_x0000_s7360"/>
                </a:ext>
                <a:ext uri="{FF2B5EF4-FFF2-40B4-BE49-F238E27FC236}">
                  <a16:creationId xmlns:a16="http://schemas.microsoft.com/office/drawing/2014/main" id="{00000000-0008-0000-0200-0000C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86</xdr:row>
          <xdr:rowOff>152400</xdr:rowOff>
        </xdr:from>
        <xdr:to>
          <xdr:col>3</xdr:col>
          <xdr:colOff>19050</xdr:colOff>
          <xdr:row>88</xdr:row>
          <xdr:rowOff>15240</xdr:rowOff>
        </xdr:to>
        <xdr:sp macro="" textlink="">
          <xdr:nvSpPr>
            <xdr:cNvPr id="7361" name="Check Box 193" hidden="1">
              <a:extLst>
                <a:ext uri="{63B3BB69-23CF-44E3-9099-C40C66FF867C}">
                  <a14:compatExt spid="_x0000_s7361"/>
                </a:ext>
                <a:ext uri="{FF2B5EF4-FFF2-40B4-BE49-F238E27FC236}">
                  <a16:creationId xmlns:a16="http://schemas.microsoft.com/office/drawing/2014/main" id="{00000000-0008-0000-0200-0000C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86</xdr:row>
          <xdr:rowOff>152400</xdr:rowOff>
        </xdr:from>
        <xdr:to>
          <xdr:col>7</xdr:col>
          <xdr:colOff>0</xdr:colOff>
          <xdr:row>88</xdr:row>
          <xdr:rowOff>15240</xdr:rowOff>
        </xdr:to>
        <xdr:sp macro="" textlink="">
          <xdr:nvSpPr>
            <xdr:cNvPr id="7362" name="Check Box 194" hidden="1">
              <a:extLst>
                <a:ext uri="{63B3BB69-23CF-44E3-9099-C40C66FF867C}">
                  <a14:compatExt spid="_x0000_s7362"/>
                </a:ext>
                <a:ext uri="{FF2B5EF4-FFF2-40B4-BE49-F238E27FC236}">
                  <a16:creationId xmlns:a16="http://schemas.microsoft.com/office/drawing/2014/main" id="{00000000-0008-0000-0200-0000C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86</xdr:row>
          <xdr:rowOff>152400</xdr:rowOff>
        </xdr:from>
        <xdr:to>
          <xdr:col>11</xdr:col>
          <xdr:colOff>0</xdr:colOff>
          <xdr:row>88</xdr:row>
          <xdr:rowOff>15240</xdr:rowOff>
        </xdr:to>
        <xdr:sp macro="" textlink="">
          <xdr:nvSpPr>
            <xdr:cNvPr id="7363" name="Check Box 195" hidden="1">
              <a:extLst>
                <a:ext uri="{63B3BB69-23CF-44E3-9099-C40C66FF867C}">
                  <a14:compatExt spid="_x0000_s7363"/>
                </a:ext>
                <a:ext uri="{FF2B5EF4-FFF2-40B4-BE49-F238E27FC236}">
                  <a16:creationId xmlns:a16="http://schemas.microsoft.com/office/drawing/2014/main" id="{00000000-0008-0000-0200-0000C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87</xdr:row>
          <xdr:rowOff>152400</xdr:rowOff>
        </xdr:from>
        <xdr:to>
          <xdr:col>3</xdr:col>
          <xdr:colOff>19050</xdr:colOff>
          <xdr:row>89</xdr:row>
          <xdr:rowOff>15240</xdr:rowOff>
        </xdr:to>
        <xdr:sp macro="" textlink="">
          <xdr:nvSpPr>
            <xdr:cNvPr id="7364" name="Check Box 196" hidden="1">
              <a:extLst>
                <a:ext uri="{63B3BB69-23CF-44E3-9099-C40C66FF867C}">
                  <a14:compatExt spid="_x0000_s7364"/>
                </a:ext>
                <a:ext uri="{FF2B5EF4-FFF2-40B4-BE49-F238E27FC236}">
                  <a16:creationId xmlns:a16="http://schemas.microsoft.com/office/drawing/2014/main" id="{00000000-0008-0000-0200-0000C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87</xdr:row>
          <xdr:rowOff>152400</xdr:rowOff>
        </xdr:from>
        <xdr:to>
          <xdr:col>7</xdr:col>
          <xdr:colOff>0</xdr:colOff>
          <xdr:row>89</xdr:row>
          <xdr:rowOff>15240</xdr:rowOff>
        </xdr:to>
        <xdr:sp macro="" textlink="">
          <xdr:nvSpPr>
            <xdr:cNvPr id="7365" name="Check Box 197" hidden="1">
              <a:extLst>
                <a:ext uri="{63B3BB69-23CF-44E3-9099-C40C66FF867C}">
                  <a14:compatExt spid="_x0000_s7365"/>
                </a:ext>
                <a:ext uri="{FF2B5EF4-FFF2-40B4-BE49-F238E27FC236}">
                  <a16:creationId xmlns:a16="http://schemas.microsoft.com/office/drawing/2014/main" id="{00000000-0008-0000-0200-0000C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87</xdr:row>
          <xdr:rowOff>152400</xdr:rowOff>
        </xdr:from>
        <xdr:to>
          <xdr:col>11</xdr:col>
          <xdr:colOff>0</xdr:colOff>
          <xdr:row>89</xdr:row>
          <xdr:rowOff>15240</xdr:rowOff>
        </xdr:to>
        <xdr:sp macro="" textlink="">
          <xdr:nvSpPr>
            <xdr:cNvPr id="7366" name="Check Box 198" hidden="1">
              <a:extLst>
                <a:ext uri="{63B3BB69-23CF-44E3-9099-C40C66FF867C}">
                  <a14:compatExt spid="_x0000_s7366"/>
                </a:ext>
                <a:ext uri="{FF2B5EF4-FFF2-40B4-BE49-F238E27FC236}">
                  <a16:creationId xmlns:a16="http://schemas.microsoft.com/office/drawing/2014/main" id="{00000000-0008-0000-0200-0000C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88</xdr:row>
          <xdr:rowOff>152400</xdr:rowOff>
        </xdr:from>
        <xdr:to>
          <xdr:col>3</xdr:col>
          <xdr:colOff>19050</xdr:colOff>
          <xdr:row>90</xdr:row>
          <xdr:rowOff>15240</xdr:rowOff>
        </xdr:to>
        <xdr:sp macro="" textlink="">
          <xdr:nvSpPr>
            <xdr:cNvPr id="7367" name="Check Box 199" hidden="1">
              <a:extLst>
                <a:ext uri="{63B3BB69-23CF-44E3-9099-C40C66FF867C}">
                  <a14:compatExt spid="_x0000_s7367"/>
                </a:ext>
                <a:ext uri="{FF2B5EF4-FFF2-40B4-BE49-F238E27FC236}">
                  <a16:creationId xmlns:a16="http://schemas.microsoft.com/office/drawing/2014/main" id="{00000000-0008-0000-0200-0000C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88</xdr:row>
          <xdr:rowOff>152400</xdr:rowOff>
        </xdr:from>
        <xdr:to>
          <xdr:col>7</xdr:col>
          <xdr:colOff>0</xdr:colOff>
          <xdr:row>90</xdr:row>
          <xdr:rowOff>15240</xdr:rowOff>
        </xdr:to>
        <xdr:sp macro="" textlink="">
          <xdr:nvSpPr>
            <xdr:cNvPr id="7368" name="Check Box 200" hidden="1">
              <a:extLst>
                <a:ext uri="{63B3BB69-23CF-44E3-9099-C40C66FF867C}">
                  <a14:compatExt spid="_x0000_s7368"/>
                </a:ext>
                <a:ext uri="{FF2B5EF4-FFF2-40B4-BE49-F238E27FC236}">
                  <a16:creationId xmlns:a16="http://schemas.microsoft.com/office/drawing/2014/main" id="{00000000-0008-0000-0200-0000C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88</xdr:row>
          <xdr:rowOff>152400</xdr:rowOff>
        </xdr:from>
        <xdr:to>
          <xdr:col>11</xdr:col>
          <xdr:colOff>0</xdr:colOff>
          <xdr:row>90</xdr:row>
          <xdr:rowOff>15240</xdr:rowOff>
        </xdr:to>
        <xdr:sp macro="" textlink="">
          <xdr:nvSpPr>
            <xdr:cNvPr id="7369" name="Check Box 201" hidden="1">
              <a:extLst>
                <a:ext uri="{63B3BB69-23CF-44E3-9099-C40C66FF867C}">
                  <a14:compatExt spid="_x0000_s7369"/>
                </a:ext>
                <a:ext uri="{FF2B5EF4-FFF2-40B4-BE49-F238E27FC236}">
                  <a16:creationId xmlns:a16="http://schemas.microsoft.com/office/drawing/2014/main" id="{00000000-0008-0000-0200-0000C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89</xdr:row>
          <xdr:rowOff>152400</xdr:rowOff>
        </xdr:from>
        <xdr:to>
          <xdr:col>3</xdr:col>
          <xdr:colOff>19050</xdr:colOff>
          <xdr:row>91</xdr:row>
          <xdr:rowOff>15240</xdr:rowOff>
        </xdr:to>
        <xdr:sp macro="" textlink="">
          <xdr:nvSpPr>
            <xdr:cNvPr id="7370" name="Check Box 202" hidden="1">
              <a:extLst>
                <a:ext uri="{63B3BB69-23CF-44E3-9099-C40C66FF867C}">
                  <a14:compatExt spid="_x0000_s7370"/>
                </a:ext>
                <a:ext uri="{FF2B5EF4-FFF2-40B4-BE49-F238E27FC236}">
                  <a16:creationId xmlns:a16="http://schemas.microsoft.com/office/drawing/2014/main" id="{00000000-0008-0000-0200-0000C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89</xdr:row>
          <xdr:rowOff>152400</xdr:rowOff>
        </xdr:from>
        <xdr:to>
          <xdr:col>7</xdr:col>
          <xdr:colOff>0</xdr:colOff>
          <xdr:row>91</xdr:row>
          <xdr:rowOff>15240</xdr:rowOff>
        </xdr:to>
        <xdr:sp macro="" textlink="">
          <xdr:nvSpPr>
            <xdr:cNvPr id="7371" name="Check Box 203" hidden="1">
              <a:extLst>
                <a:ext uri="{63B3BB69-23CF-44E3-9099-C40C66FF867C}">
                  <a14:compatExt spid="_x0000_s7371"/>
                </a:ext>
                <a:ext uri="{FF2B5EF4-FFF2-40B4-BE49-F238E27FC236}">
                  <a16:creationId xmlns:a16="http://schemas.microsoft.com/office/drawing/2014/main" id="{00000000-0008-0000-0200-0000C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89</xdr:row>
          <xdr:rowOff>152400</xdr:rowOff>
        </xdr:from>
        <xdr:to>
          <xdr:col>11</xdr:col>
          <xdr:colOff>0</xdr:colOff>
          <xdr:row>91</xdr:row>
          <xdr:rowOff>15240</xdr:rowOff>
        </xdr:to>
        <xdr:sp macro="" textlink="">
          <xdr:nvSpPr>
            <xdr:cNvPr id="7372" name="Check Box 204" hidden="1">
              <a:extLst>
                <a:ext uri="{63B3BB69-23CF-44E3-9099-C40C66FF867C}">
                  <a14:compatExt spid="_x0000_s7372"/>
                </a:ext>
                <a:ext uri="{FF2B5EF4-FFF2-40B4-BE49-F238E27FC236}">
                  <a16:creationId xmlns:a16="http://schemas.microsoft.com/office/drawing/2014/main" id="{00000000-0008-0000-0200-0000C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90</xdr:row>
          <xdr:rowOff>152400</xdr:rowOff>
        </xdr:from>
        <xdr:to>
          <xdr:col>3</xdr:col>
          <xdr:colOff>19050</xdr:colOff>
          <xdr:row>92</xdr:row>
          <xdr:rowOff>15240</xdr:rowOff>
        </xdr:to>
        <xdr:sp macro="" textlink="">
          <xdr:nvSpPr>
            <xdr:cNvPr id="7373" name="Check Box 205" hidden="1">
              <a:extLst>
                <a:ext uri="{63B3BB69-23CF-44E3-9099-C40C66FF867C}">
                  <a14:compatExt spid="_x0000_s7373"/>
                </a:ext>
                <a:ext uri="{FF2B5EF4-FFF2-40B4-BE49-F238E27FC236}">
                  <a16:creationId xmlns:a16="http://schemas.microsoft.com/office/drawing/2014/main" id="{00000000-0008-0000-0200-0000C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90</xdr:row>
          <xdr:rowOff>152400</xdr:rowOff>
        </xdr:from>
        <xdr:to>
          <xdr:col>7</xdr:col>
          <xdr:colOff>0</xdr:colOff>
          <xdr:row>92</xdr:row>
          <xdr:rowOff>15240</xdr:rowOff>
        </xdr:to>
        <xdr:sp macro="" textlink="">
          <xdr:nvSpPr>
            <xdr:cNvPr id="7374" name="Check Box 206" hidden="1">
              <a:extLst>
                <a:ext uri="{63B3BB69-23CF-44E3-9099-C40C66FF867C}">
                  <a14:compatExt spid="_x0000_s7374"/>
                </a:ext>
                <a:ext uri="{FF2B5EF4-FFF2-40B4-BE49-F238E27FC236}">
                  <a16:creationId xmlns:a16="http://schemas.microsoft.com/office/drawing/2014/main" id="{00000000-0008-0000-0200-0000C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90</xdr:row>
          <xdr:rowOff>152400</xdr:rowOff>
        </xdr:from>
        <xdr:to>
          <xdr:col>11</xdr:col>
          <xdr:colOff>0</xdr:colOff>
          <xdr:row>92</xdr:row>
          <xdr:rowOff>15240</xdr:rowOff>
        </xdr:to>
        <xdr:sp macro="" textlink="">
          <xdr:nvSpPr>
            <xdr:cNvPr id="7375" name="Check Box 207" hidden="1">
              <a:extLst>
                <a:ext uri="{63B3BB69-23CF-44E3-9099-C40C66FF867C}">
                  <a14:compatExt spid="_x0000_s7375"/>
                </a:ext>
                <a:ext uri="{FF2B5EF4-FFF2-40B4-BE49-F238E27FC236}">
                  <a16:creationId xmlns:a16="http://schemas.microsoft.com/office/drawing/2014/main" id="{00000000-0008-0000-0200-0000C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91</xdr:row>
          <xdr:rowOff>152400</xdr:rowOff>
        </xdr:from>
        <xdr:to>
          <xdr:col>3</xdr:col>
          <xdr:colOff>19050</xdr:colOff>
          <xdr:row>93</xdr:row>
          <xdr:rowOff>15240</xdr:rowOff>
        </xdr:to>
        <xdr:sp macro="" textlink="">
          <xdr:nvSpPr>
            <xdr:cNvPr id="7376" name="Check Box 208" hidden="1">
              <a:extLst>
                <a:ext uri="{63B3BB69-23CF-44E3-9099-C40C66FF867C}">
                  <a14:compatExt spid="_x0000_s7376"/>
                </a:ext>
                <a:ext uri="{FF2B5EF4-FFF2-40B4-BE49-F238E27FC236}">
                  <a16:creationId xmlns:a16="http://schemas.microsoft.com/office/drawing/2014/main" id="{00000000-0008-0000-0200-0000D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91</xdr:row>
          <xdr:rowOff>152400</xdr:rowOff>
        </xdr:from>
        <xdr:to>
          <xdr:col>7</xdr:col>
          <xdr:colOff>0</xdr:colOff>
          <xdr:row>93</xdr:row>
          <xdr:rowOff>15240</xdr:rowOff>
        </xdr:to>
        <xdr:sp macro="" textlink="">
          <xdr:nvSpPr>
            <xdr:cNvPr id="7377" name="Check Box 209" hidden="1">
              <a:extLst>
                <a:ext uri="{63B3BB69-23CF-44E3-9099-C40C66FF867C}">
                  <a14:compatExt spid="_x0000_s7377"/>
                </a:ext>
                <a:ext uri="{FF2B5EF4-FFF2-40B4-BE49-F238E27FC236}">
                  <a16:creationId xmlns:a16="http://schemas.microsoft.com/office/drawing/2014/main" id="{00000000-0008-0000-0200-0000D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91</xdr:row>
          <xdr:rowOff>152400</xdr:rowOff>
        </xdr:from>
        <xdr:to>
          <xdr:col>11</xdr:col>
          <xdr:colOff>0</xdr:colOff>
          <xdr:row>93</xdr:row>
          <xdr:rowOff>15240</xdr:rowOff>
        </xdr:to>
        <xdr:sp macro="" textlink="">
          <xdr:nvSpPr>
            <xdr:cNvPr id="7378" name="Check Box 210" hidden="1">
              <a:extLst>
                <a:ext uri="{63B3BB69-23CF-44E3-9099-C40C66FF867C}">
                  <a14:compatExt spid="_x0000_s7378"/>
                </a:ext>
                <a:ext uri="{FF2B5EF4-FFF2-40B4-BE49-F238E27FC236}">
                  <a16:creationId xmlns:a16="http://schemas.microsoft.com/office/drawing/2014/main" id="{00000000-0008-0000-0200-0000D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92</xdr:row>
          <xdr:rowOff>152400</xdr:rowOff>
        </xdr:from>
        <xdr:to>
          <xdr:col>3</xdr:col>
          <xdr:colOff>19050</xdr:colOff>
          <xdr:row>94</xdr:row>
          <xdr:rowOff>15240</xdr:rowOff>
        </xdr:to>
        <xdr:sp macro="" textlink="">
          <xdr:nvSpPr>
            <xdr:cNvPr id="7379" name="Check Box 211" hidden="1">
              <a:extLst>
                <a:ext uri="{63B3BB69-23CF-44E3-9099-C40C66FF867C}">
                  <a14:compatExt spid="_x0000_s7379"/>
                </a:ext>
                <a:ext uri="{FF2B5EF4-FFF2-40B4-BE49-F238E27FC236}">
                  <a16:creationId xmlns:a16="http://schemas.microsoft.com/office/drawing/2014/main" id="{00000000-0008-0000-0200-0000D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92</xdr:row>
          <xdr:rowOff>152400</xdr:rowOff>
        </xdr:from>
        <xdr:to>
          <xdr:col>7</xdr:col>
          <xdr:colOff>0</xdr:colOff>
          <xdr:row>94</xdr:row>
          <xdr:rowOff>15240</xdr:rowOff>
        </xdr:to>
        <xdr:sp macro="" textlink="">
          <xdr:nvSpPr>
            <xdr:cNvPr id="7380" name="Check Box 212" hidden="1">
              <a:extLst>
                <a:ext uri="{63B3BB69-23CF-44E3-9099-C40C66FF867C}">
                  <a14:compatExt spid="_x0000_s7380"/>
                </a:ext>
                <a:ext uri="{FF2B5EF4-FFF2-40B4-BE49-F238E27FC236}">
                  <a16:creationId xmlns:a16="http://schemas.microsoft.com/office/drawing/2014/main" id="{00000000-0008-0000-0200-0000D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92</xdr:row>
          <xdr:rowOff>152400</xdr:rowOff>
        </xdr:from>
        <xdr:to>
          <xdr:col>11</xdr:col>
          <xdr:colOff>0</xdr:colOff>
          <xdr:row>94</xdr:row>
          <xdr:rowOff>15240</xdr:rowOff>
        </xdr:to>
        <xdr:sp macro="" textlink="">
          <xdr:nvSpPr>
            <xdr:cNvPr id="7381" name="Check Box 213" hidden="1">
              <a:extLst>
                <a:ext uri="{63B3BB69-23CF-44E3-9099-C40C66FF867C}">
                  <a14:compatExt spid="_x0000_s7381"/>
                </a:ext>
                <a:ext uri="{FF2B5EF4-FFF2-40B4-BE49-F238E27FC236}">
                  <a16:creationId xmlns:a16="http://schemas.microsoft.com/office/drawing/2014/main" id="{00000000-0008-0000-0200-0000D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93</xdr:row>
          <xdr:rowOff>152400</xdr:rowOff>
        </xdr:from>
        <xdr:to>
          <xdr:col>3</xdr:col>
          <xdr:colOff>19050</xdr:colOff>
          <xdr:row>95</xdr:row>
          <xdr:rowOff>15240</xdr:rowOff>
        </xdr:to>
        <xdr:sp macro="" textlink="">
          <xdr:nvSpPr>
            <xdr:cNvPr id="7382" name="Check Box 214" hidden="1">
              <a:extLst>
                <a:ext uri="{63B3BB69-23CF-44E3-9099-C40C66FF867C}">
                  <a14:compatExt spid="_x0000_s7382"/>
                </a:ext>
                <a:ext uri="{FF2B5EF4-FFF2-40B4-BE49-F238E27FC236}">
                  <a16:creationId xmlns:a16="http://schemas.microsoft.com/office/drawing/2014/main" id="{00000000-0008-0000-0200-0000D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93</xdr:row>
          <xdr:rowOff>152400</xdr:rowOff>
        </xdr:from>
        <xdr:to>
          <xdr:col>7</xdr:col>
          <xdr:colOff>0</xdr:colOff>
          <xdr:row>95</xdr:row>
          <xdr:rowOff>15240</xdr:rowOff>
        </xdr:to>
        <xdr:sp macro="" textlink="">
          <xdr:nvSpPr>
            <xdr:cNvPr id="7383" name="Check Box 215" hidden="1">
              <a:extLst>
                <a:ext uri="{63B3BB69-23CF-44E3-9099-C40C66FF867C}">
                  <a14:compatExt spid="_x0000_s7383"/>
                </a:ext>
                <a:ext uri="{FF2B5EF4-FFF2-40B4-BE49-F238E27FC236}">
                  <a16:creationId xmlns:a16="http://schemas.microsoft.com/office/drawing/2014/main" id="{00000000-0008-0000-0200-0000D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93</xdr:row>
          <xdr:rowOff>152400</xdr:rowOff>
        </xdr:from>
        <xdr:to>
          <xdr:col>11</xdr:col>
          <xdr:colOff>0</xdr:colOff>
          <xdr:row>95</xdr:row>
          <xdr:rowOff>15240</xdr:rowOff>
        </xdr:to>
        <xdr:sp macro="" textlink="">
          <xdr:nvSpPr>
            <xdr:cNvPr id="7384" name="Check Box 216" hidden="1">
              <a:extLst>
                <a:ext uri="{63B3BB69-23CF-44E3-9099-C40C66FF867C}">
                  <a14:compatExt spid="_x0000_s7384"/>
                </a:ext>
                <a:ext uri="{FF2B5EF4-FFF2-40B4-BE49-F238E27FC236}">
                  <a16:creationId xmlns:a16="http://schemas.microsoft.com/office/drawing/2014/main" id="{00000000-0008-0000-0200-0000D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94</xdr:row>
          <xdr:rowOff>152400</xdr:rowOff>
        </xdr:from>
        <xdr:to>
          <xdr:col>3</xdr:col>
          <xdr:colOff>19050</xdr:colOff>
          <xdr:row>96</xdr:row>
          <xdr:rowOff>15240</xdr:rowOff>
        </xdr:to>
        <xdr:sp macro="" textlink="">
          <xdr:nvSpPr>
            <xdr:cNvPr id="7385" name="Check Box 217" hidden="1">
              <a:extLst>
                <a:ext uri="{63B3BB69-23CF-44E3-9099-C40C66FF867C}">
                  <a14:compatExt spid="_x0000_s7385"/>
                </a:ext>
                <a:ext uri="{FF2B5EF4-FFF2-40B4-BE49-F238E27FC236}">
                  <a16:creationId xmlns:a16="http://schemas.microsoft.com/office/drawing/2014/main" id="{00000000-0008-0000-0200-0000D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94</xdr:row>
          <xdr:rowOff>152400</xdr:rowOff>
        </xdr:from>
        <xdr:to>
          <xdr:col>7</xdr:col>
          <xdr:colOff>0</xdr:colOff>
          <xdr:row>96</xdr:row>
          <xdr:rowOff>15240</xdr:rowOff>
        </xdr:to>
        <xdr:sp macro="" textlink="">
          <xdr:nvSpPr>
            <xdr:cNvPr id="7386" name="Check Box 218" hidden="1">
              <a:extLst>
                <a:ext uri="{63B3BB69-23CF-44E3-9099-C40C66FF867C}">
                  <a14:compatExt spid="_x0000_s7386"/>
                </a:ext>
                <a:ext uri="{FF2B5EF4-FFF2-40B4-BE49-F238E27FC236}">
                  <a16:creationId xmlns:a16="http://schemas.microsoft.com/office/drawing/2014/main" id="{00000000-0008-0000-0200-0000D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94</xdr:row>
          <xdr:rowOff>152400</xdr:rowOff>
        </xdr:from>
        <xdr:to>
          <xdr:col>11</xdr:col>
          <xdr:colOff>0</xdr:colOff>
          <xdr:row>96</xdr:row>
          <xdr:rowOff>15240</xdr:rowOff>
        </xdr:to>
        <xdr:sp macro="" textlink="">
          <xdr:nvSpPr>
            <xdr:cNvPr id="7387" name="Check Box 219" hidden="1">
              <a:extLst>
                <a:ext uri="{63B3BB69-23CF-44E3-9099-C40C66FF867C}">
                  <a14:compatExt spid="_x0000_s7387"/>
                </a:ext>
                <a:ext uri="{FF2B5EF4-FFF2-40B4-BE49-F238E27FC236}">
                  <a16:creationId xmlns:a16="http://schemas.microsoft.com/office/drawing/2014/main" id="{00000000-0008-0000-0200-0000D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95</xdr:row>
          <xdr:rowOff>152400</xdr:rowOff>
        </xdr:from>
        <xdr:to>
          <xdr:col>3</xdr:col>
          <xdr:colOff>19050</xdr:colOff>
          <xdr:row>97</xdr:row>
          <xdr:rowOff>15240</xdr:rowOff>
        </xdr:to>
        <xdr:sp macro="" textlink="">
          <xdr:nvSpPr>
            <xdr:cNvPr id="7388" name="Check Box 220" hidden="1">
              <a:extLst>
                <a:ext uri="{63B3BB69-23CF-44E3-9099-C40C66FF867C}">
                  <a14:compatExt spid="_x0000_s7388"/>
                </a:ext>
                <a:ext uri="{FF2B5EF4-FFF2-40B4-BE49-F238E27FC236}">
                  <a16:creationId xmlns:a16="http://schemas.microsoft.com/office/drawing/2014/main" id="{00000000-0008-0000-0200-0000D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95</xdr:row>
          <xdr:rowOff>152400</xdr:rowOff>
        </xdr:from>
        <xdr:to>
          <xdr:col>7</xdr:col>
          <xdr:colOff>0</xdr:colOff>
          <xdr:row>97</xdr:row>
          <xdr:rowOff>15240</xdr:rowOff>
        </xdr:to>
        <xdr:sp macro="" textlink="">
          <xdr:nvSpPr>
            <xdr:cNvPr id="7389" name="Check Box 221" hidden="1">
              <a:extLst>
                <a:ext uri="{63B3BB69-23CF-44E3-9099-C40C66FF867C}">
                  <a14:compatExt spid="_x0000_s7389"/>
                </a:ext>
                <a:ext uri="{FF2B5EF4-FFF2-40B4-BE49-F238E27FC236}">
                  <a16:creationId xmlns:a16="http://schemas.microsoft.com/office/drawing/2014/main" id="{00000000-0008-0000-0200-0000D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95</xdr:row>
          <xdr:rowOff>152400</xdr:rowOff>
        </xdr:from>
        <xdr:to>
          <xdr:col>11</xdr:col>
          <xdr:colOff>0</xdr:colOff>
          <xdr:row>97</xdr:row>
          <xdr:rowOff>15240</xdr:rowOff>
        </xdr:to>
        <xdr:sp macro="" textlink="">
          <xdr:nvSpPr>
            <xdr:cNvPr id="7390" name="Check Box 222" hidden="1">
              <a:extLst>
                <a:ext uri="{63B3BB69-23CF-44E3-9099-C40C66FF867C}">
                  <a14:compatExt spid="_x0000_s7390"/>
                </a:ext>
                <a:ext uri="{FF2B5EF4-FFF2-40B4-BE49-F238E27FC236}">
                  <a16:creationId xmlns:a16="http://schemas.microsoft.com/office/drawing/2014/main" id="{00000000-0008-0000-0200-0000D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96</xdr:row>
          <xdr:rowOff>152400</xdr:rowOff>
        </xdr:from>
        <xdr:to>
          <xdr:col>3</xdr:col>
          <xdr:colOff>19050</xdr:colOff>
          <xdr:row>98</xdr:row>
          <xdr:rowOff>15240</xdr:rowOff>
        </xdr:to>
        <xdr:sp macro="" textlink="">
          <xdr:nvSpPr>
            <xdr:cNvPr id="7391" name="Check Box 223" hidden="1">
              <a:extLst>
                <a:ext uri="{63B3BB69-23CF-44E3-9099-C40C66FF867C}">
                  <a14:compatExt spid="_x0000_s7391"/>
                </a:ext>
                <a:ext uri="{FF2B5EF4-FFF2-40B4-BE49-F238E27FC236}">
                  <a16:creationId xmlns:a16="http://schemas.microsoft.com/office/drawing/2014/main" id="{00000000-0008-0000-0200-0000D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96</xdr:row>
          <xdr:rowOff>152400</xdr:rowOff>
        </xdr:from>
        <xdr:to>
          <xdr:col>7</xdr:col>
          <xdr:colOff>0</xdr:colOff>
          <xdr:row>98</xdr:row>
          <xdr:rowOff>15240</xdr:rowOff>
        </xdr:to>
        <xdr:sp macro="" textlink="">
          <xdr:nvSpPr>
            <xdr:cNvPr id="7392" name="Check Box 224" hidden="1">
              <a:extLst>
                <a:ext uri="{63B3BB69-23CF-44E3-9099-C40C66FF867C}">
                  <a14:compatExt spid="_x0000_s7392"/>
                </a:ext>
                <a:ext uri="{FF2B5EF4-FFF2-40B4-BE49-F238E27FC236}">
                  <a16:creationId xmlns:a16="http://schemas.microsoft.com/office/drawing/2014/main" id="{00000000-0008-0000-0200-0000E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96</xdr:row>
          <xdr:rowOff>152400</xdr:rowOff>
        </xdr:from>
        <xdr:to>
          <xdr:col>11</xdr:col>
          <xdr:colOff>0</xdr:colOff>
          <xdr:row>98</xdr:row>
          <xdr:rowOff>15240</xdr:rowOff>
        </xdr:to>
        <xdr:sp macro="" textlink="">
          <xdr:nvSpPr>
            <xdr:cNvPr id="7393" name="Check Box 225" hidden="1">
              <a:extLst>
                <a:ext uri="{63B3BB69-23CF-44E3-9099-C40C66FF867C}">
                  <a14:compatExt spid="_x0000_s7393"/>
                </a:ext>
                <a:ext uri="{FF2B5EF4-FFF2-40B4-BE49-F238E27FC236}">
                  <a16:creationId xmlns:a16="http://schemas.microsoft.com/office/drawing/2014/main" id="{00000000-0008-0000-0200-0000E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97</xdr:row>
          <xdr:rowOff>152400</xdr:rowOff>
        </xdr:from>
        <xdr:to>
          <xdr:col>3</xdr:col>
          <xdr:colOff>19050</xdr:colOff>
          <xdr:row>99</xdr:row>
          <xdr:rowOff>15240</xdr:rowOff>
        </xdr:to>
        <xdr:sp macro="" textlink="">
          <xdr:nvSpPr>
            <xdr:cNvPr id="7394" name="Check Box 226" hidden="1">
              <a:extLst>
                <a:ext uri="{63B3BB69-23CF-44E3-9099-C40C66FF867C}">
                  <a14:compatExt spid="_x0000_s7394"/>
                </a:ext>
                <a:ext uri="{FF2B5EF4-FFF2-40B4-BE49-F238E27FC236}">
                  <a16:creationId xmlns:a16="http://schemas.microsoft.com/office/drawing/2014/main" id="{00000000-0008-0000-0200-0000E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97</xdr:row>
          <xdr:rowOff>152400</xdr:rowOff>
        </xdr:from>
        <xdr:to>
          <xdr:col>7</xdr:col>
          <xdr:colOff>0</xdr:colOff>
          <xdr:row>99</xdr:row>
          <xdr:rowOff>15240</xdr:rowOff>
        </xdr:to>
        <xdr:sp macro="" textlink="">
          <xdr:nvSpPr>
            <xdr:cNvPr id="7395" name="Check Box 227" hidden="1">
              <a:extLst>
                <a:ext uri="{63B3BB69-23CF-44E3-9099-C40C66FF867C}">
                  <a14:compatExt spid="_x0000_s7395"/>
                </a:ext>
                <a:ext uri="{FF2B5EF4-FFF2-40B4-BE49-F238E27FC236}">
                  <a16:creationId xmlns:a16="http://schemas.microsoft.com/office/drawing/2014/main" id="{00000000-0008-0000-0200-0000E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97</xdr:row>
          <xdr:rowOff>152400</xdr:rowOff>
        </xdr:from>
        <xdr:to>
          <xdr:col>11</xdr:col>
          <xdr:colOff>0</xdr:colOff>
          <xdr:row>99</xdr:row>
          <xdr:rowOff>15240</xdr:rowOff>
        </xdr:to>
        <xdr:sp macro="" textlink="">
          <xdr:nvSpPr>
            <xdr:cNvPr id="7396" name="Check Box 228" hidden="1">
              <a:extLst>
                <a:ext uri="{63B3BB69-23CF-44E3-9099-C40C66FF867C}">
                  <a14:compatExt spid="_x0000_s7396"/>
                </a:ext>
                <a:ext uri="{FF2B5EF4-FFF2-40B4-BE49-F238E27FC236}">
                  <a16:creationId xmlns:a16="http://schemas.microsoft.com/office/drawing/2014/main" id="{00000000-0008-0000-0200-0000E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98</xdr:row>
          <xdr:rowOff>152400</xdr:rowOff>
        </xdr:from>
        <xdr:to>
          <xdr:col>3</xdr:col>
          <xdr:colOff>19050</xdr:colOff>
          <xdr:row>100</xdr:row>
          <xdr:rowOff>15240</xdr:rowOff>
        </xdr:to>
        <xdr:sp macro="" textlink="">
          <xdr:nvSpPr>
            <xdr:cNvPr id="7397" name="Check Box 229" hidden="1">
              <a:extLst>
                <a:ext uri="{63B3BB69-23CF-44E3-9099-C40C66FF867C}">
                  <a14:compatExt spid="_x0000_s7397"/>
                </a:ext>
                <a:ext uri="{FF2B5EF4-FFF2-40B4-BE49-F238E27FC236}">
                  <a16:creationId xmlns:a16="http://schemas.microsoft.com/office/drawing/2014/main" id="{00000000-0008-0000-0200-0000E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98</xdr:row>
          <xdr:rowOff>152400</xdr:rowOff>
        </xdr:from>
        <xdr:to>
          <xdr:col>7</xdr:col>
          <xdr:colOff>0</xdr:colOff>
          <xdr:row>100</xdr:row>
          <xdr:rowOff>15240</xdr:rowOff>
        </xdr:to>
        <xdr:sp macro="" textlink="">
          <xdr:nvSpPr>
            <xdr:cNvPr id="7398" name="Check Box 230" hidden="1">
              <a:extLst>
                <a:ext uri="{63B3BB69-23CF-44E3-9099-C40C66FF867C}">
                  <a14:compatExt spid="_x0000_s7398"/>
                </a:ext>
                <a:ext uri="{FF2B5EF4-FFF2-40B4-BE49-F238E27FC236}">
                  <a16:creationId xmlns:a16="http://schemas.microsoft.com/office/drawing/2014/main" id="{00000000-0008-0000-0200-0000E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98</xdr:row>
          <xdr:rowOff>152400</xdr:rowOff>
        </xdr:from>
        <xdr:to>
          <xdr:col>11</xdr:col>
          <xdr:colOff>0</xdr:colOff>
          <xdr:row>100</xdr:row>
          <xdr:rowOff>15240</xdr:rowOff>
        </xdr:to>
        <xdr:sp macro="" textlink="">
          <xdr:nvSpPr>
            <xdr:cNvPr id="7399" name="Check Box 231" hidden="1">
              <a:extLst>
                <a:ext uri="{63B3BB69-23CF-44E3-9099-C40C66FF867C}">
                  <a14:compatExt spid="_x0000_s7399"/>
                </a:ext>
                <a:ext uri="{FF2B5EF4-FFF2-40B4-BE49-F238E27FC236}">
                  <a16:creationId xmlns:a16="http://schemas.microsoft.com/office/drawing/2014/main" id="{00000000-0008-0000-0200-0000E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99</xdr:row>
          <xdr:rowOff>152400</xdr:rowOff>
        </xdr:from>
        <xdr:to>
          <xdr:col>3</xdr:col>
          <xdr:colOff>19050</xdr:colOff>
          <xdr:row>101</xdr:row>
          <xdr:rowOff>15240</xdr:rowOff>
        </xdr:to>
        <xdr:sp macro="" textlink="">
          <xdr:nvSpPr>
            <xdr:cNvPr id="7400" name="Check Box 232" hidden="1">
              <a:extLst>
                <a:ext uri="{63B3BB69-23CF-44E3-9099-C40C66FF867C}">
                  <a14:compatExt spid="_x0000_s7400"/>
                </a:ext>
                <a:ext uri="{FF2B5EF4-FFF2-40B4-BE49-F238E27FC236}">
                  <a16:creationId xmlns:a16="http://schemas.microsoft.com/office/drawing/2014/main" id="{00000000-0008-0000-0200-0000E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99</xdr:row>
          <xdr:rowOff>152400</xdr:rowOff>
        </xdr:from>
        <xdr:to>
          <xdr:col>7</xdr:col>
          <xdr:colOff>0</xdr:colOff>
          <xdr:row>101</xdr:row>
          <xdr:rowOff>15240</xdr:rowOff>
        </xdr:to>
        <xdr:sp macro="" textlink="">
          <xdr:nvSpPr>
            <xdr:cNvPr id="7401" name="Check Box 233" hidden="1">
              <a:extLst>
                <a:ext uri="{63B3BB69-23CF-44E3-9099-C40C66FF867C}">
                  <a14:compatExt spid="_x0000_s7401"/>
                </a:ext>
                <a:ext uri="{FF2B5EF4-FFF2-40B4-BE49-F238E27FC236}">
                  <a16:creationId xmlns:a16="http://schemas.microsoft.com/office/drawing/2014/main" id="{00000000-0008-0000-0200-0000E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99</xdr:row>
          <xdr:rowOff>152400</xdr:rowOff>
        </xdr:from>
        <xdr:to>
          <xdr:col>11</xdr:col>
          <xdr:colOff>0</xdr:colOff>
          <xdr:row>101</xdr:row>
          <xdr:rowOff>15240</xdr:rowOff>
        </xdr:to>
        <xdr:sp macro="" textlink="">
          <xdr:nvSpPr>
            <xdr:cNvPr id="7402" name="Check Box 234" hidden="1">
              <a:extLst>
                <a:ext uri="{63B3BB69-23CF-44E3-9099-C40C66FF867C}">
                  <a14:compatExt spid="_x0000_s7402"/>
                </a:ext>
                <a:ext uri="{FF2B5EF4-FFF2-40B4-BE49-F238E27FC236}">
                  <a16:creationId xmlns:a16="http://schemas.microsoft.com/office/drawing/2014/main" id="{00000000-0008-0000-0200-0000E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100</xdr:row>
          <xdr:rowOff>152400</xdr:rowOff>
        </xdr:from>
        <xdr:to>
          <xdr:col>3</xdr:col>
          <xdr:colOff>19050</xdr:colOff>
          <xdr:row>102</xdr:row>
          <xdr:rowOff>15240</xdr:rowOff>
        </xdr:to>
        <xdr:sp macro="" textlink="">
          <xdr:nvSpPr>
            <xdr:cNvPr id="7403" name="Check Box 235" hidden="1">
              <a:extLst>
                <a:ext uri="{63B3BB69-23CF-44E3-9099-C40C66FF867C}">
                  <a14:compatExt spid="_x0000_s7403"/>
                </a:ext>
                <a:ext uri="{FF2B5EF4-FFF2-40B4-BE49-F238E27FC236}">
                  <a16:creationId xmlns:a16="http://schemas.microsoft.com/office/drawing/2014/main" id="{00000000-0008-0000-0200-0000E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100</xdr:row>
          <xdr:rowOff>152400</xdr:rowOff>
        </xdr:from>
        <xdr:to>
          <xdr:col>7</xdr:col>
          <xdr:colOff>0</xdr:colOff>
          <xdr:row>102</xdr:row>
          <xdr:rowOff>15240</xdr:rowOff>
        </xdr:to>
        <xdr:sp macro="" textlink="">
          <xdr:nvSpPr>
            <xdr:cNvPr id="7404" name="Check Box 236" hidden="1">
              <a:extLst>
                <a:ext uri="{63B3BB69-23CF-44E3-9099-C40C66FF867C}">
                  <a14:compatExt spid="_x0000_s7404"/>
                </a:ext>
                <a:ext uri="{FF2B5EF4-FFF2-40B4-BE49-F238E27FC236}">
                  <a16:creationId xmlns:a16="http://schemas.microsoft.com/office/drawing/2014/main" id="{00000000-0008-0000-0200-0000E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100</xdr:row>
          <xdr:rowOff>152400</xdr:rowOff>
        </xdr:from>
        <xdr:to>
          <xdr:col>11</xdr:col>
          <xdr:colOff>0</xdr:colOff>
          <xdr:row>102</xdr:row>
          <xdr:rowOff>15240</xdr:rowOff>
        </xdr:to>
        <xdr:sp macro="" textlink="">
          <xdr:nvSpPr>
            <xdr:cNvPr id="7405" name="Check Box 237" hidden="1">
              <a:extLst>
                <a:ext uri="{63B3BB69-23CF-44E3-9099-C40C66FF867C}">
                  <a14:compatExt spid="_x0000_s7405"/>
                </a:ext>
                <a:ext uri="{FF2B5EF4-FFF2-40B4-BE49-F238E27FC236}">
                  <a16:creationId xmlns:a16="http://schemas.microsoft.com/office/drawing/2014/main" id="{00000000-0008-0000-0200-0000E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101</xdr:row>
          <xdr:rowOff>152400</xdr:rowOff>
        </xdr:from>
        <xdr:to>
          <xdr:col>3</xdr:col>
          <xdr:colOff>19050</xdr:colOff>
          <xdr:row>103</xdr:row>
          <xdr:rowOff>15240</xdr:rowOff>
        </xdr:to>
        <xdr:sp macro="" textlink="">
          <xdr:nvSpPr>
            <xdr:cNvPr id="7406" name="Check Box 238" hidden="1">
              <a:extLst>
                <a:ext uri="{63B3BB69-23CF-44E3-9099-C40C66FF867C}">
                  <a14:compatExt spid="_x0000_s7406"/>
                </a:ext>
                <a:ext uri="{FF2B5EF4-FFF2-40B4-BE49-F238E27FC236}">
                  <a16:creationId xmlns:a16="http://schemas.microsoft.com/office/drawing/2014/main" id="{00000000-0008-0000-0200-0000E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101</xdr:row>
          <xdr:rowOff>152400</xdr:rowOff>
        </xdr:from>
        <xdr:to>
          <xdr:col>7</xdr:col>
          <xdr:colOff>0</xdr:colOff>
          <xdr:row>103</xdr:row>
          <xdr:rowOff>15240</xdr:rowOff>
        </xdr:to>
        <xdr:sp macro="" textlink="">
          <xdr:nvSpPr>
            <xdr:cNvPr id="7407" name="Check Box 239" hidden="1">
              <a:extLst>
                <a:ext uri="{63B3BB69-23CF-44E3-9099-C40C66FF867C}">
                  <a14:compatExt spid="_x0000_s7407"/>
                </a:ext>
                <a:ext uri="{FF2B5EF4-FFF2-40B4-BE49-F238E27FC236}">
                  <a16:creationId xmlns:a16="http://schemas.microsoft.com/office/drawing/2014/main" id="{00000000-0008-0000-0200-0000E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101</xdr:row>
          <xdr:rowOff>152400</xdr:rowOff>
        </xdr:from>
        <xdr:to>
          <xdr:col>11</xdr:col>
          <xdr:colOff>0</xdr:colOff>
          <xdr:row>103</xdr:row>
          <xdr:rowOff>15240</xdr:rowOff>
        </xdr:to>
        <xdr:sp macro="" textlink="">
          <xdr:nvSpPr>
            <xdr:cNvPr id="7408" name="Check Box 240" hidden="1">
              <a:extLst>
                <a:ext uri="{63B3BB69-23CF-44E3-9099-C40C66FF867C}">
                  <a14:compatExt spid="_x0000_s7408"/>
                </a:ext>
                <a:ext uri="{FF2B5EF4-FFF2-40B4-BE49-F238E27FC236}">
                  <a16:creationId xmlns:a16="http://schemas.microsoft.com/office/drawing/2014/main" id="{00000000-0008-0000-0200-0000F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102</xdr:row>
          <xdr:rowOff>152400</xdr:rowOff>
        </xdr:from>
        <xdr:to>
          <xdr:col>3</xdr:col>
          <xdr:colOff>19050</xdr:colOff>
          <xdr:row>104</xdr:row>
          <xdr:rowOff>15240</xdr:rowOff>
        </xdr:to>
        <xdr:sp macro="" textlink="">
          <xdr:nvSpPr>
            <xdr:cNvPr id="7409" name="Check Box 241" hidden="1">
              <a:extLst>
                <a:ext uri="{63B3BB69-23CF-44E3-9099-C40C66FF867C}">
                  <a14:compatExt spid="_x0000_s7409"/>
                </a:ext>
                <a:ext uri="{FF2B5EF4-FFF2-40B4-BE49-F238E27FC236}">
                  <a16:creationId xmlns:a16="http://schemas.microsoft.com/office/drawing/2014/main" id="{00000000-0008-0000-0200-0000F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102</xdr:row>
          <xdr:rowOff>152400</xdr:rowOff>
        </xdr:from>
        <xdr:to>
          <xdr:col>7</xdr:col>
          <xdr:colOff>0</xdr:colOff>
          <xdr:row>104</xdr:row>
          <xdr:rowOff>15240</xdr:rowOff>
        </xdr:to>
        <xdr:sp macro="" textlink="">
          <xdr:nvSpPr>
            <xdr:cNvPr id="7410" name="Check Box 242" hidden="1">
              <a:extLst>
                <a:ext uri="{63B3BB69-23CF-44E3-9099-C40C66FF867C}">
                  <a14:compatExt spid="_x0000_s7410"/>
                </a:ext>
                <a:ext uri="{FF2B5EF4-FFF2-40B4-BE49-F238E27FC236}">
                  <a16:creationId xmlns:a16="http://schemas.microsoft.com/office/drawing/2014/main" id="{00000000-0008-0000-0200-0000F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102</xdr:row>
          <xdr:rowOff>152400</xdr:rowOff>
        </xdr:from>
        <xdr:to>
          <xdr:col>11</xdr:col>
          <xdr:colOff>0</xdr:colOff>
          <xdr:row>104</xdr:row>
          <xdr:rowOff>15240</xdr:rowOff>
        </xdr:to>
        <xdr:sp macro="" textlink="">
          <xdr:nvSpPr>
            <xdr:cNvPr id="7411" name="Check Box 243" hidden="1">
              <a:extLst>
                <a:ext uri="{63B3BB69-23CF-44E3-9099-C40C66FF867C}">
                  <a14:compatExt spid="_x0000_s7411"/>
                </a:ext>
                <a:ext uri="{FF2B5EF4-FFF2-40B4-BE49-F238E27FC236}">
                  <a16:creationId xmlns:a16="http://schemas.microsoft.com/office/drawing/2014/main" id="{00000000-0008-0000-0200-0000F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103</xdr:row>
          <xdr:rowOff>152400</xdr:rowOff>
        </xdr:from>
        <xdr:to>
          <xdr:col>3</xdr:col>
          <xdr:colOff>19050</xdr:colOff>
          <xdr:row>105</xdr:row>
          <xdr:rowOff>15240</xdr:rowOff>
        </xdr:to>
        <xdr:sp macro="" textlink="">
          <xdr:nvSpPr>
            <xdr:cNvPr id="7412" name="Check Box 244" hidden="1">
              <a:extLst>
                <a:ext uri="{63B3BB69-23CF-44E3-9099-C40C66FF867C}">
                  <a14:compatExt spid="_x0000_s7412"/>
                </a:ext>
                <a:ext uri="{FF2B5EF4-FFF2-40B4-BE49-F238E27FC236}">
                  <a16:creationId xmlns:a16="http://schemas.microsoft.com/office/drawing/2014/main" id="{00000000-0008-0000-0200-0000F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103</xdr:row>
          <xdr:rowOff>152400</xdr:rowOff>
        </xdr:from>
        <xdr:to>
          <xdr:col>7</xdr:col>
          <xdr:colOff>0</xdr:colOff>
          <xdr:row>105</xdr:row>
          <xdr:rowOff>15240</xdr:rowOff>
        </xdr:to>
        <xdr:sp macro="" textlink="">
          <xdr:nvSpPr>
            <xdr:cNvPr id="7413" name="Check Box 245" hidden="1">
              <a:extLst>
                <a:ext uri="{63B3BB69-23CF-44E3-9099-C40C66FF867C}">
                  <a14:compatExt spid="_x0000_s7413"/>
                </a:ext>
                <a:ext uri="{FF2B5EF4-FFF2-40B4-BE49-F238E27FC236}">
                  <a16:creationId xmlns:a16="http://schemas.microsoft.com/office/drawing/2014/main" id="{00000000-0008-0000-0200-0000F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103</xdr:row>
          <xdr:rowOff>152400</xdr:rowOff>
        </xdr:from>
        <xdr:to>
          <xdr:col>11</xdr:col>
          <xdr:colOff>0</xdr:colOff>
          <xdr:row>105</xdr:row>
          <xdr:rowOff>15240</xdr:rowOff>
        </xdr:to>
        <xdr:sp macro="" textlink="">
          <xdr:nvSpPr>
            <xdr:cNvPr id="7414" name="Check Box 246" hidden="1">
              <a:extLst>
                <a:ext uri="{63B3BB69-23CF-44E3-9099-C40C66FF867C}">
                  <a14:compatExt spid="_x0000_s7414"/>
                </a:ext>
                <a:ext uri="{FF2B5EF4-FFF2-40B4-BE49-F238E27FC236}">
                  <a16:creationId xmlns:a16="http://schemas.microsoft.com/office/drawing/2014/main" id="{00000000-0008-0000-0200-0000F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104</xdr:row>
          <xdr:rowOff>152400</xdr:rowOff>
        </xdr:from>
        <xdr:to>
          <xdr:col>3</xdr:col>
          <xdr:colOff>19050</xdr:colOff>
          <xdr:row>106</xdr:row>
          <xdr:rowOff>15240</xdr:rowOff>
        </xdr:to>
        <xdr:sp macro="" textlink="">
          <xdr:nvSpPr>
            <xdr:cNvPr id="7415" name="Check Box 247" hidden="1">
              <a:extLst>
                <a:ext uri="{63B3BB69-23CF-44E3-9099-C40C66FF867C}">
                  <a14:compatExt spid="_x0000_s7415"/>
                </a:ext>
                <a:ext uri="{FF2B5EF4-FFF2-40B4-BE49-F238E27FC236}">
                  <a16:creationId xmlns:a16="http://schemas.microsoft.com/office/drawing/2014/main" id="{00000000-0008-0000-0200-0000F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104</xdr:row>
          <xdr:rowOff>152400</xdr:rowOff>
        </xdr:from>
        <xdr:to>
          <xdr:col>7</xdr:col>
          <xdr:colOff>0</xdr:colOff>
          <xdr:row>106</xdr:row>
          <xdr:rowOff>15240</xdr:rowOff>
        </xdr:to>
        <xdr:sp macro="" textlink="">
          <xdr:nvSpPr>
            <xdr:cNvPr id="7416" name="Check Box 248" hidden="1">
              <a:extLst>
                <a:ext uri="{63B3BB69-23CF-44E3-9099-C40C66FF867C}">
                  <a14:compatExt spid="_x0000_s7416"/>
                </a:ext>
                <a:ext uri="{FF2B5EF4-FFF2-40B4-BE49-F238E27FC236}">
                  <a16:creationId xmlns:a16="http://schemas.microsoft.com/office/drawing/2014/main" id="{00000000-0008-0000-0200-0000F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104</xdr:row>
          <xdr:rowOff>152400</xdr:rowOff>
        </xdr:from>
        <xdr:to>
          <xdr:col>11</xdr:col>
          <xdr:colOff>0</xdr:colOff>
          <xdr:row>106</xdr:row>
          <xdr:rowOff>15240</xdr:rowOff>
        </xdr:to>
        <xdr:sp macro="" textlink="">
          <xdr:nvSpPr>
            <xdr:cNvPr id="7417" name="Check Box 249" hidden="1">
              <a:extLst>
                <a:ext uri="{63B3BB69-23CF-44E3-9099-C40C66FF867C}">
                  <a14:compatExt spid="_x0000_s7417"/>
                </a:ext>
                <a:ext uri="{FF2B5EF4-FFF2-40B4-BE49-F238E27FC236}">
                  <a16:creationId xmlns:a16="http://schemas.microsoft.com/office/drawing/2014/main" id="{00000000-0008-0000-0200-0000F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105</xdr:row>
          <xdr:rowOff>152400</xdr:rowOff>
        </xdr:from>
        <xdr:to>
          <xdr:col>3</xdr:col>
          <xdr:colOff>19050</xdr:colOff>
          <xdr:row>107</xdr:row>
          <xdr:rowOff>15240</xdr:rowOff>
        </xdr:to>
        <xdr:sp macro="" textlink="">
          <xdr:nvSpPr>
            <xdr:cNvPr id="7418" name="Check Box 250" hidden="1">
              <a:extLst>
                <a:ext uri="{63B3BB69-23CF-44E3-9099-C40C66FF867C}">
                  <a14:compatExt spid="_x0000_s7418"/>
                </a:ext>
                <a:ext uri="{FF2B5EF4-FFF2-40B4-BE49-F238E27FC236}">
                  <a16:creationId xmlns:a16="http://schemas.microsoft.com/office/drawing/2014/main" id="{00000000-0008-0000-0200-0000F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105</xdr:row>
          <xdr:rowOff>152400</xdr:rowOff>
        </xdr:from>
        <xdr:to>
          <xdr:col>7</xdr:col>
          <xdr:colOff>0</xdr:colOff>
          <xdr:row>107</xdr:row>
          <xdr:rowOff>15240</xdr:rowOff>
        </xdr:to>
        <xdr:sp macro="" textlink="">
          <xdr:nvSpPr>
            <xdr:cNvPr id="7419" name="Check Box 251" hidden="1">
              <a:extLst>
                <a:ext uri="{63B3BB69-23CF-44E3-9099-C40C66FF867C}">
                  <a14:compatExt spid="_x0000_s7419"/>
                </a:ext>
                <a:ext uri="{FF2B5EF4-FFF2-40B4-BE49-F238E27FC236}">
                  <a16:creationId xmlns:a16="http://schemas.microsoft.com/office/drawing/2014/main" id="{00000000-0008-0000-0200-0000F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105</xdr:row>
          <xdr:rowOff>152400</xdr:rowOff>
        </xdr:from>
        <xdr:to>
          <xdr:col>11</xdr:col>
          <xdr:colOff>0</xdr:colOff>
          <xdr:row>107</xdr:row>
          <xdr:rowOff>15240</xdr:rowOff>
        </xdr:to>
        <xdr:sp macro="" textlink="">
          <xdr:nvSpPr>
            <xdr:cNvPr id="7420" name="Check Box 252" hidden="1">
              <a:extLst>
                <a:ext uri="{63B3BB69-23CF-44E3-9099-C40C66FF867C}">
                  <a14:compatExt spid="_x0000_s7420"/>
                </a:ext>
                <a:ext uri="{FF2B5EF4-FFF2-40B4-BE49-F238E27FC236}">
                  <a16:creationId xmlns:a16="http://schemas.microsoft.com/office/drawing/2014/main" id="{00000000-0008-0000-0200-0000F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106</xdr:row>
          <xdr:rowOff>152400</xdr:rowOff>
        </xdr:from>
        <xdr:to>
          <xdr:col>3</xdr:col>
          <xdr:colOff>19050</xdr:colOff>
          <xdr:row>108</xdr:row>
          <xdr:rowOff>15240</xdr:rowOff>
        </xdr:to>
        <xdr:sp macro="" textlink="">
          <xdr:nvSpPr>
            <xdr:cNvPr id="7421" name="Check Box 253" hidden="1">
              <a:extLst>
                <a:ext uri="{63B3BB69-23CF-44E3-9099-C40C66FF867C}">
                  <a14:compatExt spid="_x0000_s7421"/>
                </a:ext>
                <a:ext uri="{FF2B5EF4-FFF2-40B4-BE49-F238E27FC236}">
                  <a16:creationId xmlns:a16="http://schemas.microsoft.com/office/drawing/2014/main" id="{00000000-0008-0000-0200-0000F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106</xdr:row>
          <xdr:rowOff>152400</xdr:rowOff>
        </xdr:from>
        <xdr:to>
          <xdr:col>7</xdr:col>
          <xdr:colOff>0</xdr:colOff>
          <xdr:row>108</xdr:row>
          <xdr:rowOff>15240</xdr:rowOff>
        </xdr:to>
        <xdr:sp macro="" textlink="">
          <xdr:nvSpPr>
            <xdr:cNvPr id="7422" name="Check Box 254" hidden="1">
              <a:extLst>
                <a:ext uri="{63B3BB69-23CF-44E3-9099-C40C66FF867C}">
                  <a14:compatExt spid="_x0000_s7422"/>
                </a:ext>
                <a:ext uri="{FF2B5EF4-FFF2-40B4-BE49-F238E27FC236}">
                  <a16:creationId xmlns:a16="http://schemas.microsoft.com/office/drawing/2014/main" id="{00000000-0008-0000-0200-0000F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106</xdr:row>
          <xdr:rowOff>152400</xdr:rowOff>
        </xdr:from>
        <xdr:to>
          <xdr:col>11</xdr:col>
          <xdr:colOff>0</xdr:colOff>
          <xdr:row>108</xdr:row>
          <xdr:rowOff>15240</xdr:rowOff>
        </xdr:to>
        <xdr:sp macro="" textlink="">
          <xdr:nvSpPr>
            <xdr:cNvPr id="7423" name="Check Box 255" hidden="1">
              <a:extLst>
                <a:ext uri="{63B3BB69-23CF-44E3-9099-C40C66FF867C}">
                  <a14:compatExt spid="_x0000_s7423"/>
                </a:ext>
                <a:ext uri="{FF2B5EF4-FFF2-40B4-BE49-F238E27FC236}">
                  <a16:creationId xmlns:a16="http://schemas.microsoft.com/office/drawing/2014/main" id="{00000000-0008-0000-0200-0000F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107</xdr:row>
          <xdr:rowOff>152400</xdr:rowOff>
        </xdr:from>
        <xdr:to>
          <xdr:col>3</xdr:col>
          <xdr:colOff>19050</xdr:colOff>
          <xdr:row>109</xdr:row>
          <xdr:rowOff>15240</xdr:rowOff>
        </xdr:to>
        <xdr:sp macro="" textlink="">
          <xdr:nvSpPr>
            <xdr:cNvPr id="7424" name="Check Box 256" hidden="1">
              <a:extLst>
                <a:ext uri="{63B3BB69-23CF-44E3-9099-C40C66FF867C}">
                  <a14:compatExt spid="_x0000_s7424"/>
                </a:ext>
                <a:ext uri="{FF2B5EF4-FFF2-40B4-BE49-F238E27FC236}">
                  <a16:creationId xmlns:a16="http://schemas.microsoft.com/office/drawing/2014/main" id="{00000000-0008-0000-0200-00000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107</xdr:row>
          <xdr:rowOff>152400</xdr:rowOff>
        </xdr:from>
        <xdr:to>
          <xdr:col>7</xdr:col>
          <xdr:colOff>0</xdr:colOff>
          <xdr:row>109</xdr:row>
          <xdr:rowOff>15240</xdr:rowOff>
        </xdr:to>
        <xdr:sp macro="" textlink="">
          <xdr:nvSpPr>
            <xdr:cNvPr id="7425" name="Check Box 257" hidden="1">
              <a:extLst>
                <a:ext uri="{63B3BB69-23CF-44E3-9099-C40C66FF867C}">
                  <a14:compatExt spid="_x0000_s7425"/>
                </a:ext>
                <a:ext uri="{FF2B5EF4-FFF2-40B4-BE49-F238E27FC236}">
                  <a16:creationId xmlns:a16="http://schemas.microsoft.com/office/drawing/2014/main" id="{00000000-0008-0000-0200-00000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107</xdr:row>
          <xdr:rowOff>152400</xdr:rowOff>
        </xdr:from>
        <xdr:to>
          <xdr:col>11</xdr:col>
          <xdr:colOff>0</xdr:colOff>
          <xdr:row>109</xdr:row>
          <xdr:rowOff>15240</xdr:rowOff>
        </xdr:to>
        <xdr:sp macro="" textlink="">
          <xdr:nvSpPr>
            <xdr:cNvPr id="7426" name="Check Box 258" hidden="1">
              <a:extLst>
                <a:ext uri="{63B3BB69-23CF-44E3-9099-C40C66FF867C}">
                  <a14:compatExt spid="_x0000_s7426"/>
                </a:ext>
                <a:ext uri="{FF2B5EF4-FFF2-40B4-BE49-F238E27FC236}">
                  <a16:creationId xmlns:a16="http://schemas.microsoft.com/office/drawing/2014/main" id="{00000000-0008-0000-0200-00000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108</xdr:row>
          <xdr:rowOff>152400</xdr:rowOff>
        </xdr:from>
        <xdr:to>
          <xdr:col>3</xdr:col>
          <xdr:colOff>19050</xdr:colOff>
          <xdr:row>110</xdr:row>
          <xdr:rowOff>15240</xdr:rowOff>
        </xdr:to>
        <xdr:sp macro="" textlink="">
          <xdr:nvSpPr>
            <xdr:cNvPr id="7427" name="Check Box 259" hidden="1">
              <a:extLst>
                <a:ext uri="{63B3BB69-23CF-44E3-9099-C40C66FF867C}">
                  <a14:compatExt spid="_x0000_s7427"/>
                </a:ext>
                <a:ext uri="{FF2B5EF4-FFF2-40B4-BE49-F238E27FC236}">
                  <a16:creationId xmlns:a16="http://schemas.microsoft.com/office/drawing/2014/main" id="{00000000-0008-0000-0200-00000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108</xdr:row>
          <xdr:rowOff>152400</xdr:rowOff>
        </xdr:from>
        <xdr:to>
          <xdr:col>7</xdr:col>
          <xdr:colOff>0</xdr:colOff>
          <xdr:row>110</xdr:row>
          <xdr:rowOff>15240</xdr:rowOff>
        </xdr:to>
        <xdr:sp macro="" textlink="">
          <xdr:nvSpPr>
            <xdr:cNvPr id="7428" name="Check Box 260" hidden="1">
              <a:extLst>
                <a:ext uri="{63B3BB69-23CF-44E3-9099-C40C66FF867C}">
                  <a14:compatExt spid="_x0000_s7428"/>
                </a:ext>
                <a:ext uri="{FF2B5EF4-FFF2-40B4-BE49-F238E27FC236}">
                  <a16:creationId xmlns:a16="http://schemas.microsoft.com/office/drawing/2014/main" id="{00000000-0008-0000-0200-00000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108</xdr:row>
          <xdr:rowOff>152400</xdr:rowOff>
        </xdr:from>
        <xdr:to>
          <xdr:col>11</xdr:col>
          <xdr:colOff>0</xdr:colOff>
          <xdr:row>110</xdr:row>
          <xdr:rowOff>15240</xdr:rowOff>
        </xdr:to>
        <xdr:sp macro="" textlink="">
          <xdr:nvSpPr>
            <xdr:cNvPr id="7429" name="Check Box 261" hidden="1">
              <a:extLst>
                <a:ext uri="{63B3BB69-23CF-44E3-9099-C40C66FF867C}">
                  <a14:compatExt spid="_x0000_s7429"/>
                </a:ext>
                <a:ext uri="{FF2B5EF4-FFF2-40B4-BE49-F238E27FC236}">
                  <a16:creationId xmlns:a16="http://schemas.microsoft.com/office/drawing/2014/main" id="{00000000-0008-0000-0200-00000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109</xdr:row>
          <xdr:rowOff>152400</xdr:rowOff>
        </xdr:from>
        <xdr:to>
          <xdr:col>3</xdr:col>
          <xdr:colOff>19050</xdr:colOff>
          <xdr:row>111</xdr:row>
          <xdr:rowOff>15240</xdr:rowOff>
        </xdr:to>
        <xdr:sp macro="" textlink="">
          <xdr:nvSpPr>
            <xdr:cNvPr id="7430" name="Check Box 262" hidden="1">
              <a:extLst>
                <a:ext uri="{63B3BB69-23CF-44E3-9099-C40C66FF867C}">
                  <a14:compatExt spid="_x0000_s7430"/>
                </a:ext>
                <a:ext uri="{FF2B5EF4-FFF2-40B4-BE49-F238E27FC236}">
                  <a16:creationId xmlns:a16="http://schemas.microsoft.com/office/drawing/2014/main" id="{00000000-0008-0000-0200-00000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109</xdr:row>
          <xdr:rowOff>152400</xdr:rowOff>
        </xdr:from>
        <xdr:to>
          <xdr:col>7</xdr:col>
          <xdr:colOff>0</xdr:colOff>
          <xdr:row>111</xdr:row>
          <xdr:rowOff>15240</xdr:rowOff>
        </xdr:to>
        <xdr:sp macro="" textlink="">
          <xdr:nvSpPr>
            <xdr:cNvPr id="7431" name="Check Box 263" hidden="1">
              <a:extLst>
                <a:ext uri="{63B3BB69-23CF-44E3-9099-C40C66FF867C}">
                  <a14:compatExt spid="_x0000_s7431"/>
                </a:ext>
                <a:ext uri="{FF2B5EF4-FFF2-40B4-BE49-F238E27FC236}">
                  <a16:creationId xmlns:a16="http://schemas.microsoft.com/office/drawing/2014/main" id="{00000000-0008-0000-0200-00000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109</xdr:row>
          <xdr:rowOff>152400</xdr:rowOff>
        </xdr:from>
        <xdr:to>
          <xdr:col>11</xdr:col>
          <xdr:colOff>0</xdr:colOff>
          <xdr:row>111</xdr:row>
          <xdr:rowOff>15240</xdr:rowOff>
        </xdr:to>
        <xdr:sp macro="" textlink="">
          <xdr:nvSpPr>
            <xdr:cNvPr id="7432" name="Check Box 264" hidden="1">
              <a:extLst>
                <a:ext uri="{63B3BB69-23CF-44E3-9099-C40C66FF867C}">
                  <a14:compatExt spid="_x0000_s7432"/>
                </a:ext>
                <a:ext uri="{FF2B5EF4-FFF2-40B4-BE49-F238E27FC236}">
                  <a16:creationId xmlns:a16="http://schemas.microsoft.com/office/drawing/2014/main" id="{00000000-0008-0000-0200-00000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110</xdr:row>
          <xdr:rowOff>152400</xdr:rowOff>
        </xdr:from>
        <xdr:to>
          <xdr:col>3</xdr:col>
          <xdr:colOff>19050</xdr:colOff>
          <xdr:row>112</xdr:row>
          <xdr:rowOff>15240</xdr:rowOff>
        </xdr:to>
        <xdr:sp macro="" textlink="">
          <xdr:nvSpPr>
            <xdr:cNvPr id="7433" name="Check Box 265" hidden="1">
              <a:extLst>
                <a:ext uri="{63B3BB69-23CF-44E3-9099-C40C66FF867C}">
                  <a14:compatExt spid="_x0000_s7433"/>
                </a:ext>
                <a:ext uri="{FF2B5EF4-FFF2-40B4-BE49-F238E27FC236}">
                  <a16:creationId xmlns:a16="http://schemas.microsoft.com/office/drawing/2014/main" id="{00000000-0008-0000-0200-00000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110</xdr:row>
          <xdr:rowOff>152400</xdr:rowOff>
        </xdr:from>
        <xdr:to>
          <xdr:col>7</xdr:col>
          <xdr:colOff>0</xdr:colOff>
          <xdr:row>112</xdr:row>
          <xdr:rowOff>15240</xdr:rowOff>
        </xdr:to>
        <xdr:sp macro="" textlink="">
          <xdr:nvSpPr>
            <xdr:cNvPr id="7434" name="Check Box 266" hidden="1">
              <a:extLst>
                <a:ext uri="{63B3BB69-23CF-44E3-9099-C40C66FF867C}">
                  <a14:compatExt spid="_x0000_s7434"/>
                </a:ext>
                <a:ext uri="{FF2B5EF4-FFF2-40B4-BE49-F238E27FC236}">
                  <a16:creationId xmlns:a16="http://schemas.microsoft.com/office/drawing/2014/main" id="{00000000-0008-0000-0200-00000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110</xdr:row>
          <xdr:rowOff>152400</xdr:rowOff>
        </xdr:from>
        <xdr:to>
          <xdr:col>11</xdr:col>
          <xdr:colOff>0</xdr:colOff>
          <xdr:row>112</xdr:row>
          <xdr:rowOff>15240</xdr:rowOff>
        </xdr:to>
        <xdr:sp macro="" textlink="">
          <xdr:nvSpPr>
            <xdr:cNvPr id="7435" name="Check Box 267" hidden="1">
              <a:extLst>
                <a:ext uri="{63B3BB69-23CF-44E3-9099-C40C66FF867C}">
                  <a14:compatExt spid="_x0000_s7435"/>
                </a:ext>
                <a:ext uri="{FF2B5EF4-FFF2-40B4-BE49-F238E27FC236}">
                  <a16:creationId xmlns:a16="http://schemas.microsoft.com/office/drawing/2014/main" id="{00000000-0008-0000-0200-00000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111</xdr:row>
          <xdr:rowOff>152400</xdr:rowOff>
        </xdr:from>
        <xdr:to>
          <xdr:col>3</xdr:col>
          <xdr:colOff>19050</xdr:colOff>
          <xdr:row>113</xdr:row>
          <xdr:rowOff>15240</xdr:rowOff>
        </xdr:to>
        <xdr:sp macro="" textlink="">
          <xdr:nvSpPr>
            <xdr:cNvPr id="7436" name="Check Box 268" hidden="1">
              <a:extLst>
                <a:ext uri="{63B3BB69-23CF-44E3-9099-C40C66FF867C}">
                  <a14:compatExt spid="_x0000_s7436"/>
                </a:ext>
                <a:ext uri="{FF2B5EF4-FFF2-40B4-BE49-F238E27FC236}">
                  <a16:creationId xmlns:a16="http://schemas.microsoft.com/office/drawing/2014/main" id="{00000000-0008-0000-0200-00000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111</xdr:row>
          <xdr:rowOff>152400</xdr:rowOff>
        </xdr:from>
        <xdr:to>
          <xdr:col>7</xdr:col>
          <xdr:colOff>0</xdr:colOff>
          <xdr:row>113</xdr:row>
          <xdr:rowOff>15240</xdr:rowOff>
        </xdr:to>
        <xdr:sp macro="" textlink="">
          <xdr:nvSpPr>
            <xdr:cNvPr id="7437" name="Check Box 269" hidden="1">
              <a:extLst>
                <a:ext uri="{63B3BB69-23CF-44E3-9099-C40C66FF867C}">
                  <a14:compatExt spid="_x0000_s7437"/>
                </a:ext>
                <a:ext uri="{FF2B5EF4-FFF2-40B4-BE49-F238E27FC236}">
                  <a16:creationId xmlns:a16="http://schemas.microsoft.com/office/drawing/2014/main" id="{00000000-0008-0000-0200-00000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111</xdr:row>
          <xdr:rowOff>152400</xdr:rowOff>
        </xdr:from>
        <xdr:to>
          <xdr:col>11</xdr:col>
          <xdr:colOff>0</xdr:colOff>
          <xdr:row>113</xdr:row>
          <xdr:rowOff>15240</xdr:rowOff>
        </xdr:to>
        <xdr:sp macro="" textlink="">
          <xdr:nvSpPr>
            <xdr:cNvPr id="7438" name="Check Box 270" hidden="1">
              <a:extLst>
                <a:ext uri="{63B3BB69-23CF-44E3-9099-C40C66FF867C}">
                  <a14:compatExt spid="_x0000_s7438"/>
                </a:ext>
                <a:ext uri="{FF2B5EF4-FFF2-40B4-BE49-F238E27FC236}">
                  <a16:creationId xmlns:a16="http://schemas.microsoft.com/office/drawing/2014/main" id="{00000000-0008-0000-0200-00000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121</xdr:row>
          <xdr:rowOff>160020</xdr:rowOff>
        </xdr:from>
        <xdr:to>
          <xdr:col>3</xdr:col>
          <xdr:colOff>19050</xdr:colOff>
          <xdr:row>123</xdr:row>
          <xdr:rowOff>38100</xdr:rowOff>
        </xdr:to>
        <xdr:sp macro="" textlink="">
          <xdr:nvSpPr>
            <xdr:cNvPr id="7439" name="Check Box 271" hidden="1">
              <a:extLst>
                <a:ext uri="{63B3BB69-23CF-44E3-9099-C40C66FF867C}">
                  <a14:compatExt spid="_x0000_s7439"/>
                </a:ext>
                <a:ext uri="{FF2B5EF4-FFF2-40B4-BE49-F238E27FC236}">
                  <a16:creationId xmlns:a16="http://schemas.microsoft.com/office/drawing/2014/main" id="{00000000-0008-0000-0200-00000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121</xdr:row>
          <xdr:rowOff>160020</xdr:rowOff>
        </xdr:from>
        <xdr:to>
          <xdr:col>7</xdr:col>
          <xdr:colOff>0</xdr:colOff>
          <xdr:row>123</xdr:row>
          <xdr:rowOff>38100</xdr:rowOff>
        </xdr:to>
        <xdr:sp macro="" textlink="">
          <xdr:nvSpPr>
            <xdr:cNvPr id="7440" name="Check Box 272" hidden="1">
              <a:extLst>
                <a:ext uri="{63B3BB69-23CF-44E3-9099-C40C66FF867C}">
                  <a14:compatExt spid="_x0000_s7440"/>
                </a:ext>
                <a:ext uri="{FF2B5EF4-FFF2-40B4-BE49-F238E27FC236}">
                  <a16:creationId xmlns:a16="http://schemas.microsoft.com/office/drawing/2014/main" id="{00000000-0008-0000-0200-00001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121</xdr:row>
          <xdr:rowOff>160020</xdr:rowOff>
        </xdr:from>
        <xdr:to>
          <xdr:col>11</xdr:col>
          <xdr:colOff>0</xdr:colOff>
          <xdr:row>123</xdr:row>
          <xdr:rowOff>38100</xdr:rowOff>
        </xdr:to>
        <xdr:sp macro="" textlink="">
          <xdr:nvSpPr>
            <xdr:cNvPr id="7441" name="Check Box 273" hidden="1">
              <a:extLst>
                <a:ext uri="{63B3BB69-23CF-44E3-9099-C40C66FF867C}">
                  <a14:compatExt spid="_x0000_s7441"/>
                </a:ext>
                <a:ext uri="{FF2B5EF4-FFF2-40B4-BE49-F238E27FC236}">
                  <a16:creationId xmlns:a16="http://schemas.microsoft.com/office/drawing/2014/main" id="{00000000-0008-0000-0200-00001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122</xdr:row>
          <xdr:rowOff>152400</xdr:rowOff>
        </xdr:from>
        <xdr:to>
          <xdr:col>3</xdr:col>
          <xdr:colOff>19050</xdr:colOff>
          <xdr:row>124</xdr:row>
          <xdr:rowOff>15240</xdr:rowOff>
        </xdr:to>
        <xdr:sp macro="" textlink="">
          <xdr:nvSpPr>
            <xdr:cNvPr id="7442" name="Check Box 274" hidden="1">
              <a:extLst>
                <a:ext uri="{63B3BB69-23CF-44E3-9099-C40C66FF867C}">
                  <a14:compatExt spid="_x0000_s7442"/>
                </a:ext>
                <a:ext uri="{FF2B5EF4-FFF2-40B4-BE49-F238E27FC236}">
                  <a16:creationId xmlns:a16="http://schemas.microsoft.com/office/drawing/2014/main" id="{00000000-0008-0000-0200-00001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122</xdr:row>
          <xdr:rowOff>152400</xdr:rowOff>
        </xdr:from>
        <xdr:to>
          <xdr:col>7</xdr:col>
          <xdr:colOff>0</xdr:colOff>
          <xdr:row>124</xdr:row>
          <xdr:rowOff>15240</xdr:rowOff>
        </xdr:to>
        <xdr:sp macro="" textlink="">
          <xdr:nvSpPr>
            <xdr:cNvPr id="7443" name="Check Box 275" hidden="1">
              <a:extLst>
                <a:ext uri="{63B3BB69-23CF-44E3-9099-C40C66FF867C}">
                  <a14:compatExt spid="_x0000_s7443"/>
                </a:ext>
                <a:ext uri="{FF2B5EF4-FFF2-40B4-BE49-F238E27FC236}">
                  <a16:creationId xmlns:a16="http://schemas.microsoft.com/office/drawing/2014/main" id="{00000000-0008-0000-0200-00001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122</xdr:row>
          <xdr:rowOff>152400</xdr:rowOff>
        </xdr:from>
        <xdr:to>
          <xdr:col>11</xdr:col>
          <xdr:colOff>0</xdr:colOff>
          <xdr:row>124</xdr:row>
          <xdr:rowOff>15240</xdr:rowOff>
        </xdr:to>
        <xdr:sp macro="" textlink="">
          <xdr:nvSpPr>
            <xdr:cNvPr id="7444" name="Check Box 276" hidden="1">
              <a:extLst>
                <a:ext uri="{63B3BB69-23CF-44E3-9099-C40C66FF867C}">
                  <a14:compatExt spid="_x0000_s7444"/>
                </a:ext>
                <a:ext uri="{FF2B5EF4-FFF2-40B4-BE49-F238E27FC236}">
                  <a16:creationId xmlns:a16="http://schemas.microsoft.com/office/drawing/2014/main" id="{00000000-0008-0000-0200-00001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123</xdr:row>
          <xdr:rowOff>152400</xdr:rowOff>
        </xdr:from>
        <xdr:to>
          <xdr:col>3</xdr:col>
          <xdr:colOff>19050</xdr:colOff>
          <xdr:row>125</xdr:row>
          <xdr:rowOff>15240</xdr:rowOff>
        </xdr:to>
        <xdr:sp macro="" textlink="">
          <xdr:nvSpPr>
            <xdr:cNvPr id="7445" name="Check Box 277" hidden="1">
              <a:extLst>
                <a:ext uri="{63B3BB69-23CF-44E3-9099-C40C66FF867C}">
                  <a14:compatExt spid="_x0000_s7445"/>
                </a:ext>
                <a:ext uri="{FF2B5EF4-FFF2-40B4-BE49-F238E27FC236}">
                  <a16:creationId xmlns:a16="http://schemas.microsoft.com/office/drawing/2014/main" id="{00000000-0008-0000-0200-00001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123</xdr:row>
          <xdr:rowOff>152400</xdr:rowOff>
        </xdr:from>
        <xdr:to>
          <xdr:col>7</xdr:col>
          <xdr:colOff>0</xdr:colOff>
          <xdr:row>125</xdr:row>
          <xdr:rowOff>15240</xdr:rowOff>
        </xdr:to>
        <xdr:sp macro="" textlink="">
          <xdr:nvSpPr>
            <xdr:cNvPr id="7446" name="Check Box 278" hidden="1">
              <a:extLst>
                <a:ext uri="{63B3BB69-23CF-44E3-9099-C40C66FF867C}">
                  <a14:compatExt spid="_x0000_s7446"/>
                </a:ext>
                <a:ext uri="{FF2B5EF4-FFF2-40B4-BE49-F238E27FC236}">
                  <a16:creationId xmlns:a16="http://schemas.microsoft.com/office/drawing/2014/main" id="{00000000-0008-0000-0200-00001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123</xdr:row>
          <xdr:rowOff>152400</xdr:rowOff>
        </xdr:from>
        <xdr:to>
          <xdr:col>11</xdr:col>
          <xdr:colOff>0</xdr:colOff>
          <xdr:row>125</xdr:row>
          <xdr:rowOff>15240</xdr:rowOff>
        </xdr:to>
        <xdr:sp macro="" textlink="">
          <xdr:nvSpPr>
            <xdr:cNvPr id="7447" name="Check Box 279" hidden="1">
              <a:extLst>
                <a:ext uri="{63B3BB69-23CF-44E3-9099-C40C66FF867C}">
                  <a14:compatExt spid="_x0000_s7447"/>
                </a:ext>
                <a:ext uri="{FF2B5EF4-FFF2-40B4-BE49-F238E27FC236}">
                  <a16:creationId xmlns:a16="http://schemas.microsoft.com/office/drawing/2014/main" id="{00000000-0008-0000-0200-00001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124</xdr:row>
          <xdr:rowOff>152400</xdr:rowOff>
        </xdr:from>
        <xdr:to>
          <xdr:col>3</xdr:col>
          <xdr:colOff>19050</xdr:colOff>
          <xdr:row>126</xdr:row>
          <xdr:rowOff>15240</xdr:rowOff>
        </xdr:to>
        <xdr:sp macro="" textlink="">
          <xdr:nvSpPr>
            <xdr:cNvPr id="7448" name="Check Box 280" hidden="1">
              <a:extLst>
                <a:ext uri="{63B3BB69-23CF-44E3-9099-C40C66FF867C}">
                  <a14:compatExt spid="_x0000_s7448"/>
                </a:ext>
                <a:ext uri="{FF2B5EF4-FFF2-40B4-BE49-F238E27FC236}">
                  <a16:creationId xmlns:a16="http://schemas.microsoft.com/office/drawing/2014/main" id="{00000000-0008-0000-0200-00001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124</xdr:row>
          <xdr:rowOff>152400</xdr:rowOff>
        </xdr:from>
        <xdr:to>
          <xdr:col>7</xdr:col>
          <xdr:colOff>0</xdr:colOff>
          <xdr:row>126</xdr:row>
          <xdr:rowOff>15240</xdr:rowOff>
        </xdr:to>
        <xdr:sp macro="" textlink="">
          <xdr:nvSpPr>
            <xdr:cNvPr id="7449" name="Check Box 281" hidden="1">
              <a:extLst>
                <a:ext uri="{63B3BB69-23CF-44E3-9099-C40C66FF867C}">
                  <a14:compatExt spid="_x0000_s7449"/>
                </a:ext>
                <a:ext uri="{FF2B5EF4-FFF2-40B4-BE49-F238E27FC236}">
                  <a16:creationId xmlns:a16="http://schemas.microsoft.com/office/drawing/2014/main" id="{00000000-0008-0000-0200-00001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124</xdr:row>
          <xdr:rowOff>152400</xdr:rowOff>
        </xdr:from>
        <xdr:to>
          <xdr:col>11</xdr:col>
          <xdr:colOff>0</xdr:colOff>
          <xdr:row>126</xdr:row>
          <xdr:rowOff>15240</xdr:rowOff>
        </xdr:to>
        <xdr:sp macro="" textlink="">
          <xdr:nvSpPr>
            <xdr:cNvPr id="7450" name="Check Box 282" hidden="1">
              <a:extLst>
                <a:ext uri="{63B3BB69-23CF-44E3-9099-C40C66FF867C}">
                  <a14:compatExt spid="_x0000_s7450"/>
                </a:ext>
                <a:ext uri="{FF2B5EF4-FFF2-40B4-BE49-F238E27FC236}">
                  <a16:creationId xmlns:a16="http://schemas.microsoft.com/office/drawing/2014/main" id="{00000000-0008-0000-0200-00001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125</xdr:row>
          <xdr:rowOff>152400</xdr:rowOff>
        </xdr:from>
        <xdr:to>
          <xdr:col>3</xdr:col>
          <xdr:colOff>19050</xdr:colOff>
          <xdr:row>127</xdr:row>
          <xdr:rowOff>15240</xdr:rowOff>
        </xdr:to>
        <xdr:sp macro="" textlink="">
          <xdr:nvSpPr>
            <xdr:cNvPr id="7451" name="Check Box 283" hidden="1">
              <a:extLst>
                <a:ext uri="{63B3BB69-23CF-44E3-9099-C40C66FF867C}">
                  <a14:compatExt spid="_x0000_s7451"/>
                </a:ext>
                <a:ext uri="{FF2B5EF4-FFF2-40B4-BE49-F238E27FC236}">
                  <a16:creationId xmlns:a16="http://schemas.microsoft.com/office/drawing/2014/main" id="{00000000-0008-0000-0200-00001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125</xdr:row>
          <xdr:rowOff>152400</xdr:rowOff>
        </xdr:from>
        <xdr:to>
          <xdr:col>7</xdr:col>
          <xdr:colOff>0</xdr:colOff>
          <xdr:row>127</xdr:row>
          <xdr:rowOff>15240</xdr:rowOff>
        </xdr:to>
        <xdr:sp macro="" textlink="">
          <xdr:nvSpPr>
            <xdr:cNvPr id="7452" name="Check Box 284" hidden="1">
              <a:extLst>
                <a:ext uri="{63B3BB69-23CF-44E3-9099-C40C66FF867C}">
                  <a14:compatExt spid="_x0000_s7452"/>
                </a:ext>
                <a:ext uri="{FF2B5EF4-FFF2-40B4-BE49-F238E27FC236}">
                  <a16:creationId xmlns:a16="http://schemas.microsoft.com/office/drawing/2014/main" id="{00000000-0008-0000-0200-00001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125</xdr:row>
          <xdr:rowOff>152400</xdr:rowOff>
        </xdr:from>
        <xdr:to>
          <xdr:col>11</xdr:col>
          <xdr:colOff>0</xdr:colOff>
          <xdr:row>127</xdr:row>
          <xdr:rowOff>15240</xdr:rowOff>
        </xdr:to>
        <xdr:sp macro="" textlink="">
          <xdr:nvSpPr>
            <xdr:cNvPr id="7453" name="Check Box 285" hidden="1">
              <a:extLst>
                <a:ext uri="{63B3BB69-23CF-44E3-9099-C40C66FF867C}">
                  <a14:compatExt spid="_x0000_s7453"/>
                </a:ext>
                <a:ext uri="{FF2B5EF4-FFF2-40B4-BE49-F238E27FC236}">
                  <a16:creationId xmlns:a16="http://schemas.microsoft.com/office/drawing/2014/main" id="{00000000-0008-0000-0200-00001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126</xdr:row>
          <xdr:rowOff>152400</xdr:rowOff>
        </xdr:from>
        <xdr:to>
          <xdr:col>3</xdr:col>
          <xdr:colOff>19050</xdr:colOff>
          <xdr:row>128</xdr:row>
          <xdr:rowOff>15240</xdr:rowOff>
        </xdr:to>
        <xdr:sp macro="" textlink="">
          <xdr:nvSpPr>
            <xdr:cNvPr id="7454" name="Check Box 286" hidden="1">
              <a:extLst>
                <a:ext uri="{63B3BB69-23CF-44E3-9099-C40C66FF867C}">
                  <a14:compatExt spid="_x0000_s7454"/>
                </a:ext>
                <a:ext uri="{FF2B5EF4-FFF2-40B4-BE49-F238E27FC236}">
                  <a16:creationId xmlns:a16="http://schemas.microsoft.com/office/drawing/2014/main" id="{00000000-0008-0000-0200-00001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126</xdr:row>
          <xdr:rowOff>152400</xdr:rowOff>
        </xdr:from>
        <xdr:to>
          <xdr:col>7</xdr:col>
          <xdr:colOff>0</xdr:colOff>
          <xdr:row>128</xdr:row>
          <xdr:rowOff>15240</xdr:rowOff>
        </xdr:to>
        <xdr:sp macro="" textlink="">
          <xdr:nvSpPr>
            <xdr:cNvPr id="7455" name="Check Box 287" hidden="1">
              <a:extLst>
                <a:ext uri="{63B3BB69-23CF-44E3-9099-C40C66FF867C}">
                  <a14:compatExt spid="_x0000_s7455"/>
                </a:ext>
                <a:ext uri="{FF2B5EF4-FFF2-40B4-BE49-F238E27FC236}">
                  <a16:creationId xmlns:a16="http://schemas.microsoft.com/office/drawing/2014/main" id="{00000000-0008-0000-0200-00001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126</xdr:row>
          <xdr:rowOff>152400</xdr:rowOff>
        </xdr:from>
        <xdr:to>
          <xdr:col>11</xdr:col>
          <xdr:colOff>0</xdr:colOff>
          <xdr:row>128</xdr:row>
          <xdr:rowOff>15240</xdr:rowOff>
        </xdr:to>
        <xdr:sp macro="" textlink="">
          <xdr:nvSpPr>
            <xdr:cNvPr id="7456" name="Check Box 288" hidden="1">
              <a:extLst>
                <a:ext uri="{63B3BB69-23CF-44E3-9099-C40C66FF867C}">
                  <a14:compatExt spid="_x0000_s7456"/>
                </a:ext>
                <a:ext uri="{FF2B5EF4-FFF2-40B4-BE49-F238E27FC236}">
                  <a16:creationId xmlns:a16="http://schemas.microsoft.com/office/drawing/2014/main" id="{00000000-0008-0000-0200-00002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127</xdr:row>
          <xdr:rowOff>152400</xdr:rowOff>
        </xdr:from>
        <xdr:to>
          <xdr:col>3</xdr:col>
          <xdr:colOff>19050</xdr:colOff>
          <xdr:row>129</xdr:row>
          <xdr:rowOff>15240</xdr:rowOff>
        </xdr:to>
        <xdr:sp macro="" textlink="">
          <xdr:nvSpPr>
            <xdr:cNvPr id="7457" name="Check Box 289" hidden="1">
              <a:extLst>
                <a:ext uri="{63B3BB69-23CF-44E3-9099-C40C66FF867C}">
                  <a14:compatExt spid="_x0000_s7457"/>
                </a:ext>
                <a:ext uri="{FF2B5EF4-FFF2-40B4-BE49-F238E27FC236}">
                  <a16:creationId xmlns:a16="http://schemas.microsoft.com/office/drawing/2014/main" id="{00000000-0008-0000-0200-00002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127</xdr:row>
          <xdr:rowOff>152400</xdr:rowOff>
        </xdr:from>
        <xdr:to>
          <xdr:col>7</xdr:col>
          <xdr:colOff>0</xdr:colOff>
          <xdr:row>129</xdr:row>
          <xdr:rowOff>15240</xdr:rowOff>
        </xdr:to>
        <xdr:sp macro="" textlink="">
          <xdr:nvSpPr>
            <xdr:cNvPr id="7458" name="Check Box 290" hidden="1">
              <a:extLst>
                <a:ext uri="{63B3BB69-23CF-44E3-9099-C40C66FF867C}">
                  <a14:compatExt spid="_x0000_s7458"/>
                </a:ext>
                <a:ext uri="{FF2B5EF4-FFF2-40B4-BE49-F238E27FC236}">
                  <a16:creationId xmlns:a16="http://schemas.microsoft.com/office/drawing/2014/main" id="{00000000-0008-0000-0200-00002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127</xdr:row>
          <xdr:rowOff>152400</xdr:rowOff>
        </xdr:from>
        <xdr:to>
          <xdr:col>11</xdr:col>
          <xdr:colOff>0</xdr:colOff>
          <xdr:row>129</xdr:row>
          <xdr:rowOff>15240</xdr:rowOff>
        </xdr:to>
        <xdr:sp macro="" textlink="">
          <xdr:nvSpPr>
            <xdr:cNvPr id="7459" name="Check Box 291" hidden="1">
              <a:extLst>
                <a:ext uri="{63B3BB69-23CF-44E3-9099-C40C66FF867C}">
                  <a14:compatExt spid="_x0000_s7459"/>
                </a:ext>
                <a:ext uri="{FF2B5EF4-FFF2-40B4-BE49-F238E27FC236}">
                  <a16:creationId xmlns:a16="http://schemas.microsoft.com/office/drawing/2014/main" id="{00000000-0008-0000-0200-00002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128</xdr:row>
          <xdr:rowOff>152400</xdr:rowOff>
        </xdr:from>
        <xdr:to>
          <xdr:col>3</xdr:col>
          <xdr:colOff>19050</xdr:colOff>
          <xdr:row>130</xdr:row>
          <xdr:rowOff>15240</xdr:rowOff>
        </xdr:to>
        <xdr:sp macro="" textlink="">
          <xdr:nvSpPr>
            <xdr:cNvPr id="7460" name="Check Box 292" hidden="1">
              <a:extLst>
                <a:ext uri="{63B3BB69-23CF-44E3-9099-C40C66FF867C}">
                  <a14:compatExt spid="_x0000_s7460"/>
                </a:ext>
                <a:ext uri="{FF2B5EF4-FFF2-40B4-BE49-F238E27FC236}">
                  <a16:creationId xmlns:a16="http://schemas.microsoft.com/office/drawing/2014/main" id="{00000000-0008-0000-0200-00002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128</xdr:row>
          <xdr:rowOff>152400</xdr:rowOff>
        </xdr:from>
        <xdr:to>
          <xdr:col>7</xdr:col>
          <xdr:colOff>0</xdr:colOff>
          <xdr:row>130</xdr:row>
          <xdr:rowOff>15240</xdr:rowOff>
        </xdr:to>
        <xdr:sp macro="" textlink="">
          <xdr:nvSpPr>
            <xdr:cNvPr id="7461" name="Check Box 293" hidden="1">
              <a:extLst>
                <a:ext uri="{63B3BB69-23CF-44E3-9099-C40C66FF867C}">
                  <a14:compatExt spid="_x0000_s7461"/>
                </a:ext>
                <a:ext uri="{FF2B5EF4-FFF2-40B4-BE49-F238E27FC236}">
                  <a16:creationId xmlns:a16="http://schemas.microsoft.com/office/drawing/2014/main" id="{00000000-0008-0000-02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128</xdr:row>
          <xdr:rowOff>152400</xdr:rowOff>
        </xdr:from>
        <xdr:to>
          <xdr:col>11</xdr:col>
          <xdr:colOff>0</xdr:colOff>
          <xdr:row>130</xdr:row>
          <xdr:rowOff>15240</xdr:rowOff>
        </xdr:to>
        <xdr:sp macro="" textlink="">
          <xdr:nvSpPr>
            <xdr:cNvPr id="7462" name="Check Box 294" hidden="1">
              <a:extLst>
                <a:ext uri="{63B3BB69-23CF-44E3-9099-C40C66FF867C}">
                  <a14:compatExt spid="_x0000_s7462"/>
                </a:ext>
                <a:ext uri="{FF2B5EF4-FFF2-40B4-BE49-F238E27FC236}">
                  <a16:creationId xmlns:a16="http://schemas.microsoft.com/office/drawing/2014/main" id="{00000000-0008-0000-02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129</xdr:row>
          <xdr:rowOff>152400</xdr:rowOff>
        </xdr:from>
        <xdr:to>
          <xdr:col>3</xdr:col>
          <xdr:colOff>19050</xdr:colOff>
          <xdr:row>131</xdr:row>
          <xdr:rowOff>15240</xdr:rowOff>
        </xdr:to>
        <xdr:sp macro="" textlink="">
          <xdr:nvSpPr>
            <xdr:cNvPr id="7463" name="Check Box 295" hidden="1">
              <a:extLst>
                <a:ext uri="{63B3BB69-23CF-44E3-9099-C40C66FF867C}">
                  <a14:compatExt spid="_x0000_s7463"/>
                </a:ext>
                <a:ext uri="{FF2B5EF4-FFF2-40B4-BE49-F238E27FC236}">
                  <a16:creationId xmlns:a16="http://schemas.microsoft.com/office/drawing/2014/main" id="{00000000-0008-0000-0200-00002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129</xdr:row>
          <xdr:rowOff>152400</xdr:rowOff>
        </xdr:from>
        <xdr:to>
          <xdr:col>7</xdr:col>
          <xdr:colOff>0</xdr:colOff>
          <xdr:row>131</xdr:row>
          <xdr:rowOff>15240</xdr:rowOff>
        </xdr:to>
        <xdr:sp macro="" textlink="">
          <xdr:nvSpPr>
            <xdr:cNvPr id="7464" name="Check Box 296" hidden="1">
              <a:extLst>
                <a:ext uri="{63B3BB69-23CF-44E3-9099-C40C66FF867C}">
                  <a14:compatExt spid="_x0000_s7464"/>
                </a:ext>
                <a:ext uri="{FF2B5EF4-FFF2-40B4-BE49-F238E27FC236}">
                  <a16:creationId xmlns:a16="http://schemas.microsoft.com/office/drawing/2014/main" id="{00000000-0008-0000-02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129</xdr:row>
          <xdr:rowOff>152400</xdr:rowOff>
        </xdr:from>
        <xdr:to>
          <xdr:col>11</xdr:col>
          <xdr:colOff>0</xdr:colOff>
          <xdr:row>131</xdr:row>
          <xdr:rowOff>15240</xdr:rowOff>
        </xdr:to>
        <xdr:sp macro="" textlink="">
          <xdr:nvSpPr>
            <xdr:cNvPr id="7465" name="Check Box 297" hidden="1">
              <a:extLst>
                <a:ext uri="{63B3BB69-23CF-44E3-9099-C40C66FF867C}">
                  <a14:compatExt spid="_x0000_s7465"/>
                </a:ext>
                <a:ext uri="{FF2B5EF4-FFF2-40B4-BE49-F238E27FC236}">
                  <a16:creationId xmlns:a16="http://schemas.microsoft.com/office/drawing/2014/main" id="{00000000-0008-0000-02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130</xdr:row>
          <xdr:rowOff>152400</xdr:rowOff>
        </xdr:from>
        <xdr:to>
          <xdr:col>3</xdr:col>
          <xdr:colOff>19050</xdr:colOff>
          <xdr:row>132</xdr:row>
          <xdr:rowOff>15240</xdr:rowOff>
        </xdr:to>
        <xdr:sp macro="" textlink="">
          <xdr:nvSpPr>
            <xdr:cNvPr id="7466" name="Check Box 298" hidden="1">
              <a:extLst>
                <a:ext uri="{63B3BB69-23CF-44E3-9099-C40C66FF867C}">
                  <a14:compatExt spid="_x0000_s7466"/>
                </a:ext>
                <a:ext uri="{FF2B5EF4-FFF2-40B4-BE49-F238E27FC236}">
                  <a16:creationId xmlns:a16="http://schemas.microsoft.com/office/drawing/2014/main" id="{00000000-0008-0000-0200-00002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130</xdr:row>
          <xdr:rowOff>152400</xdr:rowOff>
        </xdr:from>
        <xdr:to>
          <xdr:col>7</xdr:col>
          <xdr:colOff>0</xdr:colOff>
          <xdr:row>132</xdr:row>
          <xdr:rowOff>15240</xdr:rowOff>
        </xdr:to>
        <xdr:sp macro="" textlink="">
          <xdr:nvSpPr>
            <xdr:cNvPr id="7467" name="Check Box 299" hidden="1">
              <a:extLst>
                <a:ext uri="{63B3BB69-23CF-44E3-9099-C40C66FF867C}">
                  <a14:compatExt spid="_x0000_s7467"/>
                </a:ext>
                <a:ext uri="{FF2B5EF4-FFF2-40B4-BE49-F238E27FC236}">
                  <a16:creationId xmlns:a16="http://schemas.microsoft.com/office/drawing/2014/main" id="{00000000-0008-0000-0200-00002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130</xdr:row>
          <xdr:rowOff>152400</xdr:rowOff>
        </xdr:from>
        <xdr:to>
          <xdr:col>11</xdr:col>
          <xdr:colOff>0</xdr:colOff>
          <xdr:row>132</xdr:row>
          <xdr:rowOff>15240</xdr:rowOff>
        </xdr:to>
        <xdr:sp macro="" textlink="">
          <xdr:nvSpPr>
            <xdr:cNvPr id="7468" name="Check Box 300" hidden="1">
              <a:extLst>
                <a:ext uri="{63B3BB69-23CF-44E3-9099-C40C66FF867C}">
                  <a14:compatExt spid="_x0000_s7468"/>
                </a:ext>
                <a:ext uri="{FF2B5EF4-FFF2-40B4-BE49-F238E27FC236}">
                  <a16:creationId xmlns:a16="http://schemas.microsoft.com/office/drawing/2014/main" id="{00000000-0008-0000-0200-00002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131</xdr:row>
          <xdr:rowOff>152400</xdr:rowOff>
        </xdr:from>
        <xdr:to>
          <xdr:col>3</xdr:col>
          <xdr:colOff>19050</xdr:colOff>
          <xdr:row>133</xdr:row>
          <xdr:rowOff>15240</xdr:rowOff>
        </xdr:to>
        <xdr:sp macro="" textlink="">
          <xdr:nvSpPr>
            <xdr:cNvPr id="7469" name="Check Box 301" hidden="1">
              <a:extLst>
                <a:ext uri="{63B3BB69-23CF-44E3-9099-C40C66FF867C}">
                  <a14:compatExt spid="_x0000_s7469"/>
                </a:ext>
                <a:ext uri="{FF2B5EF4-FFF2-40B4-BE49-F238E27FC236}">
                  <a16:creationId xmlns:a16="http://schemas.microsoft.com/office/drawing/2014/main" id="{00000000-0008-0000-0200-00002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131</xdr:row>
          <xdr:rowOff>152400</xdr:rowOff>
        </xdr:from>
        <xdr:to>
          <xdr:col>7</xdr:col>
          <xdr:colOff>0</xdr:colOff>
          <xdr:row>133</xdr:row>
          <xdr:rowOff>15240</xdr:rowOff>
        </xdr:to>
        <xdr:sp macro="" textlink="">
          <xdr:nvSpPr>
            <xdr:cNvPr id="7470" name="Check Box 302" hidden="1">
              <a:extLst>
                <a:ext uri="{63B3BB69-23CF-44E3-9099-C40C66FF867C}">
                  <a14:compatExt spid="_x0000_s7470"/>
                </a:ext>
                <a:ext uri="{FF2B5EF4-FFF2-40B4-BE49-F238E27FC236}">
                  <a16:creationId xmlns:a16="http://schemas.microsoft.com/office/drawing/2014/main" id="{00000000-0008-0000-0200-00002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131</xdr:row>
          <xdr:rowOff>152400</xdr:rowOff>
        </xdr:from>
        <xdr:to>
          <xdr:col>11</xdr:col>
          <xdr:colOff>0</xdr:colOff>
          <xdr:row>133</xdr:row>
          <xdr:rowOff>15240</xdr:rowOff>
        </xdr:to>
        <xdr:sp macro="" textlink="">
          <xdr:nvSpPr>
            <xdr:cNvPr id="7471" name="Check Box 303" hidden="1">
              <a:extLst>
                <a:ext uri="{63B3BB69-23CF-44E3-9099-C40C66FF867C}">
                  <a14:compatExt spid="_x0000_s7471"/>
                </a:ext>
                <a:ext uri="{FF2B5EF4-FFF2-40B4-BE49-F238E27FC236}">
                  <a16:creationId xmlns:a16="http://schemas.microsoft.com/office/drawing/2014/main" id="{00000000-0008-0000-0200-00002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132</xdr:row>
          <xdr:rowOff>152400</xdr:rowOff>
        </xdr:from>
        <xdr:to>
          <xdr:col>3</xdr:col>
          <xdr:colOff>19050</xdr:colOff>
          <xdr:row>134</xdr:row>
          <xdr:rowOff>15240</xdr:rowOff>
        </xdr:to>
        <xdr:sp macro="" textlink="">
          <xdr:nvSpPr>
            <xdr:cNvPr id="7472" name="Check Box 304" hidden="1">
              <a:extLst>
                <a:ext uri="{63B3BB69-23CF-44E3-9099-C40C66FF867C}">
                  <a14:compatExt spid="_x0000_s7472"/>
                </a:ext>
                <a:ext uri="{FF2B5EF4-FFF2-40B4-BE49-F238E27FC236}">
                  <a16:creationId xmlns:a16="http://schemas.microsoft.com/office/drawing/2014/main" id="{00000000-0008-0000-0200-00003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132</xdr:row>
          <xdr:rowOff>152400</xdr:rowOff>
        </xdr:from>
        <xdr:to>
          <xdr:col>7</xdr:col>
          <xdr:colOff>0</xdr:colOff>
          <xdr:row>134</xdr:row>
          <xdr:rowOff>15240</xdr:rowOff>
        </xdr:to>
        <xdr:sp macro="" textlink="">
          <xdr:nvSpPr>
            <xdr:cNvPr id="7473" name="Check Box 305" hidden="1">
              <a:extLst>
                <a:ext uri="{63B3BB69-23CF-44E3-9099-C40C66FF867C}">
                  <a14:compatExt spid="_x0000_s7473"/>
                </a:ext>
                <a:ext uri="{FF2B5EF4-FFF2-40B4-BE49-F238E27FC236}">
                  <a16:creationId xmlns:a16="http://schemas.microsoft.com/office/drawing/2014/main" id="{00000000-0008-0000-0200-00003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132</xdr:row>
          <xdr:rowOff>152400</xdr:rowOff>
        </xdr:from>
        <xdr:to>
          <xdr:col>11</xdr:col>
          <xdr:colOff>0</xdr:colOff>
          <xdr:row>134</xdr:row>
          <xdr:rowOff>15240</xdr:rowOff>
        </xdr:to>
        <xdr:sp macro="" textlink="">
          <xdr:nvSpPr>
            <xdr:cNvPr id="7474" name="Check Box 306" hidden="1">
              <a:extLst>
                <a:ext uri="{63B3BB69-23CF-44E3-9099-C40C66FF867C}">
                  <a14:compatExt spid="_x0000_s7474"/>
                </a:ext>
                <a:ext uri="{FF2B5EF4-FFF2-40B4-BE49-F238E27FC236}">
                  <a16:creationId xmlns:a16="http://schemas.microsoft.com/office/drawing/2014/main" id="{00000000-0008-0000-0200-00003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133</xdr:row>
          <xdr:rowOff>152400</xdr:rowOff>
        </xdr:from>
        <xdr:to>
          <xdr:col>3</xdr:col>
          <xdr:colOff>19050</xdr:colOff>
          <xdr:row>135</xdr:row>
          <xdr:rowOff>15240</xdr:rowOff>
        </xdr:to>
        <xdr:sp macro="" textlink="">
          <xdr:nvSpPr>
            <xdr:cNvPr id="7475" name="Check Box 307" hidden="1">
              <a:extLst>
                <a:ext uri="{63B3BB69-23CF-44E3-9099-C40C66FF867C}">
                  <a14:compatExt spid="_x0000_s7475"/>
                </a:ext>
                <a:ext uri="{FF2B5EF4-FFF2-40B4-BE49-F238E27FC236}">
                  <a16:creationId xmlns:a16="http://schemas.microsoft.com/office/drawing/2014/main" id="{00000000-0008-0000-0200-00003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133</xdr:row>
          <xdr:rowOff>152400</xdr:rowOff>
        </xdr:from>
        <xdr:to>
          <xdr:col>7</xdr:col>
          <xdr:colOff>0</xdr:colOff>
          <xdr:row>135</xdr:row>
          <xdr:rowOff>15240</xdr:rowOff>
        </xdr:to>
        <xdr:sp macro="" textlink="">
          <xdr:nvSpPr>
            <xdr:cNvPr id="7476" name="Check Box 308" hidden="1">
              <a:extLst>
                <a:ext uri="{63B3BB69-23CF-44E3-9099-C40C66FF867C}">
                  <a14:compatExt spid="_x0000_s7476"/>
                </a:ext>
                <a:ext uri="{FF2B5EF4-FFF2-40B4-BE49-F238E27FC236}">
                  <a16:creationId xmlns:a16="http://schemas.microsoft.com/office/drawing/2014/main" id="{00000000-0008-0000-0200-00003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133</xdr:row>
          <xdr:rowOff>152400</xdr:rowOff>
        </xdr:from>
        <xdr:to>
          <xdr:col>11</xdr:col>
          <xdr:colOff>0</xdr:colOff>
          <xdr:row>135</xdr:row>
          <xdr:rowOff>15240</xdr:rowOff>
        </xdr:to>
        <xdr:sp macro="" textlink="">
          <xdr:nvSpPr>
            <xdr:cNvPr id="7477" name="Check Box 309" hidden="1">
              <a:extLst>
                <a:ext uri="{63B3BB69-23CF-44E3-9099-C40C66FF867C}">
                  <a14:compatExt spid="_x0000_s7477"/>
                </a:ext>
                <a:ext uri="{FF2B5EF4-FFF2-40B4-BE49-F238E27FC236}">
                  <a16:creationId xmlns:a16="http://schemas.microsoft.com/office/drawing/2014/main" id="{00000000-0008-0000-0200-00003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134</xdr:row>
          <xdr:rowOff>152400</xdr:rowOff>
        </xdr:from>
        <xdr:to>
          <xdr:col>3</xdr:col>
          <xdr:colOff>19050</xdr:colOff>
          <xdr:row>136</xdr:row>
          <xdr:rowOff>15240</xdr:rowOff>
        </xdr:to>
        <xdr:sp macro="" textlink="">
          <xdr:nvSpPr>
            <xdr:cNvPr id="7478" name="Check Box 310" hidden="1">
              <a:extLst>
                <a:ext uri="{63B3BB69-23CF-44E3-9099-C40C66FF867C}">
                  <a14:compatExt spid="_x0000_s7478"/>
                </a:ext>
                <a:ext uri="{FF2B5EF4-FFF2-40B4-BE49-F238E27FC236}">
                  <a16:creationId xmlns:a16="http://schemas.microsoft.com/office/drawing/2014/main" id="{00000000-0008-0000-0200-00003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134</xdr:row>
          <xdr:rowOff>152400</xdr:rowOff>
        </xdr:from>
        <xdr:to>
          <xdr:col>7</xdr:col>
          <xdr:colOff>0</xdr:colOff>
          <xdr:row>136</xdr:row>
          <xdr:rowOff>15240</xdr:rowOff>
        </xdr:to>
        <xdr:sp macro="" textlink="">
          <xdr:nvSpPr>
            <xdr:cNvPr id="7479" name="Check Box 311" hidden="1">
              <a:extLst>
                <a:ext uri="{63B3BB69-23CF-44E3-9099-C40C66FF867C}">
                  <a14:compatExt spid="_x0000_s7479"/>
                </a:ext>
                <a:ext uri="{FF2B5EF4-FFF2-40B4-BE49-F238E27FC236}">
                  <a16:creationId xmlns:a16="http://schemas.microsoft.com/office/drawing/2014/main" id="{00000000-0008-0000-0200-00003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134</xdr:row>
          <xdr:rowOff>152400</xdr:rowOff>
        </xdr:from>
        <xdr:to>
          <xdr:col>11</xdr:col>
          <xdr:colOff>0</xdr:colOff>
          <xdr:row>136</xdr:row>
          <xdr:rowOff>15240</xdr:rowOff>
        </xdr:to>
        <xdr:sp macro="" textlink="">
          <xdr:nvSpPr>
            <xdr:cNvPr id="7480" name="Check Box 312" hidden="1">
              <a:extLst>
                <a:ext uri="{63B3BB69-23CF-44E3-9099-C40C66FF867C}">
                  <a14:compatExt spid="_x0000_s7480"/>
                </a:ext>
                <a:ext uri="{FF2B5EF4-FFF2-40B4-BE49-F238E27FC236}">
                  <a16:creationId xmlns:a16="http://schemas.microsoft.com/office/drawing/2014/main" id="{00000000-0008-0000-0200-00003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135</xdr:row>
          <xdr:rowOff>152400</xdr:rowOff>
        </xdr:from>
        <xdr:to>
          <xdr:col>3</xdr:col>
          <xdr:colOff>19050</xdr:colOff>
          <xdr:row>137</xdr:row>
          <xdr:rowOff>15240</xdr:rowOff>
        </xdr:to>
        <xdr:sp macro="" textlink="">
          <xdr:nvSpPr>
            <xdr:cNvPr id="7481" name="Check Box 313" hidden="1">
              <a:extLst>
                <a:ext uri="{63B3BB69-23CF-44E3-9099-C40C66FF867C}">
                  <a14:compatExt spid="_x0000_s7481"/>
                </a:ext>
                <a:ext uri="{FF2B5EF4-FFF2-40B4-BE49-F238E27FC236}">
                  <a16:creationId xmlns:a16="http://schemas.microsoft.com/office/drawing/2014/main" id="{00000000-0008-0000-0200-00003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135</xdr:row>
          <xdr:rowOff>152400</xdr:rowOff>
        </xdr:from>
        <xdr:to>
          <xdr:col>7</xdr:col>
          <xdr:colOff>0</xdr:colOff>
          <xdr:row>137</xdr:row>
          <xdr:rowOff>15240</xdr:rowOff>
        </xdr:to>
        <xdr:sp macro="" textlink="">
          <xdr:nvSpPr>
            <xdr:cNvPr id="7482" name="Check Box 314" hidden="1">
              <a:extLst>
                <a:ext uri="{63B3BB69-23CF-44E3-9099-C40C66FF867C}">
                  <a14:compatExt spid="_x0000_s7482"/>
                </a:ext>
                <a:ext uri="{FF2B5EF4-FFF2-40B4-BE49-F238E27FC236}">
                  <a16:creationId xmlns:a16="http://schemas.microsoft.com/office/drawing/2014/main" id="{00000000-0008-0000-0200-00003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135</xdr:row>
          <xdr:rowOff>152400</xdr:rowOff>
        </xdr:from>
        <xdr:to>
          <xdr:col>11</xdr:col>
          <xdr:colOff>0</xdr:colOff>
          <xdr:row>137</xdr:row>
          <xdr:rowOff>15240</xdr:rowOff>
        </xdr:to>
        <xdr:sp macro="" textlink="">
          <xdr:nvSpPr>
            <xdr:cNvPr id="7483" name="Check Box 315" hidden="1">
              <a:extLst>
                <a:ext uri="{63B3BB69-23CF-44E3-9099-C40C66FF867C}">
                  <a14:compatExt spid="_x0000_s7483"/>
                </a:ext>
                <a:ext uri="{FF2B5EF4-FFF2-40B4-BE49-F238E27FC236}">
                  <a16:creationId xmlns:a16="http://schemas.microsoft.com/office/drawing/2014/main" id="{00000000-0008-0000-0200-00003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136</xdr:row>
          <xdr:rowOff>152400</xdr:rowOff>
        </xdr:from>
        <xdr:to>
          <xdr:col>3</xdr:col>
          <xdr:colOff>19050</xdr:colOff>
          <xdr:row>138</xdr:row>
          <xdr:rowOff>15240</xdr:rowOff>
        </xdr:to>
        <xdr:sp macro="" textlink="">
          <xdr:nvSpPr>
            <xdr:cNvPr id="7484" name="Check Box 316" hidden="1">
              <a:extLst>
                <a:ext uri="{63B3BB69-23CF-44E3-9099-C40C66FF867C}">
                  <a14:compatExt spid="_x0000_s7484"/>
                </a:ext>
                <a:ext uri="{FF2B5EF4-FFF2-40B4-BE49-F238E27FC236}">
                  <a16:creationId xmlns:a16="http://schemas.microsoft.com/office/drawing/2014/main" id="{00000000-0008-0000-0200-00003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136</xdr:row>
          <xdr:rowOff>152400</xdr:rowOff>
        </xdr:from>
        <xdr:to>
          <xdr:col>7</xdr:col>
          <xdr:colOff>0</xdr:colOff>
          <xdr:row>138</xdr:row>
          <xdr:rowOff>15240</xdr:rowOff>
        </xdr:to>
        <xdr:sp macro="" textlink="">
          <xdr:nvSpPr>
            <xdr:cNvPr id="7485" name="Check Box 317" hidden="1">
              <a:extLst>
                <a:ext uri="{63B3BB69-23CF-44E3-9099-C40C66FF867C}">
                  <a14:compatExt spid="_x0000_s7485"/>
                </a:ext>
                <a:ext uri="{FF2B5EF4-FFF2-40B4-BE49-F238E27FC236}">
                  <a16:creationId xmlns:a16="http://schemas.microsoft.com/office/drawing/2014/main" id="{00000000-0008-0000-0200-00003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136</xdr:row>
          <xdr:rowOff>152400</xdr:rowOff>
        </xdr:from>
        <xdr:to>
          <xdr:col>11</xdr:col>
          <xdr:colOff>0</xdr:colOff>
          <xdr:row>138</xdr:row>
          <xdr:rowOff>15240</xdr:rowOff>
        </xdr:to>
        <xdr:sp macro="" textlink="">
          <xdr:nvSpPr>
            <xdr:cNvPr id="7486" name="Check Box 318" hidden="1">
              <a:extLst>
                <a:ext uri="{63B3BB69-23CF-44E3-9099-C40C66FF867C}">
                  <a14:compatExt spid="_x0000_s7486"/>
                </a:ext>
                <a:ext uri="{FF2B5EF4-FFF2-40B4-BE49-F238E27FC236}">
                  <a16:creationId xmlns:a16="http://schemas.microsoft.com/office/drawing/2014/main" id="{00000000-0008-0000-0200-00003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137</xdr:row>
          <xdr:rowOff>152400</xdr:rowOff>
        </xdr:from>
        <xdr:to>
          <xdr:col>3</xdr:col>
          <xdr:colOff>19050</xdr:colOff>
          <xdr:row>139</xdr:row>
          <xdr:rowOff>15240</xdr:rowOff>
        </xdr:to>
        <xdr:sp macro="" textlink="">
          <xdr:nvSpPr>
            <xdr:cNvPr id="7487" name="Check Box 319" hidden="1">
              <a:extLst>
                <a:ext uri="{63B3BB69-23CF-44E3-9099-C40C66FF867C}">
                  <a14:compatExt spid="_x0000_s7487"/>
                </a:ext>
                <a:ext uri="{FF2B5EF4-FFF2-40B4-BE49-F238E27FC236}">
                  <a16:creationId xmlns:a16="http://schemas.microsoft.com/office/drawing/2014/main" id="{00000000-0008-0000-0200-00003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137</xdr:row>
          <xdr:rowOff>152400</xdr:rowOff>
        </xdr:from>
        <xdr:to>
          <xdr:col>7</xdr:col>
          <xdr:colOff>0</xdr:colOff>
          <xdr:row>139</xdr:row>
          <xdr:rowOff>15240</xdr:rowOff>
        </xdr:to>
        <xdr:sp macro="" textlink="">
          <xdr:nvSpPr>
            <xdr:cNvPr id="7488" name="Check Box 320" hidden="1">
              <a:extLst>
                <a:ext uri="{63B3BB69-23CF-44E3-9099-C40C66FF867C}">
                  <a14:compatExt spid="_x0000_s7488"/>
                </a:ext>
                <a:ext uri="{FF2B5EF4-FFF2-40B4-BE49-F238E27FC236}">
                  <a16:creationId xmlns:a16="http://schemas.microsoft.com/office/drawing/2014/main" id="{00000000-0008-0000-0200-00004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137</xdr:row>
          <xdr:rowOff>152400</xdr:rowOff>
        </xdr:from>
        <xdr:to>
          <xdr:col>11</xdr:col>
          <xdr:colOff>0</xdr:colOff>
          <xdr:row>139</xdr:row>
          <xdr:rowOff>15240</xdr:rowOff>
        </xdr:to>
        <xdr:sp macro="" textlink="">
          <xdr:nvSpPr>
            <xdr:cNvPr id="7489" name="Check Box 321" hidden="1">
              <a:extLst>
                <a:ext uri="{63B3BB69-23CF-44E3-9099-C40C66FF867C}">
                  <a14:compatExt spid="_x0000_s7489"/>
                </a:ext>
                <a:ext uri="{FF2B5EF4-FFF2-40B4-BE49-F238E27FC236}">
                  <a16:creationId xmlns:a16="http://schemas.microsoft.com/office/drawing/2014/main" id="{00000000-0008-0000-0200-00004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138</xdr:row>
          <xdr:rowOff>152400</xdr:rowOff>
        </xdr:from>
        <xdr:to>
          <xdr:col>3</xdr:col>
          <xdr:colOff>19050</xdr:colOff>
          <xdr:row>140</xdr:row>
          <xdr:rowOff>15240</xdr:rowOff>
        </xdr:to>
        <xdr:sp macro="" textlink="">
          <xdr:nvSpPr>
            <xdr:cNvPr id="7490" name="Check Box 322" hidden="1">
              <a:extLst>
                <a:ext uri="{63B3BB69-23CF-44E3-9099-C40C66FF867C}">
                  <a14:compatExt spid="_x0000_s7490"/>
                </a:ext>
                <a:ext uri="{FF2B5EF4-FFF2-40B4-BE49-F238E27FC236}">
                  <a16:creationId xmlns:a16="http://schemas.microsoft.com/office/drawing/2014/main" id="{00000000-0008-0000-0200-00004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138</xdr:row>
          <xdr:rowOff>152400</xdr:rowOff>
        </xdr:from>
        <xdr:to>
          <xdr:col>7</xdr:col>
          <xdr:colOff>0</xdr:colOff>
          <xdr:row>140</xdr:row>
          <xdr:rowOff>15240</xdr:rowOff>
        </xdr:to>
        <xdr:sp macro="" textlink="">
          <xdr:nvSpPr>
            <xdr:cNvPr id="7491" name="Check Box 323" hidden="1">
              <a:extLst>
                <a:ext uri="{63B3BB69-23CF-44E3-9099-C40C66FF867C}">
                  <a14:compatExt spid="_x0000_s7491"/>
                </a:ext>
                <a:ext uri="{FF2B5EF4-FFF2-40B4-BE49-F238E27FC236}">
                  <a16:creationId xmlns:a16="http://schemas.microsoft.com/office/drawing/2014/main" id="{00000000-0008-0000-0200-00004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138</xdr:row>
          <xdr:rowOff>152400</xdr:rowOff>
        </xdr:from>
        <xdr:to>
          <xdr:col>11</xdr:col>
          <xdr:colOff>0</xdr:colOff>
          <xdr:row>140</xdr:row>
          <xdr:rowOff>15240</xdr:rowOff>
        </xdr:to>
        <xdr:sp macro="" textlink="">
          <xdr:nvSpPr>
            <xdr:cNvPr id="7492" name="Check Box 324" hidden="1">
              <a:extLst>
                <a:ext uri="{63B3BB69-23CF-44E3-9099-C40C66FF867C}">
                  <a14:compatExt spid="_x0000_s7492"/>
                </a:ext>
                <a:ext uri="{FF2B5EF4-FFF2-40B4-BE49-F238E27FC236}">
                  <a16:creationId xmlns:a16="http://schemas.microsoft.com/office/drawing/2014/main" id="{00000000-0008-0000-0200-00004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139</xdr:row>
          <xdr:rowOff>152400</xdr:rowOff>
        </xdr:from>
        <xdr:to>
          <xdr:col>3</xdr:col>
          <xdr:colOff>19050</xdr:colOff>
          <xdr:row>141</xdr:row>
          <xdr:rowOff>15240</xdr:rowOff>
        </xdr:to>
        <xdr:sp macro="" textlink="">
          <xdr:nvSpPr>
            <xdr:cNvPr id="7493" name="Check Box 325" hidden="1">
              <a:extLst>
                <a:ext uri="{63B3BB69-23CF-44E3-9099-C40C66FF867C}">
                  <a14:compatExt spid="_x0000_s7493"/>
                </a:ext>
                <a:ext uri="{FF2B5EF4-FFF2-40B4-BE49-F238E27FC236}">
                  <a16:creationId xmlns:a16="http://schemas.microsoft.com/office/drawing/2014/main" id="{00000000-0008-0000-0200-00004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139</xdr:row>
          <xdr:rowOff>152400</xdr:rowOff>
        </xdr:from>
        <xdr:to>
          <xdr:col>7</xdr:col>
          <xdr:colOff>0</xdr:colOff>
          <xdr:row>141</xdr:row>
          <xdr:rowOff>15240</xdr:rowOff>
        </xdr:to>
        <xdr:sp macro="" textlink="">
          <xdr:nvSpPr>
            <xdr:cNvPr id="7494" name="Check Box 326" hidden="1">
              <a:extLst>
                <a:ext uri="{63B3BB69-23CF-44E3-9099-C40C66FF867C}">
                  <a14:compatExt spid="_x0000_s7494"/>
                </a:ext>
                <a:ext uri="{FF2B5EF4-FFF2-40B4-BE49-F238E27FC236}">
                  <a16:creationId xmlns:a16="http://schemas.microsoft.com/office/drawing/2014/main" id="{00000000-0008-0000-0200-00004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139</xdr:row>
          <xdr:rowOff>152400</xdr:rowOff>
        </xdr:from>
        <xdr:to>
          <xdr:col>11</xdr:col>
          <xdr:colOff>0</xdr:colOff>
          <xdr:row>141</xdr:row>
          <xdr:rowOff>15240</xdr:rowOff>
        </xdr:to>
        <xdr:sp macro="" textlink="">
          <xdr:nvSpPr>
            <xdr:cNvPr id="7495" name="Check Box 327" hidden="1">
              <a:extLst>
                <a:ext uri="{63B3BB69-23CF-44E3-9099-C40C66FF867C}">
                  <a14:compatExt spid="_x0000_s7495"/>
                </a:ext>
                <a:ext uri="{FF2B5EF4-FFF2-40B4-BE49-F238E27FC236}">
                  <a16:creationId xmlns:a16="http://schemas.microsoft.com/office/drawing/2014/main" id="{00000000-0008-0000-0200-00004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140</xdr:row>
          <xdr:rowOff>152400</xdr:rowOff>
        </xdr:from>
        <xdr:to>
          <xdr:col>3</xdr:col>
          <xdr:colOff>19050</xdr:colOff>
          <xdr:row>142</xdr:row>
          <xdr:rowOff>15240</xdr:rowOff>
        </xdr:to>
        <xdr:sp macro="" textlink="">
          <xdr:nvSpPr>
            <xdr:cNvPr id="7496" name="Check Box 328" hidden="1">
              <a:extLst>
                <a:ext uri="{63B3BB69-23CF-44E3-9099-C40C66FF867C}">
                  <a14:compatExt spid="_x0000_s7496"/>
                </a:ext>
                <a:ext uri="{FF2B5EF4-FFF2-40B4-BE49-F238E27FC236}">
                  <a16:creationId xmlns:a16="http://schemas.microsoft.com/office/drawing/2014/main" id="{00000000-0008-0000-0200-00004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140</xdr:row>
          <xdr:rowOff>152400</xdr:rowOff>
        </xdr:from>
        <xdr:to>
          <xdr:col>7</xdr:col>
          <xdr:colOff>0</xdr:colOff>
          <xdr:row>142</xdr:row>
          <xdr:rowOff>15240</xdr:rowOff>
        </xdr:to>
        <xdr:sp macro="" textlink="">
          <xdr:nvSpPr>
            <xdr:cNvPr id="7497" name="Check Box 329" hidden="1">
              <a:extLst>
                <a:ext uri="{63B3BB69-23CF-44E3-9099-C40C66FF867C}">
                  <a14:compatExt spid="_x0000_s7497"/>
                </a:ext>
                <a:ext uri="{FF2B5EF4-FFF2-40B4-BE49-F238E27FC236}">
                  <a16:creationId xmlns:a16="http://schemas.microsoft.com/office/drawing/2014/main" id="{00000000-0008-0000-0200-00004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140</xdr:row>
          <xdr:rowOff>152400</xdr:rowOff>
        </xdr:from>
        <xdr:to>
          <xdr:col>11</xdr:col>
          <xdr:colOff>0</xdr:colOff>
          <xdr:row>142</xdr:row>
          <xdr:rowOff>15240</xdr:rowOff>
        </xdr:to>
        <xdr:sp macro="" textlink="">
          <xdr:nvSpPr>
            <xdr:cNvPr id="7498" name="Check Box 330" hidden="1">
              <a:extLst>
                <a:ext uri="{63B3BB69-23CF-44E3-9099-C40C66FF867C}">
                  <a14:compatExt spid="_x0000_s7498"/>
                </a:ext>
                <a:ext uri="{FF2B5EF4-FFF2-40B4-BE49-F238E27FC236}">
                  <a16:creationId xmlns:a16="http://schemas.microsoft.com/office/drawing/2014/main" id="{00000000-0008-0000-0200-00004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141</xdr:row>
          <xdr:rowOff>152400</xdr:rowOff>
        </xdr:from>
        <xdr:to>
          <xdr:col>3</xdr:col>
          <xdr:colOff>19050</xdr:colOff>
          <xdr:row>143</xdr:row>
          <xdr:rowOff>15240</xdr:rowOff>
        </xdr:to>
        <xdr:sp macro="" textlink="">
          <xdr:nvSpPr>
            <xdr:cNvPr id="7499" name="Check Box 331" hidden="1">
              <a:extLst>
                <a:ext uri="{63B3BB69-23CF-44E3-9099-C40C66FF867C}">
                  <a14:compatExt spid="_x0000_s7499"/>
                </a:ext>
                <a:ext uri="{FF2B5EF4-FFF2-40B4-BE49-F238E27FC236}">
                  <a16:creationId xmlns:a16="http://schemas.microsoft.com/office/drawing/2014/main" id="{00000000-0008-0000-0200-00004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141</xdr:row>
          <xdr:rowOff>152400</xdr:rowOff>
        </xdr:from>
        <xdr:to>
          <xdr:col>7</xdr:col>
          <xdr:colOff>0</xdr:colOff>
          <xdr:row>143</xdr:row>
          <xdr:rowOff>15240</xdr:rowOff>
        </xdr:to>
        <xdr:sp macro="" textlink="">
          <xdr:nvSpPr>
            <xdr:cNvPr id="7500" name="Check Box 332" hidden="1">
              <a:extLst>
                <a:ext uri="{63B3BB69-23CF-44E3-9099-C40C66FF867C}">
                  <a14:compatExt spid="_x0000_s7500"/>
                </a:ext>
                <a:ext uri="{FF2B5EF4-FFF2-40B4-BE49-F238E27FC236}">
                  <a16:creationId xmlns:a16="http://schemas.microsoft.com/office/drawing/2014/main" id="{00000000-0008-0000-0200-00004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141</xdr:row>
          <xdr:rowOff>152400</xdr:rowOff>
        </xdr:from>
        <xdr:to>
          <xdr:col>11</xdr:col>
          <xdr:colOff>0</xdr:colOff>
          <xdr:row>143</xdr:row>
          <xdr:rowOff>15240</xdr:rowOff>
        </xdr:to>
        <xdr:sp macro="" textlink="">
          <xdr:nvSpPr>
            <xdr:cNvPr id="7501" name="Check Box 333" hidden="1">
              <a:extLst>
                <a:ext uri="{63B3BB69-23CF-44E3-9099-C40C66FF867C}">
                  <a14:compatExt spid="_x0000_s7501"/>
                </a:ext>
                <a:ext uri="{FF2B5EF4-FFF2-40B4-BE49-F238E27FC236}">
                  <a16:creationId xmlns:a16="http://schemas.microsoft.com/office/drawing/2014/main" id="{00000000-0008-0000-0200-00004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142</xdr:row>
          <xdr:rowOff>152400</xdr:rowOff>
        </xdr:from>
        <xdr:to>
          <xdr:col>3</xdr:col>
          <xdr:colOff>19050</xdr:colOff>
          <xdr:row>144</xdr:row>
          <xdr:rowOff>15240</xdr:rowOff>
        </xdr:to>
        <xdr:sp macro="" textlink="">
          <xdr:nvSpPr>
            <xdr:cNvPr id="7502" name="Check Box 334" hidden="1">
              <a:extLst>
                <a:ext uri="{63B3BB69-23CF-44E3-9099-C40C66FF867C}">
                  <a14:compatExt spid="_x0000_s7502"/>
                </a:ext>
                <a:ext uri="{FF2B5EF4-FFF2-40B4-BE49-F238E27FC236}">
                  <a16:creationId xmlns:a16="http://schemas.microsoft.com/office/drawing/2014/main" id="{00000000-0008-0000-0200-00004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142</xdr:row>
          <xdr:rowOff>152400</xdr:rowOff>
        </xdr:from>
        <xdr:to>
          <xdr:col>7</xdr:col>
          <xdr:colOff>0</xdr:colOff>
          <xdr:row>144</xdr:row>
          <xdr:rowOff>15240</xdr:rowOff>
        </xdr:to>
        <xdr:sp macro="" textlink="">
          <xdr:nvSpPr>
            <xdr:cNvPr id="7503" name="Check Box 335" hidden="1">
              <a:extLst>
                <a:ext uri="{63B3BB69-23CF-44E3-9099-C40C66FF867C}">
                  <a14:compatExt spid="_x0000_s7503"/>
                </a:ext>
                <a:ext uri="{FF2B5EF4-FFF2-40B4-BE49-F238E27FC236}">
                  <a16:creationId xmlns:a16="http://schemas.microsoft.com/office/drawing/2014/main" id="{00000000-0008-0000-0200-00004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142</xdr:row>
          <xdr:rowOff>152400</xdr:rowOff>
        </xdr:from>
        <xdr:to>
          <xdr:col>11</xdr:col>
          <xdr:colOff>0</xdr:colOff>
          <xdr:row>144</xdr:row>
          <xdr:rowOff>15240</xdr:rowOff>
        </xdr:to>
        <xdr:sp macro="" textlink="">
          <xdr:nvSpPr>
            <xdr:cNvPr id="7504" name="Check Box 336" hidden="1">
              <a:extLst>
                <a:ext uri="{63B3BB69-23CF-44E3-9099-C40C66FF867C}">
                  <a14:compatExt spid="_x0000_s7504"/>
                </a:ext>
                <a:ext uri="{FF2B5EF4-FFF2-40B4-BE49-F238E27FC236}">
                  <a16:creationId xmlns:a16="http://schemas.microsoft.com/office/drawing/2014/main" id="{00000000-0008-0000-0200-00005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143</xdr:row>
          <xdr:rowOff>152400</xdr:rowOff>
        </xdr:from>
        <xdr:to>
          <xdr:col>3</xdr:col>
          <xdr:colOff>19050</xdr:colOff>
          <xdr:row>145</xdr:row>
          <xdr:rowOff>15240</xdr:rowOff>
        </xdr:to>
        <xdr:sp macro="" textlink="">
          <xdr:nvSpPr>
            <xdr:cNvPr id="7505" name="Check Box 337" hidden="1">
              <a:extLst>
                <a:ext uri="{63B3BB69-23CF-44E3-9099-C40C66FF867C}">
                  <a14:compatExt spid="_x0000_s7505"/>
                </a:ext>
                <a:ext uri="{FF2B5EF4-FFF2-40B4-BE49-F238E27FC236}">
                  <a16:creationId xmlns:a16="http://schemas.microsoft.com/office/drawing/2014/main" id="{00000000-0008-0000-0200-00005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143</xdr:row>
          <xdr:rowOff>152400</xdr:rowOff>
        </xdr:from>
        <xdr:to>
          <xdr:col>7</xdr:col>
          <xdr:colOff>0</xdr:colOff>
          <xdr:row>145</xdr:row>
          <xdr:rowOff>15240</xdr:rowOff>
        </xdr:to>
        <xdr:sp macro="" textlink="">
          <xdr:nvSpPr>
            <xdr:cNvPr id="7506" name="Check Box 338" hidden="1">
              <a:extLst>
                <a:ext uri="{63B3BB69-23CF-44E3-9099-C40C66FF867C}">
                  <a14:compatExt spid="_x0000_s7506"/>
                </a:ext>
                <a:ext uri="{FF2B5EF4-FFF2-40B4-BE49-F238E27FC236}">
                  <a16:creationId xmlns:a16="http://schemas.microsoft.com/office/drawing/2014/main" id="{00000000-0008-0000-0200-00005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143</xdr:row>
          <xdr:rowOff>152400</xdr:rowOff>
        </xdr:from>
        <xdr:to>
          <xdr:col>11</xdr:col>
          <xdr:colOff>0</xdr:colOff>
          <xdr:row>145</xdr:row>
          <xdr:rowOff>15240</xdr:rowOff>
        </xdr:to>
        <xdr:sp macro="" textlink="">
          <xdr:nvSpPr>
            <xdr:cNvPr id="7507" name="Check Box 339" hidden="1">
              <a:extLst>
                <a:ext uri="{63B3BB69-23CF-44E3-9099-C40C66FF867C}">
                  <a14:compatExt spid="_x0000_s7507"/>
                </a:ext>
                <a:ext uri="{FF2B5EF4-FFF2-40B4-BE49-F238E27FC236}">
                  <a16:creationId xmlns:a16="http://schemas.microsoft.com/office/drawing/2014/main" id="{00000000-0008-0000-0200-00005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144</xdr:row>
          <xdr:rowOff>152400</xdr:rowOff>
        </xdr:from>
        <xdr:to>
          <xdr:col>3</xdr:col>
          <xdr:colOff>19050</xdr:colOff>
          <xdr:row>146</xdr:row>
          <xdr:rowOff>15240</xdr:rowOff>
        </xdr:to>
        <xdr:sp macro="" textlink="">
          <xdr:nvSpPr>
            <xdr:cNvPr id="7508" name="Check Box 340" hidden="1">
              <a:extLst>
                <a:ext uri="{63B3BB69-23CF-44E3-9099-C40C66FF867C}">
                  <a14:compatExt spid="_x0000_s7508"/>
                </a:ext>
                <a:ext uri="{FF2B5EF4-FFF2-40B4-BE49-F238E27FC236}">
                  <a16:creationId xmlns:a16="http://schemas.microsoft.com/office/drawing/2014/main" id="{00000000-0008-0000-0200-00005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144</xdr:row>
          <xdr:rowOff>152400</xdr:rowOff>
        </xdr:from>
        <xdr:to>
          <xdr:col>7</xdr:col>
          <xdr:colOff>0</xdr:colOff>
          <xdr:row>146</xdr:row>
          <xdr:rowOff>15240</xdr:rowOff>
        </xdr:to>
        <xdr:sp macro="" textlink="">
          <xdr:nvSpPr>
            <xdr:cNvPr id="7509" name="Check Box 341" hidden="1">
              <a:extLst>
                <a:ext uri="{63B3BB69-23CF-44E3-9099-C40C66FF867C}">
                  <a14:compatExt spid="_x0000_s7509"/>
                </a:ext>
                <a:ext uri="{FF2B5EF4-FFF2-40B4-BE49-F238E27FC236}">
                  <a16:creationId xmlns:a16="http://schemas.microsoft.com/office/drawing/2014/main" id="{00000000-0008-0000-0200-00005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144</xdr:row>
          <xdr:rowOff>152400</xdr:rowOff>
        </xdr:from>
        <xdr:to>
          <xdr:col>11</xdr:col>
          <xdr:colOff>0</xdr:colOff>
          <xdr:row>146</xdr:row>
          <xdr:rowOff>15240</xdr:rowOff>
        </xdr:to>
        <xdr:sp macro="" textlink="">
          <xdr:nvSpPr>
            <xdr:cNvPr id="7510" name="Check Box 342" hidden="1">
              <a:extLst>
                <a:ext uri="{63B3BB69-23CF-44E3-9099-C40C66FF867C}">
                  <a14:compatExt spid="_x0000_s7510"/>
                </a:ext>
                <a:ext uri="{FF2B5EF4-FFF2-40B4-BE49-F238E27FC236}">
                  <a16:creationId xmlns:a16="http://schemas.microsoft.com/office/drawing/2014/main" id="{00000000-0008-0000-0200-00005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145</xdr:row>
          <xdr:rowOff>152400</xdr:rowOff>
        </xdr:from>
        <xdr:to>
          <xdr:col>3</xdr:col>
          <xdr:colOff>19050</xdr:colOff>
          <xdr:row>147</xdr:row>
          <xdr:rowOff>15240</xdr:rowOff>
        </xdr:to>
        <xdr:sp macro="" textlink="">
          <xdr:nvSpPr>
            <xdr:cNvPr id="7511" name="Check Box 343" hidden="1">
              <a:extLst>
                <a:ext uri="{63B3BB69-23CF-44E3-9099-C40C66FF867C}">
                  <a14:compatExt spid="_x0000_s7511"/>
                </a:ext>
                <a:ext uri="{FF2B5EF4-FFF2-40B4-BE49-F238E27FC236}">
                  <a16:creationId xmlns:a16="http://schemas.microsoft.com/office/drawing/2014/main" id="{00000000-0008-0000-0200-00005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145</xdr:row>
          <xdr:rowOff>152400</xdr:rowOff>
        </xdr:from>
        <xdr:to>
          <xdr:col>7</xdr:col>
          <xdr:colOff>0</xdr:colOff>
          <xdr:row>147</xdr:row>
          <xdr:rowOff>15240</xdr:rowOff>
        </xdr:to>
        <xdr:sp macro="" textlink="">
          <xdr:nvSpPr>
            <xdr:cNvPr id="7512" name="Check Box 344" hidden="1">
              <a:extLst>
                <a:ext uri="{63B3BB69-23CF-44E3-9099-C40C66FF867C}">
                  <a14:compatExt spid="_x0000_s7512"/>
                </a:ext>
                <a:ext uri="{FF2B5EF4-FFF2-40B4-BE49-F238E27FC236}">
                  <a16:creationId xmlns:a16="http://schemas.microsoft.com/office/drawing/2014/main" id="{00000000-0008-0000-0200-00005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145</xdr:row>
          <xdr:rowOff>152400</xdr:rowOff>
        </xdr:from>
        <xdr:to>
          <xdr:col>11</xdr:col>
          <xdr:colOff>0</xdr:colOff>
          <xdr:row>147</xdr:row>
          <xdr:rowOff>15240</xdr:rowOff>
        </xdr:to>
        <xdr:sp macro="" textlink="">
          <xdr:nvSpPr>
            <xdr:cNvPr id="7513" name="Check Box 345" hidden="1">
              <a:extLst>
                <a:ext uri="{63B3BB69-23CF-44E3-9099-C40C66FF867C}">
                  <a14:compatExt spid="_x0000_s7513"/>
                </a:ext>
                <a:ext uri="{FF2B5EF4-FFF2-40B4-BE49-F238E27FC236}">
                  <a16:creationId xmlns:a16="http://schemas.microsoft.com/office/drawing/2014/main" id="{00000000-0008-0000-0200-00005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146</xdr:row>
          <xdr:rowOff>152400</xdr:rowOff>
        </xdr:from>
        <xdr:to>
          <xdr:col>3</xdr:col>
          <xdr:colOff>19050</xdr:colOff>
          <xdr:row>148</xdr:row>
          <xdr:rowOff>15240</xdr:rowOff>
        </xdr:to>
        <xdr:sp macro="" textlink="">
          <xdr:nvSpPr>
            <xdr:cNvPr id="7514" name="Check Box 346" hidden="1">
              <a:extLst>
                <a:ext uri="{63B3BB69-23CF-44E3-9099-C40C66FF867C}">
                  <a14:compatExt spid="_x0000_s7514"/>
                </a:ext>
                <a:ext uri="{FF2B5EF4-FFF2-40B4-BE49-F238E27FC236}">
                  <a16:creationId xmlns:a16="http://schemas.microsoft.com/office/drawing/2014/main" id="{00000000-0008-0000-0200-00005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146</xdr:row>
          <xdr:rowOff>152400</xdr:rowOff>
        </xdr:from>
        <xdr:to>
          <xdr:col>7</xdr:col>
          <xdr:colOff>0</xdr:colOff>
          <xdr:row>148</xdr:row>
          <xdr:rowOff>15240</xdr:rowOff>
        </xdr:to>
        <xdr:sp macro="" textlink="">
          <xdr:nvSpPr>
            <xdr:cNvPr id="7515" name="Check Box 347" hidden="1">
              <a:extLst>
                <a:ext uri="{63B3BB69-23CF-44E3-9099-C40C66FF867C}">
                  <a14:compatExt spid="_x0000_s7515"/>
                </a:ext>
                <a:ext uri="{FF2B5EF4-FFF2-40B4-BE49-F238E27FC236}">
                  <a16:creationId xmlns:a16="http://schemas.microsoft.com/office/drawing/2014/main" id="{00000000-0008-0000-0200-00005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146</xdr:row>
          <xdr:rowOff>152400</xdr:rowOff>
        </xdr:from>
        <xdr:to>
          <xdr:col>11</xdr:col>
          <xdr:colOff>0</xdr:colOff>
          <xdr:row>148</xdr:row>
          <xdr:rowOff>15240</xdr:rowOff>
        </xdr:to>
        <xdr:sp macro="" textlink="">
          <xdr:nvSpPr>
            <xdr:cNvPr id="7516" name="Check Box 348" hidden="1">
              <a:extLst>
                <a:ext uri="{63B3BB69-23CF-44E3-9099-C40C66FF867C}">
                  <a14:compatExt spid="_x0000_s7516"/>
                </a:ext>
                <a:ext uri="{FF2B5EF4-FFF2-40B4-BE49-F238E27FC236}">
                  <a16:creationId xmlns:a16="http://schemas.microsoft.com/office/drawing/2014/main" id="{00000000-0008-0000-0200-00005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147</xdr:row>
          <xdr:rowOff>152400</xdr:rowOff>
        </xdr:from>
        <xdr:to>
          <xdr:col>3</xdr:col>
          <xdr:colOff>19050</xdr:colOff>
          <xdr:row>149</xdr:row>
          <xdr:rowOff>15240</xdr:rowOff>
        </xdr:to>
        <xdr:sp macro="" textlink="">
          <xdr:nvSpPr>
            <xdr:cNvPr id="7517" name="Check Box 349" hidden="1">
              <a:extLst>
                <a:ext uri="{63B3BB69-23CF-44E3-9099-C40C66FF867C}">
                  <a14:compatExt spid="_x0000_s7517"/>
                </a:ext>
                <a:ext uri="{FF2B5EF4-FFF2-40B4-BE49-F238E27FC236}">
                  <a16:creationId xmlns:a16="http://schemas.microsoft.com/office/drawing/2014/main" id="{00000000-0008-0000-0200-00005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147</xdr:row>
          <xdr:rowOff>152400</xdr:rowOff>
        </xdr:from>
        <xdr:to>
          <xdr:col>7</xdr:col>
          <xdr:colOff>0</xdr:colOff>
          <xdr:row>149</xdr:row>
          <xdr:rowOff>15240</xdr:rowOff>
        </xdr:to>
        <xdr:sp macro="" textlink="">
          <xdr:nvSpPr>
            <xdr:cNvPr id="7518" name="Check Box 350" hidden="1">
              <a:extLst>
                <a:ext uri="{63B3BB69-23CF-44E3-9099-C40C66FF867C}">
                  <a14:compatExt spid="_x0000_s7518"/>
                </a:ext>
                <a:ext uri="{FF2B5EF4-FFF2-40B4-BE49-F238E27FC236}">
                  <a16:creationId xmlns:a16="http://schemas.microsoft.com/office/drawing/2014/main" id="{00000000-0008-0000-0200-00005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147</xdr:row>
          <xdr:rowOff>152400</xdr:rowOff>
        </xdr:from>
        <xdr:to>
          <xdr:col>11</xdr:col>
          <xdr:colOff>0</xdr:colOff>
          <xdr:row>149</xdr:row>
          <xdr:rowOff>15240</xdr:rowOff>
        </xdr:to>
        <xdr:sp macro="" textlink="">
          <xdr:nvSpPr>
            <xdr:cNvPr id="7519" name="Check Box 351" hidden="1">
              <a:extLst>
                <a:ext uri="{63B3BB69-23CF-44E3-9099-C40C66FF867C}">
                  <a14:compatExt spid="_x0000_s7519"/>
                </a:ext>
                <a:ext uri="{FF2B5EF4-FFF2-40B4-BE49-F238E27FC236}">
                  <a16:creationId xmlns:a16="http://schemas.microsoft.com/office/drawing/2014/main" id="{00000000-0008-0000-0200-00005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148</xdr:row>
          <xdr:rowOff>152400</xdr:rowOff>
        </xdr:from>
        <xdr:to>
          <xdr:col>3</xdr:col>
          <xdr:colOff>19050</xdr:colOff>
          <xdr:row>150</xdr:row>
          <xdr:rowOff>15240</xdr:rowOff>
        </xdr:to>
        <xdr:sp macro="" textlink="">
          <xdr:nvSpPr>
            <xdr:cNvPr id="7520" name="Check Box 352" hidden="1">
              <a:extLst>
                <a:ext uri="{63B3BB69-23CF-44E3-9099-C40C66FF867C}">
                  <a14:compatExt spid="_x0000_s7520"/>
                </a:ext>
                <a:ext uri="{FF2B5EF4-FFF2-40B4-BE49-F238E27FC236}">
                  <a16:creationId xmlns:a16="http://schemas.microsoft.com/office/drawing/2014/main" id="{00000000-0008-0000-0200-00006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148</xdr:row>
          <xdr:rowOff>152400</xdr:rowOff>
        </xdr:from>
        <xdr:to>
          <xdr:col>7</xdr:col>
          <xdr:colOff>0</xdr:colOff>
          <xdr:row>150</xdr:row>
          <xdr:rowOff>15240</xdr:rowOff>
        </xdr:to>
        <xdr:sp macro="" textlink="">
          <xdr:nvSpPr>
            <xdr:cNvPr id="7521" name="Check Box 353" hidden="1">
              <a:extLst>
                <a:ext uri="{63B3BB69-23CF-44E3-9099-C40C66FF867C}">
                  <a14:compatExt spid="_x0000_s7521"/>
                </a:ext>
                <a:ext uri="{FF2B5EF4-FFF2-40B4-BE49-F238E27FC236}">
                  <a16:creationId xmlns:a16="http://schemas.microsoft.com/office/drawing/2014/main" id="{00000000-0008-0000-0200-00006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148</xdr:row>
          <xdr:rowOff>152400</xdr:rowOff>
        </xdr:from>
        <xdr:to>
          <xdr:col>11</xdr:col>
          <xdr:colOff>0</xdr:colOff>
          <xdr:row>150</xdr:row>
          <xdr:rowOff>15240</xdr:rowOff>
        </xdr:to>
        <xdr:sp macro="" textlink="">
          <xdr:nvSpPr>
            <xdr:cNvPr id="7522" name="Check Box 354" hidden="1">
              <a:extLst>
                <a:ext uri="{63B3BB69-23CF-44E3-9099-C40C66FF867C}">
                  <a14:compatExt spid="_x0000_s7522"/>
                </a:ext>
                <a:ext uri="{FF2B5EF4-FFF2-40B4-BE49-F238E27FC236}">
                  <a16:creationId xmlns:a16="http://schemas.microsoft.com/office/drawing/2014/main" id="{00000000-0008-0000-0200-00006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149</xdr:row>
          <xdr:rowOff>152400</xdr:rowOff>
        </xdr:from>
        <xdr:to>
          <xdr:col>3</xdr:col>
          <xdr:colOff>19050</xdr:colOff>
          <xdr:row>151</xdr:row>
          <xdr:rowOff>15240</xdr:rowOff>
        </xdr:to>
        <xdr:sp macro="" textlink="">
          <xdr:nvSpPr>
            <xdr:cNvPr id="7523" name="Check Box 355" hidden="1">
              <a:extLst>
                <a:ext uri="{63B3BB69-23CF-44E3-9099-C40C66FF867C}">
                  <a14:compatExt spid="_x0000_s7523"/>
                </a:ext>
                <a:ext uri="{FF2B5EF4-FFF2-40B4-BE49-F238E27FC236}">
                  <a16:creationId xmlns:a16="http://schemas.microsoft.com/office/drawing/2014/main" id="{00000000-0008-0000-0200-00006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149</xdr:row>
          <xdr:rowOff>152400</xdr:rowOff>
        </xdr:from>
        <xdr:to>
          <xdr:col>7</xdr:col>
          <xdr:colOff>0</xdr:colOff>
          <xdr:row>151</xdr:row>
          <xdr:rowOff>15240</xdr:rowOff>
        </xdr:to>
        <xdr:sp macro="" textlink="">
          <xdr:nvSpPr>
            <xdr:cNvPr id="7524" name="Check Box 356" hidden="1">
              <a:extLst>
                <a:ext uri="{63B3BB69-23CF-44E3-9099-C40C66FF867C}">
                  <a14:compatExt spid="_x0000_s7524"/>
                </a:ext>
                <a:ext uri="{FF2B5EF4-FFF2-40B4-BE49-F238E27FC236}">
                  <a16:creationId xmlns:a16="http://schemas.microsoft.com/office/drawing/2014/main" id="{00000000-0008-0000-0200-00006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149</xdr:row>
          <xdr:rowOff>152400</xdr:rowOff>
        </xdr:from>
        <xdr:to>
          <xdr:col>11</xdr:col>
          <xdr:colOff>0</xdr:colOff>
          <xdr:row>151</xdr:row>
          <xdr:rowOff>15240</xdr:rowOff>
        </xdr:to>
        <xdr:sp macro="" textlink="">
          <xdr:nvSpPr>
            <xdr:cNvPr id="7525" name="Check Box 357" hidden="1">
              <a:extLst>
                <a:ext uri="{63B3BB69-23CF-44E3-9099-C40C66FF867C}">
                  <a14:compatExt spid="_x0000_s7525"/>
                </a:ext>
                <a:ext uri="{FF2B5EF4-FFF2-40B4-BE49-F238E27FC236}">
                  <a16:creationId xmlns:a16="http://schemas.microsoft.com/office/drawing/2014/main" id="{00000000-0008-0000-0200-00006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150</xdr:row>
          <xdr:rowOff>152400</xdr:rowOff>
        </xdr:from>
        <xdr:to>
          <xdr:col>3</xdr:col>
          <xdr:colOff>19050</xdr:colOff>
          <xdr:row>152</xdr:row>
          <xdr:rowOff>15240</xdr:rowOff>
        </xdr:to>
        <xdr:sp macro="" textlink="">
          <xdr:nvSpPr>
            <xdr:cNvPr id="7526" name="Check Box 358" hidden="1">
              <a:extLst>
                <a:ext uri="{63B3BB69-23CF-44E3-9099-C40C66FF867C}">
                  <a14:compatExt spid="_x0000_s7526"/>
                </a:ext>
                <a:ext uri="{FF2B5EF4-FFF2-40B4-BE49-F238E27FC236}">
                  <a16:creationId xmlns:a16="http://schemas.microsoft.com/office/drawing/2014/main" id="{00000000-0008-0000-0200-00006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150</xdr:row>
          <xdr:rowOff>152400</xdr:rowOff>
        </xdr:from>
        <xdr:to>
          <xdr:col>7</xdr:col>
          <xdr:colOff>0</xdr:colOff>
          <xdr:row>152</xdr:row>
          <xdr:rowOff>15240</xdr:rowOff>
        </xdr:to>
        <xdr:sp macro="" textlink="">
          <xdr:nvSpPr>
            <xdr:cNvPr id="7527" name="Check Box 359" hidden="1">
              <a:extLst>
                <a:ext uri="{63B3BB69-23CF-44E3-9099-C40C66FF867C}">
                  <a14:compatExt spid="_x0000_s7527"/>
                </a:ext>
                <a:ext uri="{FF2B5EF4-FFF2-40B4-BE49-F238E27FC236}">
                  <a16:creationId xmlns:a16="http://schemas.microsoft.com/office/drawing/2014/main" id="{00000000-0008-0000-0200-00006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150</xdr:row>
          <xdr:rowOff>152400</xdr:rowOff>
        </xdr:from>
        <xdr:to>
          <xdr:col>11</xdr:col>
          <xdr:colOff>0</xdr:colOff>
          <xdr:row>152</xdr:row>
          <xdr:rowOff>15240</xdr:rowOff>
        </xdr:to>
        <xdr:sp macro="" textlink="">
          <xdr:nvSpPr>
            <xdr:cNvPr id="7528" name="Check Box 360" hidden="1">
              <a:extLst>
                <a:ext uri="{63B3BB69-23CF-44E3-9099-C40C66FF867C}">
                  <a14:compatExt spid="_x0000_s7528"/>
                </a:ext>
                <a:ext uri="{FF2B5EF4-FFF2-40B4-BE49-F238E27FC236}">
                  <a16:creationId xmlns:a16="http://schemas.microsoft.com/office/drawing/2014/main" id="{00000000-0008-0000-0200-00006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160</xdr:row>
          <xdr:rowOff>160020</xdr:rowOff>
        </xdr:from>
        <xdr:to>
          <xdr:col>3</xdr:col>
          <xdr:colOff>19050</xdr:colOff>
          <xdr:row>162</xdr:row>
          <xdr:rowOff>38100</xdr:rowOff>
        </xdr:to>
        <xdr:sp macro="" textlink="">
          <xdr:nvSpPr>
            <xdr:cNvPr id="7543" name="Check Box 375" hidden="1">
              <a:extLst>
                <a:ext uri="{63B3BB69-23CF-44E3-9099-C40C66FF867C}">
                  <a14:compatExt spid="_x0000_s7543"/>
                </a:ext>
                <a:ext uri="{FF2B5EF4-FFF2-40B4-BE49-F238E27FC236}">
                  <a16:creationId xmlns:a16="http://schemas.microsoft.com/office/drawing/2014/main" id="{00000000-0008-0000-0200-00007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160</xdr:row>
          <xdr:rowOff>160020</xdr:rowOff>
        </xdr:from>
        <xdr:to>
          <xdr:col>7</xdr:col>
          <xdr:colOff>0</xdr:colOff>
          <xdr:row>162</xdr:row>
          <xdr:rowOff>38100</xdr:rowOff>
        </xdr:to>
        <xdr:sp macro="" textlink="">
          <xdr:nvSpPr>
            <xdr:cNvPr id="7544" name="Check Box 376" hidden="1">
              <a:extLst>
                <a:ext uri="{63B3BB69-23CF-44E3-9099-C40C66FF867C}">
                  <a14:compatExt spid="_x0000_s7544"/>
                </a:ext>
                <a:ext uri="{FF2B5EF4-FFF2-40B4-BE49-F238E27FC236}">
                  <a16:creationId xmlns:a16="http://schemas.microsoft.com/office/drawing/2014/main" id="{00000000-0008-0000-0200-00007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160</xdr:row>
          <xdr:rowOff>160020</xdr:rowOff>
        </xdr:from>
        <xdr:to>
          <xdr:col>11</xdr:col>
          <xdr:colOff>0</xdr:colOff>
          <xdr:row>162</xdr:row>
          <xdr:rowOff>38100</xdr:rowOff>
        </xdr:to>
        <xdr:sp macro="" textlink="">
          <xdr:nvSpPr>
            <xdr:cNvPr id="7545" name="Check Box 377" hidden="1">
              <a:extLst>
                <a:ext uri="{63B3BB69-23CF-44E3-9099-C40C66FF867C}">
                  <a14:compatExt spid="_x0000_s7545"/>
                </a:ext>
                <a:ext uri="{FF2B5EF4-FFF2-40B4-BE49-F238E27FC236}">
                  <a16:creationId xmlns:a16="http://schemas.microsoft.com/office/drawing/2014/main" id="{00000000-0008-0000-0200-00007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161</xdr:row>
          <xdr:rowOff>152400</xdr:rowOff>
        </xdr:from>
        <xdr:to>
          <xdr:col>3</xdr:col>
          <xdr:colOff>19050</xdr:colOff>
          <xdr:row>163</xdr:row>
          <xdr:rowOff>15240</xdr:rowOff>
        </xdr:to>
        <xdr:sp macro="" textlink="">
          <xdr:nvSpPr>
            <xdr:cNvPr id="7546" name="Check Box 378" hidden="1">
              <a:extLst>
                <a:ext uri="{63B3BB69-23CF-44E3-9099-C40C66FF867C}">
                  <a14:compatExt spid="_x0000_s7546"/>
                </a:ext>
                <a:ext uri="{FF2B5EF4-FFF2-40B4-BE49-F238E27FC236}">
                  <a16:creationId xmlns:a16="http://schemas.microsoft.com/office/drawing/2014/main" id="{00000000-0008-0000-0200-00007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161</xdr:row>
          <xdr:rowOff>152400</xdr:rowOff>
        </xdr:from>
        <xdr:to>
          <xdr:col>7</xdr:col>
          <xdr:colOff>0</xdr:colOff>
          <xdr:row>163</xdr:row>
          <xdr:rowOff>15240</xdr:rowOff>
        </xdr:to>
        <xdr:sp macro="" textlink="">
          <xdr:nvSpPr>
            <xdr:cNvPr id="7547" name="Check Box 379" hidden="1">
              <a:extLst>
                <a:ext uri="{63B3BB69-23CF-44E3-9099-C40C66FF867C}">
                  <a14:compatExt spid="_x0000_s7547"/>
                </a:ext>
                <a:ext uri="{FF2B5EF4-FFF2-40B4-BE49-F238E27FC236}">
                  <a16:creationId xmlns:a16="http://schemas.microsoft.com/office/drawing/2014/main" id="{00000000-0008-0000-0200-00007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161</xdr:row>
          <xdr:rowOff>152400</xdr:rowOff>
        </xdr:from>
        <xdr:to>
          <xdr:col>11</xdr:col>
          <xdr:colOff>0</xdr:colOff>
          <xdr:row>163</xdr:row>
          <xdr:rowOff>15240</xdr:rowOff>
        </xdr:to>
        <xdr:sp macro="" textlink="">
          <xdr:nvSpPr>
            <xdr:cNvPr id="7548" name="Check Box 380" hidden="1">
              <a:extLst>
                <a:ext uri="{63B3BB69-23CF-44E3-9099-C40C66FF867C}">
                  <a14:compatExt spid="_x0000_s7548"/>
                </a:ext>
                <a:ext uri="{FF2B5EF4-FFF2-40B4-BE49-F238E27FC236}">
                  <a16:creationId xmlns:a16="http://schemas.microsoft.com/office/drawing/2014/main" id="{00000000-0008-0000-0200-00007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162</xdr:row>
          <xdr:rowOff>152400</xdr:rowOff>
        </xdr:from>
        <xdr:to>
          <xdr:col>3</xdr:col>
          <xdr:colOff>19050</xdr:colOff>
          <xdr:row>164</xdr:row>
          <xdr:rowOff>15240</xdr:rowOff>
        </xdr:to>
        <xdr:sp macro="" textlink="">
          <xdr:nvSpPr>
            <xdr:cNvPr id="7549" name="Check Box 381" hidden="1">
              <a:extLst>
                <a:ext uri="{63B3BB69-23CF-44E3-9099-C40C66FF867C}">
                  <a14:compatExt spid="_x0000_s7549"/>
                </a:ext>
                <a:ext uri="{FF2B5EF4-FFF2-40B4-BE49-F238E27FC236}">
                  <a16:creationId xmlns:a16="http://schemas.microsoft.com/office/drawing/2014/main" id="{00000000-0008-0000-0200-00007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162</xdr:row>
          <xdr:rowOff>152400</xdr:rowOff>
        </xdr:from>
        <xdr:to>
          <xdr:col>7</xdr:col>
          <xdr:colOff>0</xdr:colOff>
          <xdr:row>164</xdr:row>
          <xdr:rowOff>15240</xdr:rowOff>
        </xdr:to>
        <xdr:sp macro="" textlink="">
          <xdr:nvSpPr>
            <xdr:cNvPr id="7550" name="Check Box 382" hidden="1">
              <a:extLst>
                <a:ext uri="{63B3BB69-23CF-44E3-9099-C40C66FF867C}">
                  <a14:compatExt spid="_x0000_s7550"/>
                </a:ext>
                <a:ext uri="{FF2B5EF4-FFF2-40B4-BE49-F238E27FC236}">
                  <a16:creationId xmlns:a16="http://schemas.microsoft.com/office/drawing/2014/main" id="{00000000-0008-0000-0200-00007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162</xdr:row>
          <xdr:rowOff>152400</xdr:rowOff>
        </xdr:from>
        <xdr:to>
          <xdr:col>11</xdr:col>
          <xdr:colOff>0</xdr:colOff>
          <xdr:row>164</xdr:row>
          <xdr:rowOff>15240</xdr:rowOff>
        </xdr:to>
        <xdr:sp macro="" textlink="">
          <xdr:nvSpPr>
            <xdr:cNvPr id="7551" name="Check Box 383" hidden="1">
              <a:extLst>
                <a:ext uri="{63B3BB69-23CF-44E3-9099-C40C66FF867C}">
                  <a14:compatExt spid="_x0000_s7551"/>
                </a:ext>
                <a:ext uri="{FF2B5EF4-FFF2-40B4-BE49-F238E27FC236}">
                  <a16:creationId xmlns:a16="http://schemas.microsoft.com/office/drawing/2014/main" id="{00000000-0008-0000-0200-00007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163</xdr:row>
          <xdr:rowOff>152400</xdr:rowOff>
        </xdr:from>
        <xdr:to>
          <xdr:col>3</xdr:col>
          <xdr:colOff>19050</xdr:colOff>
          <xdr:row>165</xdr:row>
          <xdr:rowOff>15240</xdr:rowOff>
        </xdr:to>
        <xdr:sp macro="" textlink="">
          <xdr:nvSpPr>
            <xdr:cNvPr id="7552" name="Check Box 384" hidden="1">
              <a:extLst>
                <a:ext uri="{63B3BB69-23CF-44E3-9099-C40C66FF867C}">
                  <a14:compatExt spid="_x0000_s7552"/>
                </a:ext>
                <a:ext uri="{FF2B5EF4-FFF2-40B4-BE49-F238E27FC236}">
                  <a16:creationId xmlns:a16="http://schemas.microsoft.com/office/drawing/2014/main" id="{00000000-0008-0000-0200-00008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163</xdr:row>
          <xdr:rowOff>152400</xdr:rowOff>
        </xdr:from>
        <xdr:to>
          <xdr:col>7</xdr:col>
          <xdr:colOff>0</xdr:colOff>
          <xdr:row>165</xdr:row>
          <xdr:rowOff>15240</xdr:rowOff>
        </xdr:to>
        <xdr:sp macro="" textlink="">
          <xdr:nvSpPr>
            <xdr:cNvPr id="7553" name="Check Box 385" hidden="1">
              <a:extLst>
                <a:ext uri="{63B3BB69-23CF-44E3-9099-C40C66FF867C}">
                  <a14:compatExt spid="_x0000_s7553"/>
                </a:ext>
                <a:ext uri="{FF2B5EF4-FFF2-40B4-BE49-F238E27FC236}">
                  <a16:creationId xmlns:a16="http://schemas.microsoft.com/office/drawing/2014/main" id="{00000000-0008-0000-0200-00008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163</xdr:row>
          <xdr:rowOff>152400</xdr:rowOff>
        </xdr:from>
        <xdr:to>
          <xdr:col>11</xdr:col>
          <xdr:colOff>0</xdr:colOff>
          <xdr:row>165</xdr:row>
          <xdr:rowOff>15240</xdr:rowOff>
        </xdr:to>
        <xdr:sp macro="" textlink="">
          <xdr:nvSpPr>
            <xdr:cNvPr id="7554" name="Check Box 386" hidden="1">
              <a:extLst>
                <a:ext uri="{63B3BB69-23CF-44E3-9099-C40C66FF867C}">
                  <a14:compatExt spid="_x0000_s7554"/>
                </a:ext>
                <a:ext uri="{FF2B5EF4-FFF2-40B4-BE49-F238E27FC236}">
                  <a16:creationId xmlns:a16="http://schemas.microsoft.com/office/drawing/2014/main" id="{00000000-0008-0000-0200-00008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164</xdr:row>
          <xdr:rowOff>152400</xdr:rowOff>
        </xdr:from>
        <xdr:to>
          <xdr:col>3</xdr:col>
          <xdr:colOff>19050</xdr:colOff>
          <xdr:row>166</xdr:row>
          <xdr:rowOff>15240</xdr:rowOff>
        </xdr:to>
        <xdr:sp macro="" textlink="">
          <xdr:nvSpPr>
            <xdr:cNvPr id="7555" name="Check Box 387" hidden="1">
              <a:extLst>
                <a:ext uri="{63B3BB69-23CF-44E3-9099-C40C66FF867C}">
                  <a14:compatExt spid="_x0000_s7555"/>
                </a:ext>
                <a:ext uri="{FF2B5EF4-FFF2-40B4-BE49-F238E27FC236}">
                  <a16:creationId xmlns:a16="http://schemas.microsoft.com/office/drawing/2014/main" id="{00000000-0008-0000-0200-00008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164</xdr:row>
          <xdr:rowOff>152400</xdr:rowOff>
        </xdr:from>
        <xdr:to>
          <xdr:col>7</xdr:col>
          <xdr:colOff>0</xdr:colOff>
          <xdr:row>166</xdr:row>
          <xdr:rowOff>15240</xdr:rowOff>
        </xdr:to>
        <xdr:sp macro="" textlink="">
          <xdr:nvSpPr>
            <xdr:cNvPr id="7556" name="Check Box 388" hidden="1">
              <a:extLst>
                <a:ext uri="{63B3BB69-23CF-44E3-9099-C40C66FF867C}">
                  <a14:compatExt spid="_x0000_s7556"/>
                </a:ext>
                <a:ext uri="{FF2B5EF4-FFF2-40B4-BE49-F238E27FC236}">
                  <a16:creationId xmlns:a16="http://schemas.microsoft.com/office/drawing/2014/main" id="{00000000-0008-0000-0200-00008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164</xdr:row>
          <xdr:rowOff>152400</xdr:rowOff>
        </xdr:from>
        <xdr:to>
          <xdr:col>11</xdr:col>
          <xdr:colOff>0</xdr:colOff>
          <xdr:row>166</xdr:row>
          <xdr:rowOff>15240</xdr:rowOff>
        </xdr:to>
        <xdr:sp macro="" textlink="">
          <xdr:nvSpPr>
            <xdr:cNvPr id="7557" name="Check Box 389" hidden="1">
              <a:extLst>
                <a:ext uri="{63B3BB69-23CF-44E3-9099-C40C66FF867C}">
                  <a14:compatExt spid="_x0000_s7557"/>
                </a:ext>
                <a:ext uri="{FF2B5EF4-FFF2-40B4-BE49-F238E27FC236}">
                  <a16:creationId xmlns:a16="http://schemas.microsoft.com/office/drawing/2014/main" id="{00000000-0008-0000-0200-00008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165</xdr:row>
          <xdr:rowOff>152400</xdr:rowOff>
        </xdr:from>
        <xdr:to>
          <xdr:col>3</xdr:col>
          <xdr:colOff>19050</xdr:colOff>
          <xdr:row>167</xdr:row>
          <xdr:rowOff>15240</xdr:rowOff>
        </xdr:to>
        <xdr:sp macro="" textlink="">
          <xdr:nvSpPr>
            <xdr:cNvPr id="7558" name="Check Box 390" hidden="1">
              <a:extLst>
                <a:ext uri="{63B3BB69-23CF-44E3-9099-C40C66FF867C}">
                  <a14:compatExt spid="_x0000_s7558"/>
                </a:ext>
                <a:ext uri="{FF2B5EF4-FFF2-40B4-BE49-F238E27FC236}">
                  <a16:creationId xmlns:a16="http://schemas.microsoft.com/office/drawing/2014/main" id="{00000000-0008-0000-0200-00008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165</xdr:row>
          <xdr:rowOff>152400</xdr:rowOff>
        </xdr:from>
        <xdr:to>
          <xdr:col>7</xdr:col>
          <xdr:colOff>0</xdr:colOff>
          <xdr:row>167</xdr:row>
          <xdr:rowOff>15240</xdr:rowOff>
        </xdr:to>
        <xdr:sp macro="" textlink="">
          <xdr:nvSpPr>
            <xdr:cNvPr id="7559" name="Check Box 391" hidden="1">
              <a:extLst>
                <a:ext uri="{63B3BB69-23CF-44E3-9099-C40C66FF867C}">
                  <a14:compatExt spid="_x0000_s7559"/>
                </a:ext>
                <a:ext uri="{FF2B5EF4-FFF2-40B4-BE49-F238E27FC236}">
                  <a16:creationId xmlns:a16="http://schemas.microsoft.com/office/drawing/2014/main" id="{00000000-0008-0000-0200-00008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165</xdr:row>
          <xdr:rowOff>152400</xdr:rowOff>
        </xdr:from>
        <xdr:to>
          <xdr:col>11</xdr:col>
          <xdr:colOff>0</xdr:colOff>
          <xdr:row>167</xdr:row>
          <xdr:rowOff>15240</xdr:rowOff>
        </xdr:to>
        <xdr:sp macro="" textlink="">
          <xdr:nvSpPr>
            <xdr:cNvPr id="7560" name="Check Box 392" hidden="1">
              <a:extLst>
                <a:ext uri="{63B3BB69-23CF-44E3-9099-C40C66FF867C}">
                  <a14:compatExt spid="_x0000_s7560"/>
                </a:ext>
                <a:ext uri="{FF2B5EF4-FFF2-40B4-BE49-F238E27FC236}">
                  <a16:creationId xmlns:a16="http://schemas.microsoft.com/office/drawing/2014/main" id="{00000000-0008-0000-0200-00008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166</xdr:row>
          <xdr:rowOff>152400</xdr:rowOff>
        </xdr:from>
        <xdr:to>
          <xdr:col>3</xdr:col>
          <xdr:colOff>19050</xdr:colOff>
          <xdr:row>168</xdr:row>
          <xdr:rowOff>15240</xdr:rowOff>
        </xdr:to>
        <xdr:sp macro="" textlink="">
          <xdr:nvSpPr>
            <xdr:cNvPr id="7561" name="Check Box 393" hidden="1">
              <a:extLst>
                <a:ext uri="{63B3BB69-23CF-44E3-9099-C40C66FF867C}">
                  <a14:compatExt spid="_x0000_s7561"/>
                </a:ext>
                <a:ext uri="{FF2B5EF4-FFF2-40B4-BE49-F238E27FC236}">
                  <a16:creationId xmlns:a16="http://schemas.microsoft.com/office/drawing/2014/main" id="{00000000-0008-0000-0200-00008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166</xdr:row>
          <xdr:rowOff>152400</xdr:rowOff>
        </xdr:from>
        <xdr:to>
          <xdr:col>7</xdr:col>
          <xdr:colOff>0</xdr:colOff>
          <xdr:row>168</xdr:row>
          <xdr:rowOff>15240</xdr:rowOff>
        </xdr:to>
        <xdr:sp macro="" textlink="">
          <xdr:nvSpPr>
            <xdr:cNvPr id="7562" name="Check Box 394" hidden="1">
              <a:extLst>
                <a:ext uri="{63B3BB69-23CF-44E3-9099-C40C66FF867C}">
                  <a14:compatExt spid="_x0000_s7562"/>
                </a:ext>
                <a:ext uri="{FF2B5EF4-FFF2-40B4-BE49-F238E27FC236}">
                  <a16:creationId xmlns:a16="http://schemas.microsoft.com/office/drawing/2014/main" id="{00000000-0008-0000-0200-00008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166</xdr:row>
          <xdr:rowOff>152400</xdr:rowOff>
        </xdr:from>
        <xdr:to>
          <xdr:col>11</xdr:col>
          <xdr:colOff>0</xdr:colOff>
          <xdr:row>168</xdr:row>
          <xdr:rowOff>15240</xdr:rowOff>
        </xdr:to>
        <xdr:sp macro="" textlink="">
          <xdr:nvSpPr>
            <xdr:cNvPr id="7563" name="Check Box 395" hidden="1">
              <a:extLst>
                <a:ext uri="{63B3BB69-23CF-44E3-9099-C40C66FF867C}">
                  <a14:compatExt spid="_x0000_s7563"/>
                </a:ext>
                <a:ext uri="{FF2B5EF4-FFF2-40B4-BE49-F238E27FC236}">
                  <a16:creationId xmlns:a16="http://schemas.microsoft.com/office/drawing/2014/main" id="{00000000-0008-0000-0200-00008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167</xdr:row>
          <xdr:rowOff>152400</xdr:rowOff>
        </xdr:from>
        <xdr:to>
          <xdr:col>3</xdr:col>
          <xdr:colOff>19050</xdr:colOff>
          <xdr:row>169</xdr:row>
          <xdr:rowOff>15240</xdr:rowOff>
        </xdr:to>
        <xdr:sp macro="" textlink="">
          <xdr:nvSpPr>
            <xdr:cNvPr id="7564" name="Check Box 396" hidden="1">
              <a:extLst>
                <a:ext uri="{63B3BB69-23CF-44E3-9099-C40C66FF867C}">
                  <a14:compatExt spid="_x0000_s7564"/>
                </a:ext>
                <a:ext uri="{FF2B5EF4-FFF2-40B4-BE49-F238E27FC236}">
                  <a16:creationId xmlns:a16="http://schemas.microsoft.com/office/drawing/2014/main" id="{00000000-0008-0000-0200-00008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167</xdr:row>
          <xdr:rowOff>152400</xdr:rowOff>
        </xdr:from>
        <xdr:to>
          <xdr:col>7</xdr:col>
          <xdr:colOff>0</xdr:colOff>
          <xdr:row>169</xdr:row>
          <xdr:rowOff>15240</xdr:rowOff>
        </xdr:to>
        <xdr:sp macro="" textlink="">
          <xdr:nvSpPr>
            <xdr:cNvPr id="7565" name="Check Box 397" hidden="1">
              <a:extLst>
                <a:ext uri="{63B3BB69-23CF-44E3-9099-C40C66FF867C}">
                  <a14:compatExt spid="_x0000_s7565"/>
                </a:ext>
                <a:ext uri="{FF2B5EF4-FFF2-40B4-BE49-F238E27FC236}">
                  <a16:creationId xmlns:a16="http://schemas.microsoft.com/office/drawing/2014/main" id="{00000000-0008-0000-0200-00008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167</xdr:row>
          <xdr:rowOff>152400</xdr:rowOff>
        </xdr:from>
        <xdr:to>
          <xdr:col>11</xdr:col>
          <xdr:colOff>0</xdr:colOff>
          <xdr:row>169</xdr:row>
          <xdr:rowOff>15240</xdr:rowOff>
        </xdr:to>
        <xdr:sp macro="" textlink="">
          <xdr:nvSpPr>
            <xdr:cNvPr id="7566" name="Check Box 398" hidden="1">
              <a:extLst>
                <a:ext uri="{63B3BB69-23CF-44E3-9099-C40C66FF867C}">
                  <a14:compatExt spid="_x0000_s7566"/>
                </a:ext>
                <a:ext uri="{FF2B5EF4-FFF2-40B4-BE49-F238E27FC236}">
                  <a16:creationId xmlns:a16="http://schemas.microsoft.com/office/drawing/2014/main" id="{00000000-0008-0000-0200-00008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168</xdr:row>
          <xdr:rowOff>152400</xdr:rowOff>
        </xdr:from>
        <xdr:to>
          <xdr:col>3</xdr:col>
          <xdr:colOff>19050</xdr:colOff>
          <xdr:row>170</xdr:row>
          <xdr:rowOff>15240</xdr:rowOff>
        </xdr:to>
        <xdr:sp macro="" textlink="">
          <xdr:nvSpPr>
            <xdr:cNvPr id="7567" name="Check Box 399" hidden="1">
              <a:extLst>
                <a:ext uri="{63B3BB69-23CF-44E3-9099-C40C66FF867C}">
                  <a14:compatExt spid="_x0000_s7567"/>
                </a:ext>
                <a:ext uri="{FF2B5EF4-FFF2-40B4-BE49-F238E27FC236}">
                  <a16:creationId xmlns:a16="http://schemas.microsoft.com/office/drawing/2014/main" id="{00000000-0008-0000-0200-00008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168</xdr:row>
          <xdr:rowOff>152400</xdr:rowOff>
        </xdr:from>
        <xdr:to>
          <xdr:col>7</xdr:col>
          <xdr:colOff>0</xdr:colOff>
          <xdr:row>170</xdr:row>
          <xdr:rowOff>15240</xdr:rowOff>
        </xdr:to>
        <xdr:sp macro="" textlink="">
          <xdr:nvSpPr>
            <xdr:cNvPr id="7568" name="Check Box 400" hidden="1">
              <a:extLst>
                <a:ext uri="{63B3BB69-23CF-44E3-9099-C40C66FF867C}">
                  <a14:compatExt spid="_x0000_s7568"/>
                </a:ext>
                <a:ext uri="{FF2B5EF4-FFF2-40B4-BE49-F238E27FC236}">
                  <a16:creationId xmlns:a16="http://schemas.microsoft.com/office/drawing/2014/main" id="{00000000-0008-0000-0200-00009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168</xdr:row>
          <xdr:rowOff>152400</xdr:rowOff>
        </xdr:from>
        <xdr:to>
          <xdr:col>11</xdr:col>
          <xdr:colOff>0</xdr:colOff>
          <xdr:row>170</xdr:row>
          <xdr:rowOff>15240</xdr:rowOff>
        </xdr:to>
        <xdr:sp macro="" textlink="">
          <xdr:nvSpPr>
            <xdr:cNvPr id="7569" name="Check Box 401" hidden="1">
              <a:extLst>
                <a:ext uri="{63B3BB69-23CF-44E3-9099-C40C66FF867C}">
                  <a14:compatExt spid="_x0000_s7569"/>
                </a:ext>
                <a:ext uri="{FF2B5EF4-FFF2-40B4-BE49-F238E27FC236}">
                  <a16:creationId xmlns:a16="http://schemas.microsoft.com/office/drawing/2014/main" id="{00000000-0008-0000-0200-00009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169</xdr:row>
          <xdr:rowOff>152400</xdr:rowOff>
        </xdr:from>
        <xdr:to>
          <xdr:col>3</xdr:col>
          <xdr:colOff>19050</xdr:colOff>
          <xdr:row>171</xdr:row>
          <xdr:rowOff>15240</xdr:rowOff>
        </xdr:to>
        <xdr:sp macro="" textlink="">
          <xdr:nvSpPr>
            <xdr:cNvPr id="7570" name="Check Box 402" hidden="1">
              <a:extLst>
                <a:ext uri="{63B3BB69-23CF-44E3-9099-C40C66FF867C}">
                  <a14:compatExt spid="_x0000_s7570"/>
                </a:ext>
                <a:ext uri="{FF2B5EF4-FFF2-40B4-BE49-F238E27FC236}">
                  <a16:creationId xmlns:a16="http://schemas.microsoft.com/office/drawing/2014/main" id="{00000000-0008-0000-0200-00009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169</xdr:row>
          <xdr:rowOff>152400</xdr:rowOff>
        </xdr:from>
        <xdr:to>
          <xdr:col>7</xdr:col>
          <xdr:colOff>0</xdr:colOff>
          <xdr:row>171</xdr:row>
          <xdr:rowOff>15240</xdr:rowOff>
        </xdr:to>
        <xdr:sp macro="" textlink="">
          <xdr:nvSpPr>
            <xdr:cNvPr id="7571" name="Check Box 403" hidden="1">
              <a:extLst>
                <a:ext uri="{63B3BB69-23CF-44E3-9099-C40C66FF867C}">
                  <a14:compatExt spid="_x0000_s7571"/>
                </a:ext>
                <a:ext uri="{FF2B5EF4-FFF2-40B4-BE49-F238E27FC236}">
                  <a16:creationId xmlns:a16="http://schemas.microsoft.com/office/drawing/2014/main" id="{00000000-0008-0000-0200-00009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169</xdr:row>
          <xdr:rowOff>152400</xdr:rowOff>
        </xdr:from>
        <xdr:to>
          <xdr:col>11</xdr:col>
          <xdr:colOff>0</xdr:colOff>
          <xdr:row>171</xdr:row>
          <xdr:rowOff>15240</xdr:rowOff>
        </xdr:to>
        <xdr:sp macro="" textlink="">
          <xdr:nvSpPr>
            <xdr:cNvPr id="7572" name="Check Box 404" hidden="1">
              <a:extLst>
                <a:ext uri="{63B3BB69-23CF-44E3-9099-C40C66FF867C}">
                  <a14:compatExt spid="_x0000_s7572"/>
                </a:ext>
                <a:ext uri="{FF2B5EF4-FFF2-40B4-BE49-F238E27FC236}">
                  <a16:creationId xmlns:a16="http://schemas.microsoft.com/office/drawing/2014/main" id="{00000000-0008-0000-0200-00009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170</xdr:row>
          <xdr:rowOff>152400</xdr:rowOff>
        </xdr:from>
        <xdr:to>
          <xdr:col>3</xdr:col>
          <xdr:colOff>19050</xdr:colOff>
          <xdr:row>172</xdr:row>
          <xdr:rowOff>15240</xdr:rowOff>
        </xdr:to>
        <xdr:sp macro="" textlink="">
          <xdr:nvSpPr>
            <xdr:cNvPr id="7573" name="Check Box 405" hidden="1">
              <a:extLst>
                <a:ext uri="{63B3BB69-23CF-44E3-9099-C40C66FF867C}">
                  <a14:compatExt spid="_x0000_s7573"/>
                </a:ext>
                <a:ext uri="{FF2B5EF4-FFF2-40B4-BE49-F238E27FC236}">
                  <a16:creationId xmlns:a16="http://schemas.microsoft.com/office/drawing/2014/main" id="{00000000-0008-0000-0200-00009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170</xdr:row>
          <xdr:rowOff>152400</xdr:rowOff>
        </xdr:from>
        <xdr:to>
          <xdr:col>7</xdr:col>
          <xdr:colOff>0</xdr:colOff>
          <xdr:row>172</xdr:row>
          <xdr:rowOff>15240</xdr:rowOff>
        </xdr:to>
        <xdr:sp macro="" textlink="">
          <xdr:nvSpPr>
            <xdr:cNvPr id="7574" name="Check Box 406" hidden="1">
              <a:extLst>
                <a:ext uri="{63B3BB69-23CF-44E3-9099-C40C66FF867C}">
                  <a14:compatExt spid="_x0000_s7574"/>
                </a:ext>
                <a:ext uri="{FF2B5EF4-FFF2-40B4-BE49-F238E27FC236}">
                  <a16:creationId xmlns:a16="http://schemas.microsoft.com/office/drawing/2014/main" id="{00000000-0008-0000-0200-00009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170</xdr:row>
          <xdr:rowOff>152400</xdr:rowOff>
        </xdr:from>
        <xdr:to>
          <xdr:col>11</xdr:col>
          <xdr:colOff>0</xdr:colOff>
          <xdr:row>172</xdr:row>
          <xdr:rowOff>15240</xdr:rowOff>
        </xdr:to>
        <xdr:sp macro="" textlink="">
          <xdr:nvSpPr>
            <xdr:cNvPr id="7575" name="Check Box 407" hidden="1">
              <a:extLst>
                <a:ext uri="{63B3BB69-23CF-44E3-9099-C40C66FF867C}">
                  <a14:compatExt spid="_x0000_s7575"/>
                </a:ext>
                <a:ext uri="{FF2B5EF4-FFF2-40B4-BE49-F238E27FC236}">
                  <a16:creationId xmlns:a16="http://schemas.microsoft.com/office/drawing/2014/main" id="{00000000-0008-0000-0200-00009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171</xdr:row>
          <xdr:rowOff>152400</xdr:rowOff>
        </xdr:from>
        <xdr:to>
          <xdr:col>3</xdr:col>
          <xdr:colOff>19050</xdr:colOff>
          <xdr:row>173</xdr:row>
          <xdr:rowOff>15240</xdr:rowOff>
        </xdr:to>
        <xdr:sp macro="" textlink="">
          <xdr:nvSpPr>
            <xdr:cNvPr id="7576" name="Check Box 408" hidden="1">
              <a:extLst>
                <a:ext uri="{63B3BB69-23CF-44E3-9099-C40C66FF867C}">
                  <a14:compatExt spid="_x0000_s7576"/>
                </a:ext>
                <a:ext uri="{FF2B5EF4-FFF2-40B4-BE49-F238E27FC236}">
                  <a16:creationId xmlns:a16="http://schemas.microsoft.com/office/drawing/2014/main" id="{00000000-0008-0000-0200-00009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171</xdr:row>
          <xdr:rowOff>152400</xdr:rowOff>
        </xdr:from>
        <xdr:to>
          <xdr:col>7</xdr:col>
          <xdr:colOff>0</xdr:colOff>
          <xdr:row>173</xdr:row>
          <xdr:rowOff>15240</xdr:rowOff>
        </xdr:to>
        <xdr:sp macro="" textlink="">
          <xdr:nvSpPr>
            <xdr:cNvPr id="7577" name="Check Box 409" hidden="1">
              <a:extLst>
                <a:ext uri="{63B3BB69-23CF-44E3-9099-C40C66FF867C}">
                  <a14:compatExt spid="_x0000_s7577"/>
                </a:ext>
                <a:ext uri="{FF2B5EF4-FFF2-40B4-BE49-F238E27FC236}">
                  <a16:creationId xmlns:a16="http://schemas.microsoft.com/office/drawing/2014/main" id="{00000000-0008-0000-0200-00009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171</xdr:row>
          <xdr:rowOff>152400</xdr:rowOff>
        </xdr:from>
        <xdr:to>
          <xdr:col>11</xdr:col>
          <xdr:colOff>0</xdr:colOff>
          <xdr:row>173</xdr:row>
          <xdr:rowOff>15240</xdr:rowOff>
        </xdr:to>
        <xdr:sp macro="" textlink="">
          <xdr:nvSpPr>
            <xdr:cNvPr id="7578" name="Check Box 410" hidden="1">
              <a:extLst>
                <a:ext uri="{63B3BB69-23CF-44E3-9099-C40C66FF867C}">
                  <a14:compatExt spid="_x0000_s7578"/>
                </a:ext>
                <a:ext uri="{FF2B5EF4-FFF2-40B4-BE49-F238E27FC236}">
                  <a16:creationId xmlns:a16="http://schemas.microsoft.com/office/drawing/2014/main" id="{00000000-0008-0000-0200-00009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172</xdr:row>
          <xdr:rowOff>152400</xdr:rowOff>
        </xdr:from>
        <xdr:to>
          <xdr:col>3</xdr:col>
          <xdr:colOff>19050</xdr:colOff>
          <xdr:row>174</xdr:row>
          <xdr:rowOff>15240</xdr:rowOff>
        </xdr:to>
        <xdr:sp macro="" textlink="">
          <xdr:nvSpPr>
            <xdr:cNvPr id="7579" name="Check Box 411" hidden="1">
              <a:extLst>
                <a:ext uri="{63B3BB69-23CF-44E3-9099-C40C66FF867C}">
                  <a14:compatExt spid="_x0000_s7579"/>
                </a:ext>
                <a:ext uri="{FF2B5EF4-FFF2-40B4-BE49-F238E27FC236}">
                  <a16:creationId xmlns:a16="http://schemas.microsoft.com/office/drawing/2014/main" id="{00000000-0008-0000-0200-00009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172</xdr:row>
          <xdr:rowOff>152400</xdr:rowOff>
        </xdr:from>
        <xdr:to>
          <xdr:col>7</xdr:col>
          <xdr:colOff>0</xdr:colOff>
          <xdr:row>174</xdr:row>
          <xdr:rowOff>15240</xdr:rowOff>
        </xdr:to>
        <xdr:sp macro="" textlink="">
          <xdr:nvSpPr>
            <xdr:cNvPr id="7580" name="Check Box 412" hidden="1">
              <a:extLst>
                <a:ext uri="{63B3BB69-23CF-44E3-9099-C40C66FF867C}">
                  <a14:compatExt spid="_x0000_s7580"/>
                </a:ext>
                <a:ext uri="{FF2B5EF4-FFF2-40B4-BE49-F238E27FC236}">
                  <a16:creationId xmlns:a16="http://schemas.microsoft.com/office/drawing/2014/main" id="{00000000-0008-0000-0200-00009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172</xdr:row>
          <xdr:rowOff>152400</xdr:rowOff>
        </xdr:from>
        <xdr:to>
          <xdr:col>11</xdr:col>
          <xdr:colOff>0</xdr:colOff>
          <xdr:row>174</xdr:row>
          <xdr:rowOff>15240</xdr:rowOff>
        </xdr:to>
        <xdr:sp macro="" textlink="">
          <xdr:nvSpPr>
            <xdr:cNvPr id="7581" name="Check Box 413" hidden="1">
              <a:extLst>
                <a:ext uri="{63B3BB69-23CF-44E3-9099-C40C66FF867C}">
                  <a14:compatExt spid="_x0000_s7581"/>
                </a:ext>
                <a:ext uri="{FF2B5EF4-FFF2-40B4-BE49-F238E27FC236}">
                  <a16:creationId xmlns:a16="http://schemas.microsoft.com/office/drawing/2014/main" id="{00000000-0008-0000-0200-00009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173</xdr:row>
          <xdr:rowOff>152400</xdr:rowOff>
        </xdr:from>
        <xdr:to>
          <xdr:col>3</xdr:col>
          <xdr:colOff>19050</xdr:colOff>
          <xdr:row>175</xdr:row>
          <xdr:rowOff>15240</xdr:rowOff>
        </xdr:to>
        <xdr:sp macro="" textlink="">
          <xdr:nvSpPr>
            <xdr:cNvPr id="7582" name="Check Box 414" hidden="1">
              <a:extLst>
                <a:ext uri="{63B3BB69-23CF-44E3-9099-C40C66FF867C}">
                  <a14:compatExt spid="_x0000_s7582"/>
                </a:ext>
                <a:ext uri="{FF2B5EF4-FFF2-40B4-BE49-F238E27FC236}">
                  <a16:creationId xmlns:a16="http://schemas.microsoft.com/office/drawing/2014/main" id="{00000000-0008-0000-0200-00009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173</xdr:row>
          <xdr:rowOff>152400</xdr:rowOff>
        </xdr:from>
        <xdr:to>
          <xdr:col>7</xdr:col>
          <xdr:colOff>0</xdr:colOff>
          <xdr:row>175</xdr:row>
          <xdr:rowOff>15240</xdr:rowOff>
        </xdr:to>
        <xdr:sp macro="" textlink="">
          <xdr:nvSpPr>
            <xdr:cNvPr id="7583" name="Check Box 415" hidden="1">
              <a:extLst>
                <a:ext uri="{63B3BB69-23CF-44E3-9099-C40C66FF867C}">
                  <a14:compatExt spid="_x0000_s7583"/>
                </a:ext>
                <a:ext uri="{FF2B5EF4-FFF2-40B4-BE49-F238E27FC236}">
                  <a16:creationId xmlns:a16="http://schemas.microsoft.com/office/drawing/2014/main" id="{00000000-0008-0000-0200-00009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173</xdr:row>
          <xdr:rowOff>152400</xdr:rowOff>
        </xdr:from>
        <xdr:to>
          <xdr:col>11</xdr:col>
          <xdr:colOff>0</xdr:colOff>
          <xdr:row>175</xdr:row>
          <xdr:rowOff>15240</xdr:rowOff>
        </xdr:to>
        <xdr:sp macro="" textlink="">
          <xdr:nvSpPr>
            <xdr:cNvPr id="7584" name="Check Box 416" hidden="1">
              <a:extLst>
                <a:ext uri="{63B3BB69-23CF-44E3-9099-C40C66FF867C}">
                  <a14:compatExt spid="_x0000_s7584"/>
                </a:ext>
                <a:ext uri="{FF2B5EF4-FFF2-40B4-BE49-F238E27FC236}">
                  <a16:creationId xmlns:a16="http://schemas.microsoft.com/office/drawing/2014/main" id="{00000000-0008-0000-0200-0000A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174</xdr:row>
          <xdr:rowOff>152400</xdr:rowOff>
        </xdr:from>
        <xdr:to>
          <xdr:col>3</xdr:col>
          <xdr:colOff>19050</xdr:colOff>
          <xdr:row>176</xdr:row>
          <xdr:rowOff>15240</xdr:rowOff>
        </xdr:to>
        <xdr:sp macro="" textlink="">
          <xdr:nvSpPr>
            <xdr:cNvPr id="7585" name="Check Box 417" hidden="1">
              <a:extLst>
                <a:ext uri="{63B3BB69-23CF-44E3-9099-C40C66FF867C}">
                  <a14:compatExt spid="_x0000_s7585"/>
                </a:ext>
                <a:ext uri="{FF2B5EF4-FFF2-40B4-BE49-F238E27FC236}">
                  <a16:creationId xmlns:a16="http://schemas.microsoft.com/office/drawing/2014/main" id="{00000000-0008-0000-0200-0000A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174</xdr:row>
          <xdr:rowOff>152400</xdr:rowOff>
        </xdr:from>
        <xdr:to>
          <xdr:col>7</xdr:col>
          <xdr:colOff>0</xdr:colOff>
          <xdr:row>176</xdr:row>
          <xdr:rowOff>15240</xdr:rowOff>
        </xdr:to>
        <xdr:sp macro="" textlink="">
          <xdr:nvSpPr>
            <xdr:cNvPr id="7586" name="Check Box 418" hidden="1">
              <a:extLst>
                <a:ext uri="{63B3BB69-23CF-44E3-9099-C40C66FF867C}">
                  <a14:compatExt spid="_x0000_s7586"/>
                </a:ext>
                <a:ext uri="{FF2B5EF4-FFF2-40B4-BE49-F238E27FC236}">
                  <a16:creationId xmlns:a16="http://schemas.microsoft.com/office/drawing/2014/main" id="{00000000-0008-0000-0200-0000A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174</xdr:row>
          <xdr:rowOff>152400</xdr:rowOff>
        </xdr:from>
        <xdr:to>
          <xdr:col>11</xdr:col>
          <xdr:colOff>0</xdr:colOff>
          <xdr:row>176</xdr:row>
          <xdr:rowOff>15240</xdr:rowOff>
        </xdr:to>
        <xdr:sp macro="" textlink="">
          <xdr:nvSpPr>
            <xdr:cNvPr id="7587" name="Check Box 419" hidden="1">
              <a:extLst>
                <a:ext uri="{63B3BB69-23CF-44E3-9099-C40C66FF867C}">
                  <a14:compatExt spid="_x0000_s7587"/>
                </a:ext>
                <a:ext uri="{FF2B5EF4-FFF2-40B4-BE49-F238E27FC236}">
                  <a16:creationId xmlns:a16="http://schemas.microsoft.com/office/drawing/2014/main" id="{00000000-0008-0000-0200-0000A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175</xdr:row>
          <xdr:rowOff>152400</xdr:rowOff>
        </xdr:from>
        <xdr:to>
          <xdr:col>3</xdr:col>
          <xdr:colOff>19050</xdr:colOff>
          <xdr:row>177</xdr:row>
          <xdr:rowOff>15240</xdr:rowOff>
        </xdr:to>
        <xdr:sp macro="" textlink="">
          <xdr:nvSpPr>
            <xdr:cNvPr id="7588" name="Check Box 420" hidden="1">
              <a:extLst>
                <a:ext uri="{63B3BB69-23CF-44E3-9099-C40C66FF867C}">
                  <a14:compatExt spid="_x0000_s7588"/>
                </a:ext>
                <a:ext uri="{FF2B5EF4-FFF2-40B4-BE49-F238E27FC236}">
                  <a16:creationId xmlns:a16="http://schemas.microsoft.com/office/drawing/2014/main" id="{00000000-0008-0000-0200-0000A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175</xdr:row>
          <xdr:rowOff>152400</xdr:rowOff>
        </xdr:from>
        <xdr:to>
          <xdr:col>7</xdr:col>
          <xdr:colOff>0</xdr:colOff>
          <xdr:row>177</xdr:row>
          <xdr:rowOff>15240</xdr:rowOff>
        </xdr:to>
        <xdr:sp macro="" textlink="">
          <xdr:nvSpPr>
            <xdr:cNvPr id="7589" name="Check Box 421" hidden="1">
              <a:extLst>
                <a:ext uri="{63B3BB69-23CF-44E3-9099-C40C66FF867C}">
                  <a14:compatExt spid="_x0000_s7589"/>
                </a:ext>
                <a:ext uri="{FF2B5EF4-FFF2-40B4-BE49-F238E27FC236}">
                  <a16:creationId xmlns:a16="http://schemas.microsoft.com/office/drawing/2014/main" id="{00000000-0008-0000-0200-0000A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175</xdr:row>
          <xdr:rowOff>152400</xdr:rowOff>
        </xdr:from>
        <xdr:to>
          <xdr:col>11</xdr:col>
          <xdr:colOff>0</xdr:colOff>
          <xdr:row>177</xdr:row>
          <xdr:rowOff>15240</xdr:rowOff>
        </xdr:to>
        <xdr:sp macro="" textlink="">
          <xdr:nvSpPr>
            <xdr:cNvPr id="7590" name="Check Box 422" hidden="1">
              <a:extLst>
                <a:ext uri="{63B3BB69-23CF-44E3-9099-C40C66FF867C}">
                  <a14:compatExt spid="_x0000_s7590"/>
                </a:ext>
                <a:ext uri="{FF2B5EF4-FFF2-40B4-BE49-F238E27FC236}">
                  <a16:creationId xmlns:a16="http://schemas.microsoft.com/office/drawing/2014/main" id="{00000000-0008-0000-0200-0000A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176</xdr:row>
          <xdr:rowOff>152400</xdr:rowOff>
        </xdr:from>
        <xdr:to>
          <xdr:col>3</xdr:col>
          <xdr:colOff>19050</xdr:colOff>
          <xdr:row>178</xdr:row>
          <xdr:rowOff>15240</xdr:rowOff>
        </xdr:to>
        <xdr:sp macro="" textlink="">
          <xdr:nvSpPr>
            <xdr:cNvPr id="7591" name="Check Box 423" hidden="1">
              <a:extLst>
                <a:ext uri="{63B3BB69-23CF-44E3-9099-C40C66FF867C}">
                  <a14:compatExt spid="_x0000_s7591"/>
                </a:ext>
                <a:ext uri="{FF2B5EF4-FFF2-40B4-BE49-F238E27FC236}">
                  <a16:creationId xmlns:a16="http://schemas.microsoft.com/office/drawing/2014/main" id="{00000000-0008-0000-0200-0000A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176</xdr:row>
          <xdr:rowOff>152400</xdr:rowOff>
        </xdr:from>
        <xdr:to>
          <xdr:col>7</xdr:col>
          <xdr:colOff>0</xdr:colOff>
          <xdr:row>178</xdr:row>
          <xdr:rowOff>15240</xdr:rowOff>
        </xdr:to>
        <xdr:sp macro="" textlink="">
          <xdr:nvSpPr>
            <xdr:cNvPr id="7592" name="Check Box 424" hidden="1">
              <a:extLst>
                <a:ext uri="{63B3BB69-23CF-44E3-9099-C40C66FF867C}">
                  <a14:compatExt spid="_x0000_s7592"/>
                </a:ext>
                <a:ext uri="{FF2B5EF4-FFF2-40B4-BE49-F238E27FC236}">
                  <a16:creationId xmlns:a16="http://schemas.microsoft.com/office/drawing/2014/main" id="{00000000-0008-0000-0200-0000A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176</xdr:row>
          <xdr:rowOff>152400</xdr:rowOff>
        </xdr:from>
        <xdr:to>
          <xdr:col>11</xdr:col>
          <xdr:colOff>0</xdr:colOff>
          <xdr:row>178</xdr:row>
          <xdr:rowOff>15240</xdr:rowOff>
        </xdr:to>
        <xdr:sp macro="" textlink="">
          <xdr:nvSpPr>
            <xdr:cNvPr id="7593" name="Check Box 425" hidden="1">
              <a:extLst>
                <a:ext uri="{63B3BB69-23CF-44E3-9099-C40C66FF867C}">
                  <a14:compatExt spid="_x0000_s7593"/>
                </a:ext>
                <a:ext uri="{FF2B5EF4-FFF2-40B4-BE49-F238E27FC236}">
                  <a16:creationId xmlns:a16="http://schemas.microsoft.com/office/drawing/2014/main" id="{00000000-0008-0000-0200-0000A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177</xdr:row>
          <xdr:rowOff>152400</xdr:rowOff>
        </xdr:from>
        <xdr:to>
          <xdr:col>3</xdr:col>
          <xdr:colOff>19050</xdr:colOff>
          <xdr:row>179</xdr:row>
          <xdr:rowOff>15240</xdr:rowOff>
        </xdr:to>
        <xdr:sp macro="" textlink="">
          <xdr:nvSpPr>
            <xdr:cNvPr id="7594" name="Check Box 426" hidden="1">
              <a:extLst>
                <a:ext uri="{63B3BB69-23CF-44E3-9099-C40C66FF867C}">
                  <a14:compatExt spid="_x0000_s7594"/>
                </a:ext>
                <a:ext uri="{FF2B5EF4-FFF2-40B4-BE49-F238E27FC236}">
                  <a16:creationId xmlns:a16="http://schemas.microsoft.com/office/drawing/2014/main" id="{00000000-0008-0000-0200-0000A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177</xdr:row>
          <xdr:rowOff>152400</xdr:rowOff>
        </xdr:from>
        <xdr:to>
          <xdr:col>7</xdr:col>
          <xdr:colOff>0</xdr:colOff>
          <xdr:row>179</xdr:row>
          <xdr:rowOff>15240</xdr:rowOff>
        </xdr:to>
        <xdr:sp macro="" textlink="">
          <xdr:nvSpPr>
            <xdr:cNvPr id="7595" name="Check Box 427" hidden="1">
              <a:extLst>
                <a:ext uri="{63B3BB69-23CF-44E3-9099-C40C66FF867C}">
                  <a14:compatExt spid="_x0000_s7595"/>
                </a:ext>
                <a:ext uri="{FF2B5EF4-FFF2-40B4-BE49-F238E27FC236}">
                  <a16:creationId xmlns:a16="http://schemas.microsoft.com/office/drawing/2014/main" id="{00000000-0008-0000-0200-0000A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177</xdr:row>
          <xdr:rowOff>152400</xdr:rowOff>
        </xdr:from>
        <xdr:to>
          <xdr:col>11</xdr:col>
          <xdr:colOff>0</xdr:colOff>
          <xdr:row>179</xdr:row>
          <xdr:rowOff>15240</xdr:rowOff>
        </xdr:to>
        <xdr:sp macro="" textlink="">
          <xdr:nvSpPr>
            <xdr:cNvPr id="7596" name="Check Box 428" hidden="1">
              <a:extLst>
                <a:ext uri="{63B3BB69-23CF-44E3-9099-C40C66FF867C}">
                  <a14:compatExt spid="_x0000_s7596"/>
                </a:ext>
                <a:ext uri="{FF2B5EF4-FFF2-40B4-BE49-F238E27FC236}">
                  <a16:creationId xmlns:a16="http://schemas.microsoft.com/office/drawing/2014/main" id="{00000000-0008-0000-0200-0000A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178</xdr:row>
          <xdr:rowOff>152400</xdr:rowOff>
        </xdr:from>
        <xdr:to>
          <xdr:col>3</xdr:col>
          <xdr:colOff>19050</xdr:colOff>
          <xdr:row>180</xdr:row>
          <xdr:rowOff>15240</xdr:rowOff>
        </xdr:to>
        <xdr:sp macro="" textlink="">
          <xdr:nvSpPr>
            <xdr:cNvPr id="7597" name="Check Box 429" hidden="1">
              <a:extLst>
                <a:ext uri="{63B3BB69-23CF-44E3-9099-C40C66FF867C}">
                  <a14:compatExt spid="_x0000_s7597"/>
                </a:ext>
                <a:ext uri="{FF2B5EF4-FFF2-40B4-BE49-F238E27FC236}">
                  <a16:creationId xmlns:a16="http://schemas.microsoft.com/office/drawing/2014/main" id="{00000000-0008-0000-0200-0000A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178</xdr:row>
          <xdr:rowOff>152400</xdr:rowOff>
        </xdr:from>
        <xdr:to>
          <xdr:col>7</xdr:col>
          <xdr:colOff>0</xdr:colOff>
          <xdr:row>180</xdr:row>
          <xdr:rowOff>15240</xdr:rowOff>
        </xdr:to>
        <xdr:sp macro="" textlink="">
          <xdr:nvSpPr>
            <xdr:cNvPr id="7598" name="Check Box 430" hidden="1">
              <a:extLst>
                <a:ext uri="{63B3BB69-23CF-44E3-9099-C40C66FF867C}">
                  <a14:compatExt spid="_x0000_s7598"/>
                </a:ext>
                <a:ext uri="{FF2B5EF4-FFF2-40B4-BE49-F238E27FC236}">
                  <a16:creationId xmlns:a16="http://schemas.microsoft.com/office/drawing/2014/main" id="{00000000-0008-0000-0200-0000A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178</xdr:row>
          <xdr:rowOff>152400</xdr:rowOff>
        </xdr:from>
        <xdr:to>
          <xdr:col>11</xdr:col>
          <xdr:colOff>0</xdr:colOff>
          <xdr:row>180</xdr:row>
          <xdr:rowOff>15240</xdr:rowOff>
        </xdr:to>
        <xdr:sp macro="" textlink="">
          <xdr:nvSpPr>
            <xdr:cNvPr id="7599" name="Check Box 431" hidden="1">
              <a:extLst>
                <a:ext uri="{63B3BB69-23CF-44E3-9099-C40C66FF867C}">
                  <a14:compatExt spid="_x0000_s7599"/>
                </a:ext>
                <a:ext uri="{FF2B5EF4-FFF2-40B4-BE49-F238E27FC236}">
                  <a16:creationId xmlns:a16="http://schemas.microsoft.com/office/drawing/2014/main" id="{00000000-0008-0000-0200-0000A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179</xdr:row>
          <xdr:rowOff>152400</xdr:rowOff>
        </xdr:from>
        <xdr:to>
          <xdr:col>3</xdr:col>
          <xdr:colOff>19050</xdr:colOff>
          <xdr:row>181</xdr:row>
          <xdr:rowOff>15240</xdr:rowOff>
        </xdr:to>
        <xdr:sp macro="" textlink="">
          <xdr:nvSpPr>
            <xdr:cNvPr id="7600" name="Check Box 432" hidden="1">
              <a:extLst>
                <a:ext uri="{63B3BB69-23CF-44E3-9099-C40C66FF867C}">
                  <a14:compatExt spid="_x0000_s7600"/>
                </a:ext>
                <a:ext uri="{FF2B5EF4-FFF2-40B4-BE49-F238E27FC236}">
                  <a16:creationId xmlns:a16="http://schemas.microsoft.com/office/drawing/2014/main" id="{00000000-0008-0000-0200-0000B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179</xdr:row>
          <xdr:rowOff>152400</xdr:rowOff>
        </xdr:from>
        <xdr:to>
          <xdr:col>7</xdr:col>
          <xdr:colOff>0</xdr:colOff>
          <xdr:row>181</xdr:row>
          <xdr:rowOff>15240</xdr:rowOff>
        </xdr:to>
        <xdr:sp macro="" textlink="">
          <xdr:nvSpPr>
            <xdr:cNvPr id="7601" name="Check Box 433" hidden="1">
              <a:extLst>
                <a:ext uri="{63B3BB69-23CF-44E3-9099-C40C66FF867C}">
                  <a14:compatExt spid="_x0000_s7601"/>
                </a:ext>
                <a:ext uri="{FF2B5EF4-FFF2-40B4-BE49-F238E27FC236}">
                  <a16:creationId xmlns:a16="http://schemas.microsoft.com/office/drawing/2014/main" id="{00000000-0008-0000-0200-0000B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179</xdr:row>
          <xdr:rowOff>152400</xdr:rowOff>
        </xdr:from>
        <xdr:to>
          <xdr:col>11</xdr:col>
          <xdr:colOff>0</xdr:colOff>
          <xdr:row>181</xdr:row>
          <xdr:rowOff>15240</xdr:rowOff>
        </xdr:to>
        <xdr:sp macro="" textlink="">
          <xdr:nvSpPr>
            <xdr:cNvPr id="7602" name="Check Box 434" hidden="1">
              <a:extLst>
                <a:ext uri="{63B3BB69-23CF-44E3-9099-C40C66FF867C}">
                  <a14:compatExt spid="_x0000_s7602"/>
                </a:ext>
                <a:ext uri="{FF2B5EF4-FFF2-40B4-BE49-F238E27FC236}">
                  <a16:creationId xmlns:a16="http://schemas.microsoft.com/office/drawing/2014/main" id="{00000000-0008-0000-0200-0000B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180</xdr:row>
          <xdr:rowOff>152400</xdr:rowOff>
        </xdr:from>
        <xdr:to>
          <xdr:col>3</xdr:col>
          <xdr:colOff>19050</xdr:colOff>
          <xdr:row>182</xdr:row>
          <xdr:rowOff>15240</xdr:rowOff>
        </xdr:to>
        <xdr:sp macro="" textlink="">
          <xdr:nvSpPr>
            <xdr:cNvPr id="7603" name="Check Box 435" hidden="1">
              <a:extLst>
                <a:ext uri="{63B3BB69-23CF-44E3-9099-C40C66FF867C}">
                  <a14:compatExt spid="_x0000_s7603"/>
                </a:ext>
                <a:ext uri="{FF2B5EF4-FFF2-40B4-BE49-F238E27FC236}">
                  <a16:creationId xmlns:a16="http://schemas.microsoft.com/office/drawing/2014/main" id="{00000000-0008-0000-0200-0000B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180</xdr:row>
          <xdr:rowOff>152400</xdr:rowOff>
        </xdr:from>
        <xdr:to>
          <xdr:col>7</xdr:col>
          <xdr:colOff>0</xdr:colOff>
          <xdr:row>182</xdr:row>
          <xdr:rowOff>15240</xdr:rowOff>
        </xdr:to>
        <xdr:sp macro="" textlink="">
          <xdr:nvSpPr>
            <xdr:cNvPr id="7604" name="Check Box 436" hidden="1">
              <a:extLst>
                <a:ext uri="{63B3BB69-23CF-44E3-9099-C40C66FF867C}">
                  <a14:compatExt spid="_x0000_s7604"/>
                </a:ext>
                <a:ext uri="{FF2B5EF4-FFF2-40B4-BE49-F238E27FC236}">
                  <a16:creationId xmlns:a16="http://schemas.microsoft.com/office/drawing/2014/main" id="{00000000-0008-0000-0200-0000B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180</xdr:row>
          <xdr:rowOff>152400</xdr:rowOff>
        </xdr:from>
        <xdr:to>
          <xdr:col>11</xdr:col>
          <xdr:colOff>0</xdr:colOff>
          <xdr:row>182</xdr:row>
          <xdr:rowOff>15240</xdr:rowOff>
        </xdr:to>
        <xdr:sp macro="" textlink="">
          <xdr:nvSpPr>
            <xdr:cNvPr id="7605" name="Check Box 437" hidden="1">
              <a:extLst>
                <a:ext uri="{63B3BB69-23CF-44E3-9099-C40C66FF867C}">
                  <a14:compatExt spid="_x0000_s7605"/>
                </a:ext>
                <a:ext uri="{FF2B5EF4-FFF2-40B4-BE49-F238E27FC236}">
                  <a16:creationId xmlns:a16="http://schemas.microsoft.com/office/drawing/2014/main" id="{00000000-0008-0000-0200-0000B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181</xdr:row>
          <xdr:rowOff>152400</xdr:rowOff>
        </xdr:from>
        <xdr:to>
          <xdr:col>3</xdr:col>
          <xdr:colOff>19050</xdr:colOff>
          <xdr:row>183</xdr:row>
          <xdr:rowOff>15240</xdr:rowOff>
        </xdr:to>
        <xdr:sp macro="" textlink="">
          <xdr:nvSpPr>
            <xdr:cNvPr id="7606" name="Check Box 438" hidden="1">
              <a:extLst>
                <a:ext uri="{63B3BB69-23CF-44E3-9099-C40C66FF867C}">
                  <a14:compatExt spid="_x0000_s7606"/>
                </a:ext>
                <a:ext uri="{FF2B5EF4-FFF2-40B4-BE49-F238E27FC236}">
                  <a16:creationId xmlns:a16="http://schemas.microsoft.com/office/drawing/2014/main" id="{00000000-0008-0000-0200-0000B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181</xdr:row>
          <xdr:rowOff>152400</xdr:rowOff>
        </xdr:from>
        <xdr:to>
          <xdr:col>7</xdr:col>
          <xdr:colOff>0</xdr:colOff>
          <xdr:row>183</xdr:row>
          <xdr:rowOff>15240</xdr:rowOff>
        </xdr:to>
        <xdr:sp macro="" textlink="">
          <xdr:nvSpPr>
            <xdr:cNvPr id="7607" name="Check Box 439" hidden="1">
              <a:extLst>
                <a:ext uri="{63B3BB69-23CF-44E3-9099-C40C66FF867C}">
                  <a14:compatExt spid="_x0000_s7607"/>
                </a:ext>
                <a:ext uri="{FF2B5EF4-FFF2-40B4-BE49-F238E27FC236}">
                  <a16:creationId xmlns:a16="http://schemas.microsoft.com/office/drawing/2014/main" id="{00000000-0008-0000-0200-0000B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181</xdr:row>
          <xdr:rowOff>152400</xdr:rowOff>
        </xdr:from>
        <xdr:to>
          <xdr:col>11</xdr:col>
          <xdr:colOff>0</xdr:colOff>
          <xdr:row>183</xdr:row>
          <xdr:rowOff>15240</xdr:rowOff>
        </xdr:to>
        <xdr:sp macro="" textlink="">
          <xdr:nvSpPr>
            <xdr:cNvPr id="7608" name="Check Box 440" hidden="1">
              <a:extLst>
                <a:ext uri="{63B3BB69-23CF-44E3-9099-C40C66FF867C}">
                  <a14:compatExt spid="_x0000_s7608"/>
                </a:ext>
                <a:ext uri="{FF2B5EF4-FFF2-40B4-BE49-F238E27FC236}">
                  <a16:creationId xmlns:a16="http://schemas.microsoft.com/office/drawing/2014/main" id="{00000000-0008-0000-0200-0000B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182</xdr:row>
          <xdr:rowOff>152400</xdr:rowOff>
        </xdr:from>
        <xdr:to>
          <xdr:col>3</xdr:col>
          <xdr:colOff>19050</xdr:colOff>
          <xdr:row>184</xdr:row>
          <xdr:rowOff>15240</xdr:rowOff>
        </xdr:to>
        <xdr:sp macro="" textlink="">
          <xdr:nvSpPr>
            <xdr:cNvPr id="7609" name="Check Box 441" hidden="1">
              <a:extLst>
                <a:ext uri="{63B3BB69-23CF-44E3-9099-C40C66FF867C}">
                  <a14:compatExt spid="_x0000_s7609"/>
                </a:ext>
                <a:ext uri="{FF2B5EF4-FFF2-40B4-BE49-F238E27FC236}">
                  <a16:creationId xmlns:a16="http://schemas.microsoft.com/office/drawing/2014/main" id="{00000000-0008-0000-0200-0000B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182</xdr:row>
          <xdr:rowOff>152400</xdr:rowOff>
        </xdr:from>
        <xdr:to>
          <xdr:col>7</xdr:col>
          <xdr:colOff>0</xdr:colOff>
          <xdr:row>184</xdr:row>
          <xdr:rowOff>15240</xdr:rowOff>
        </xdr:to>
        <xdr:sp macro="" textlink="">
          <xdr:nvSpPr>
            <xdr:cNvPr id="7610" name="Check Box 442" hidden="1">
              <a:extLst>
                <a:ext uri="{63B3BB69-23CF-44E3-9099-C40C66FF867C}">
                  <a14:compatExt spid="_x0000_s7610"/>
                </a:ext>
                <a:ext uri="{FF2B5EF4-FFF2-40B4-BE49-F238E27FC236}">
                  <a16:creationId xmlns:a16="http://schemas.microsoft.com/office/drawing/2014/main" id="{00000000-0008-0000-0200-0000B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182</xdr:row>
          <xdr:rowOff>152400</xdr:rowOff>
        </xdr:from>
        <xdr:to>
          <xdr:col>11</xdr:col>
          <xdr:colOff>0</xdr:colOff>
          <xdr:row>184</xdr:row>
          <xdr:rowOff>15240</xdr:rowOff>
        </xdr:to>
        <xdr:sp macro="" textlink="">
          <xdr:nvSpPr>
            <xdr:cNvPr id="7611" name="Check Box 443" hidden="1">
              <a:extLst>
                <a:ext uri="{63B3BB69-23CF-44E3-9099-C40C66FF867C}">
                  <a14:compatExt spid="_x0000_s7611"/>
                </a:ext>
                <a:ext uri="{FF2B5EF4-FFF2-40B4-BE49-F238E27FC236}">
                  <a16:creationId xmlns:a16="http://schemas.microsoft.com/office/drawing/2014/main" id="{00000000-0008-0000-0200-0000B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183</xdr:row>
          <xdr:rowOff>152400</xdr:rowOff>
        </xdr:from>
        <xdr:to>
          <xdr:col>3</xdr:col>
          <xdr:colOff>19050</xdr:colOff>
          <xdr:row>185</xdr:row>
          <xdr:rowOff>15240</xdr:rowOff>
        </xdr:to>
        <xdr:sp macro="" textlink="">
          <xdr:nvSpPr>
            <xdr:cNvPr id="7612" name="Check Box 444" hidden="1">
              <a:extLst>
                <a:ext uri="{63B3BB69-23CF-44E3-9099-C40C66FF867C}">
                  <a14:compatExt spid="_x0000_s7612"/>
                </a:ext>
                <a:ext uri="{FF2B5EF4-FFF2-40B4-BE49-F238E27FC236}">
                  <a16:creationId xmlns:a16="http://schemas.microsoft.com/office/drawing/2014/main" id="{00000000-0008-0000-0200-0000B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183</xdr:row>
          <xdr:rowOff>152400</xdr:rowOff>
        </xdr:from>
        <xdr:to>
          <xdr:col>7</xdr:col>
          <xdr:colOff>0</xdr:colOff>
          <xdr:row>185</xdr:row>
          <xdr:rowOff>15240</xdr:rowOff>
        </xdr:to>
        <xdr:sp macro="" textlink="">
          <xdr:nvSpPr>
            <xdr:cNvPr id="7613" name="Check Box 445" hidden="1">
              <a:extLst>
                <a:ext uri="{63B3BB69-23CF-44E3-9099-C40C66FF867C}">
                  <a14:compatExt spid="_x0000_s7613"/>
                </a:ext>
                <a:ext uri="{FF2B5EF4-FFF2-40B4-BE49-F238E27FC236}">
                  <a16:creationId xmlns:a16="http://schemas.microsoft.com/office/drawing/2014/main" id="{00000000-0008-0000-0200-0000B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183</xdr:row>
          <xdr:rowOff>152400</xdr:rowOff>
        </xdr:from>
        <xdr:to>
          <xdr:col>11</xdr:col>
          <xdr:colOff>0</xdr:colOff>
          <xdr:row>185</xdr:row>
          <xdr:rowOff>15240</xdr:rowOff>
        </xdr:to>
        <xdr:sp macro="" textlink="">
          <xdr:nvSpPr>
            <xdr:cNvPr id="7614" name="Check Box 446" hidden="1">
              <a:extLst>
                <a:ext uri="{63B3BB69-23CF-44E3-9099-C40C66FF867C}">
                  <a14:compatExt spid="_x0000_s7614"/>
                </a:ext>
                <a:ext uri="{FF2B5EF4-FFF2-40B4-BE49-F238E27FC236}">
                  <a16:creationId xmlns:a16="http://schemas.microsoft.com/office/drawing/2014/main" id="{00000000-0008-0000-0200-0000B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184</xdr:row>
          <xdr:rowOff>152400</xdr:rowOff>
        </xdr:from>
        <xdr:to>
          <xdr:col>3</xdr:col>
          <xdr:colOff>19050</xdr:colOff>
          <xdr:row>186</xdr:row>
          <xdr:rowOff>15240</xdr:rowOff>
        </xdr:to>
        <xdr:sp macro="" textlink="">
          <xdr:nvSpPr>
            <xdr:cNvPr id="7615" name="Check Box 447" hidden="1">
              <a:extLst>
                <a:ext uri="{63B3BB69-23CF-44E3-9099-C40C66FF867C}">
                  <a14:compatExt spid="_x0000_s7615"/>
                </a:ext>
                <a:ext uri="{FF2B5EF4-FFF2-40B4-BE49-F238E27FC236}">
                  <a16:creationId xmlns:a16="http://schemas.microsoft.com/office/drawing/2014/main" id="{00000000-0008-0000-0200-0000B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184</xdr:row>
          <xdr:rowOff>152400</xdr:rowOff>
        </xdr:from>
        <xdr:to>
          <xdr:col>7</xdr:col>
          <xdr:colOff>0</xdr:colOff>
          <xdr:row>186</xdr:row>
          <xdr:rowOff>15240</xdr:rowOff>
        </xdr:to>
        <xdr:sp macro="" textlink="">
          <xdr:nvSpPr>
            <xdr:cNvPr id="7616" name="Check Box 448" hidden="1">
              <a:extLst>
                <a:ext uri="{63B3BB69-23CF-44E3-9099-C40C66FF867C}">
                  <a14:compatExt spid="_x0000_s7616"/>
                </a:ext>
                <a:ext uri="{FF2B5EF4-FFF2-40B4-BE49-F238E27FC236}">
                  <a16:creationId xmlns:a16="http://schemas.microsoft.com/office/drawing/2014/main" id="{00000000-0008-0000-0200-0000C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184</xdr:row>
          <xdr:rowOff>152400</xdr:rowOff>
        </xdr:from>
        <xdr:to>
          <xdr:col>11</xdr:col>
          <xdr:colOff>0</xdr:colOff>
          <xdr:row>186</xdr:row>
          <xdr:rowOff>15240</xdr:rowOff>
        </xdr:to>
        <xdr:sp macro="" textlink="">
          <xdr:nvSpPr>
            <xdr:cNvPr id="7617" name="Check Box 449" hidden="1">
              <a:extLst>
                <a:ext uri="{63B3BB69-23CF-44E3-9099-C40C66FF867C}">
                  <a14:compatExt spid="_x0000_s7617"/>
                </a:ext>
                <a:ext uri="{FF2B5EF4-FFF2-40B4-BE49-F238E27FC236}">
                  <a16:creationId xmlns:a16="http://schemas.microsoft.com/office/drawing/2014/main" id="{00000000-0008-0000-0200-0000C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185</xdr:row>
          <xdr:rowOff>152400</xdr:rowOff>
        </xdr:from>
        <xdr:to>
          <xdr:col>3</xdr:col>
          <xdr:colOff>19050</xdr:colOff>
          <xdr:row>187</xdr:row>
          <xdr:rowOff>15240</xdr:rowOff>
        </xdr:to>
        <xdr:sp macro="" textlink="">
          <xdr:nvSpPr>
            <xdr:cNvPr id="7618" name="Check Box 450" hidden="1">
              <a:extLst>
                <a:ext uri="{63B3BB69-23CF-44E3-9099-C40C66FF867C}">
                  <a14:compatExt spid="_x0000_s7618"/>
                </a:ext>
                <a:ext uri="{FF2B5EF4-FFF2-40B4-BE49-F238E27FC236}">
                  <a16:creationId xmlns:a16="http://schemas.microsoft.com/office/drawing/2014/main" id="{00000000-0008-0000-0200-0000C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185</xdr:row>
          <xdr:rowOff>152400</xdr:rowOff>
        </xdr:from>
        <xdr:to>
          <xdr:col>7</xdr:col>
          <xdr:colOff>0</xdr:colOff>
          <xdr:row>187</xdr:row>
          <xdr:rowOff>15240</xdr:rowOff>
        </xdr:to>
        <xdr:sp macro="" textlink="">
          <xdr:nvSpPr>
            <xdr:cNvPr id="7619" name="Check Box 451" hidden="1">
              <a:extLst>
                <a:ext uri="{63B3BB69-23CF-44E3-9099-C40C66FF867C}">
                  <a14:compatExt spid="_x0000_s7619"/>
                </a:ext>
                <a:ext uri="{FF2B5EF4-FFF2-40B4-BE49-F238E27FC236}">
                  <a16:creationId xmlns:a16="http://schemas.microsoft.com/office/drawing/2014/main" id="{00000000-0008-0000-0200-0000C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185</xdr:row>
          <xdr:rowOff>152400</xdr:rowOff>
        </xdr:from>
        <xdr:to>
          <xdr:col>11</xdr:col>
          <xdr:colOff>0</xdr:colOff>
          <xdr:row>187</xdr:row>
          <xdr:rowOff>15240</xdr:rowOff>
        </xdr:to>
        <xdr:sp macro="" textlink="">
          <xdr:nvSpPr>
            <xdr:cNvPr id="7620" name="Check Box 452" hidden="1">
              <a:extLst>
                <a:ext uri="{63B3BB69-23CF-44E3-9099-C40C66FF867C}">
                  <a14:compatExt spid="_x0000_s7620"/>
                </a:ext>
                <a:ext uri="{FF2B5EF4-FFF2-40B4-BE49-F238E27FC236}">
                  <a16:creationId xmlns:a16="http://schemas.microsoft.com/office/drawing/2014/main" id="{00000000-0008-0000-0200-0000C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186</xdr:row>
          <xdr:rowOff>152400</xdr:rowOff>
        </xdr:from>
        <xdr:to>
          <xdr:col>3</xdr:col>
          <xdr:colOff>19050</xdr:colOff>
          <xdr:row>188</xdr:row>
          <xdr:rowOff>15240</xdr:rowOff>
        </xdr:to>
        <xdr:sp macro="" textlink="">
          <xdr:nvSpPr>
            <xdr:cNvPr id="7621" name="Check Box 453" hidden="1">
              <a:extLst>
                <a:ext uri="{63B3BB69-23CF-44E3-9099-C40C66FF867C}">
                  <a14:compatExt spid="_x0000_s7621"/>
                </a:ext>
                <a:ext uri="{FF2B5EF4-FFF2-40B4-BE49-F238E27FC236}">
                  <a16:creationId xmlns:a16="http://schemas.microsoft.com/office/drawing/2014/main" id="{00000000-0008-0000-0200-0000C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186</xdr:row>
          <xdr:rowOff>152400</xdr:rowOff>
        </xdr:from>
        <xdr:to>
          <xdr:col>7</xdr:col>
          <xdr:colOff>0</xdr:colOff>
          <xdr:row>188</xdr:row>
          <xdr:rowOff>15240</xdr:rowOff>
        </xdr:to>
        <xdr:sp macro="" textlink="">
          <xdr:nvSpPr>
            <xdr:cNvPr id="7622" name="Check Box 454" hidden="1">
              <a:extLst>
                <a:ext uri="{63B3BB69-23CF-44E3-9099-C40C66FF867C}">
                  <a14:compatExt spid="_x0000_s7622"/>
                </a:ext>
                <a:ext uri="{FF2B5EF4-FFF2-40B4-BE49-F238E27FC236}">
                  <a16:creationId xmlns:a16="http://schemas.microsoft.com/office/drawing/2014/main" id="{00000000-0008-0000-0200-0000C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186</xdr:row>
          <xdr:rowOff>152400</xdr:rowOff>
        </xdr:from>
        <xdr:to>
          <xdr:col>11</xdr:col>
          <xdr:colOff>0</xdr:colOff>
          <xdr:row>188</xdr:row>
          <xdr:rowOff>15240</xdr:rowOff>
        </xdr:to>
        <xdr:sp macro="" textlink="">
          <xdr:nvSpPr>
            <xdr:cNvPr id="7623" name="Check Box 455" hidden="1">
              <a:extLst>
                <a:ext uri="{63B3BB69-23CF-44E3-9099-C40C66FF867C}">
                  <a14:compatExt spid="_x0000_s7623"/>
                </a:ext>
                <a:ext uri="{FF2B5EF4-FFF2-40B4-BE49-F238E27FC236}">
                  <a16:creationId xmlns:a16="http://schemas.microsoft.com/office/drawing/2014/main" id="{00000000-0008-0000-0200-0000C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187</xdr:row>
          <xdr:rowOff>152400</xdr:rowOff>
        </xdr:from>
        <xdr:to>
          <xdr:col>3</xdr:col>
          <xdr:colOff>19050</xdr:colOff>
          <xdr:row>189</xdr:row>
          <xdr:rowOff>15240</xdr:rowOff>
        </xdr:to>
        <xdr:sp macro="" textlink="">
          <xdr:nvSpPr>
            <xdr:cNvPr id="7624" name="Check Box 456" hidden="1">
              <a:extLst>
                <a:ext uri="{63B3BB69-23CF-44E3-9099-C40C66FF867C}">
                  <a14:compatExt spid="_x0000_s7624"/>
                </a:ext>
                <a:ext uri="{FF2B5EF4-FFF2-40B4-BE49-F238E27FC236}">
                  <a16:creationId xmlns:a16="http://schemas.microsoft.com/office/drawing/2014/main" id="{00000000-0008-0000-0200-0000C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187</xdr:row>
          <xdr:rowOff>152400</xdr:rowOff>
        </xdr:from>
        <xdr:to>
          <xdr:col>7</xdr:col>
          <xdr:colOff>0</xdr:colOff>
          <xdr:row>189</xdr:row>
          <xdr:rowOff>15240</xdr:rowOff>
        </xdr:to>
        <xdr:sp macro="" textlink="">
          <xdr:nvSpPr>
            <xdr:cNvPr id="7625" name="Check Box 457" hidden="1">
              <a:extLst>
                <a:ext uri="{63B3BB69-23CF-44E3-9099-C40C66FF867C}">
                  <a14:compatExt spid="_x0000_s7625"/>
                </a:ext>
                <a:ext uri="{FF2B5EF4-FFF2-40B4-BE49-F238E27FC236}">
                  <a16:creationId xmlns:a16="http://schemas.microsoft.com/office/drawing/2014/main" id="{00000000-0008-0000-0200-0000C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187</xdr:row>
          <xdr:rowOff>152400</xdr:rowOff>
        </xdr:from>
        <xdr:to>
          <xdr:col>11</xdr:col>
          <xdr:colOff>0</xdr:colOff>
          <xdr:row>189</xdr:row>
          <xdr:rowOff>15240</xdr:rowOff>
        </xdr:to>
        <xdr:sp macro="" textlink="">
          <xdr:nvSpPr>
            <xdr:cNvPr id="7626" name="Check Box 458" hidden="1">
              <a:extLst>
                <a:ext uri="{63B3BB69-23CF-44E3-9099-C40C66FF867C}">
                  <a14:compatExt spid="_x0000_s7626"/>
                </a:ext>
                <a:ext uri="{FF2B5EF4-FFF2-40B4-BE49-F238E27FC236}">
                  <a16:creationId xmlns:a16="http://schemas.microsoft.com/office/drawing/2014/main" id="{00000000-0008-0000-0200-0000C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188</xdr:row>
          <xdr:rowOff>152400</xdr:rowOff>
        </xdr:from>
        <xdr:to>
          <xdr:col>3</xdr:col>
          <xdr:colOff>19050</xdr:colOff>
          <xdr:row>190</xdr:row>
          <xdr:rowOff>15240</xdr:rowOff>
        </xdr:to>
        <xdr:sp macro="" textlink="">
          <xdr:nvSpPr>
            <xdr:cNvPr id="7627" name="Check Box 459" hidden="1">
              <a:extLst>
                <a:ext uri="{63B3BB69-23CF-44E3-9099-C40C66FF867C}">
                  <a14:compatExt spid="_x0000_s7627"/>
                </a:ext>
                <a:ext uri="{FF2B5EF4-FFF2-40B4-BE49-F238E27FC236}">
                  <a16:creationId xmlns:a16="http://schemas.microsoft.com/office/drawing/2014/main" id="{00000000-0008-0000-0200-0000C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188</xdr:row>
          <xdr:rowOff>152400</xdr:rowOff>
        </xdr:from>
        <xdr:to>
          <xdr:col>7</xdr:col>
          <xdr:colOff>0</xdr:colOff>
          <xdr:row>190</xdr:row>
          <xdr:rowOff>15240</xdr:rowOff>
        </xdr:to>
        <xdr:sp macro="" textlink="">
          <xdr:nvSpPr>
            <xdr:cNvPr id="7628" name="Check Box 460" hidden="1">
              <a:extLst>
                <a:ext uri="{63B3BB69-23CF-44E3-9099-C40C66FF867C}">
                  <a14:compatExt spid="_x0000_s7628"/>
                </a:ext>
                <a:ext uri="{FF2B5EF4-FFF2-40B4-BE49-F238E27FC236}">
                  <a16:creationId xmlns:a16="http://schemas.microsoft.com/office/drawing/2014/main" id="{00000000-0008-0000-0200-0000C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188</xdr:row>
          <xdr:rowOff>152400</xdr:rowOff>
        </xdr:from>
        <xdr:to>
          <xdr:col>11</xdr:col>
          <xdr:colOff>0</xdr:colOff>
          <xdr:row>190</xdr:row>
          <xdr:rowOff>15240</xdr:rowOff>
        </xdr:to>
        <xdr:sp macro="" textlink="">
          <xdr:nvSpPr>
            <xdr:cNvPr id="7629" name="Check Box 461" hidden="1">
              <a:extLst>
                <a:ext uri="{63B3BB69-23CF-44E3-9099-C40C66FF867C}">
                  <a14:compatExt spid="_x0000_s7629"/>
                </a:ext>
                <a:ext uri="{FF2B5EF4-FFF2-40B4-BE49-F238E27FC236}">
                  <a16:creationId xmlns:a16="http://schemas.microsoft.com/office/drawing/2014/main" id="{00000000-0008-0000-0200-0000C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189</xdr:row>
          <xdr:rowOff>152400</xdr:rowOff>
        </xdr:from>
        <xdr:to>
          <xdr:col>3</xdr:col>
          <xdr:colOff>19050</xdr:colOff>
          <xdr:row>191</xdr:row>
          <xdr:rowOff>15240</xdr:rowOff>
        </xdr:to>
        <xdr:sp macro="" textlink="">
          <xdr:nvSpPr>
            <xdr:cNvPr id="7630" name="Check Box 462" hidden="1">
              <a:extLst>
                <a:ext uri="{63B3BB69-23CF-44E3-9099-C40C66FF867C}">
                  <a14:compatExt spid="_x0000_s7630"/>
                </a:ext>
                <a:ext uri="{FF2B5EF4-FFF2-40B4-BE49-F238E27FC236}">
                  <a16:creationId xmlns:a16="http://schemas.microsoft.com/office/drawing/2014/main" id="{00000000-0008-0000-0200-0000C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189</xdr:row>
          <xdr:rowOff>152400</xdr:rowOff>
        </xdr:from>
        <xdr:to>
          <xdr:col>7</xdr:col>
          <xdr:colOff>0</xdr:colOff>
          <xdr:row>191</xdr:row>
          <xdr:rowOff>15240</xdr:rowOff>
        </xdr:to>
        <xdr:sp macro="" textlink="">
          <xdr:nvSpPr>
            <xdr:cNvPr id="7631" name="Check Box 463" hidden="1">
              <a:extLst>
                <a:ext uri="{63B3BB69-23CF-44E3-9099-C40C66FF867C}">
                  <a14:compatExt spid="_x0000_s7631"/>
                </a:ext>
                <a:ext uri="{FF2B5EF4-FFF2-40B4-BE49-F238E27FC236}">
                  <a16:creationId xmlns:a16="http://schemas.microsoft.com/office/drawing/2014/main" id="{00000000-0008-0000-0200-0000C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189</xdr:row>
          <xdr:rowOff>152400</xdr:rowOff>
        </xdr:from>
        <xdr:to>
          <xdr:col>11</xdr:col>
          <xdr:colOff>0</xdr:colOff>
          <xdr:row>191</xdr:row>
          <xdr:rowOff>15240</xdr:rowOff>
        </xdr:to>
        <xdr:sp macro="" textlink="">
          <xdr:nvSpPr>
            <xdr:cNvPr id="7632" name="Check Box 464" hidden="1">
              <a:extLst>
                <a:ext uri="{63B3BB69-23CF-44E3-9099-C40C66FF867C}">
                  <a14:compatExt spid="_x0000_s7632"/>
                </a:ext>
                <a:ext uri="{FF2B5EF4-FFF2-40B4-BE49-F238E27FC236}">
                  <a16:creationId xmlns:a16="http://schemas.microsoft.com/office/drawing/2014/main" id="{00000000-0008-0000-0200-0000D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199</xdr:row>
          <xdr:rowOff>160020</xdr:rowOff>
        </xdr:from>
        <xdr:to>
          <xdr:col>3</xdr:col>
          <xdr:colOff>19050</xdr:colOff>
          <xdr:row>201</xdr:row>
          <xdr:rowOff>38100</xdr:rowOff>
        </xdr:to>
        <xdr:sp macro="" textlink="">
          <xdr:nvSpPr>
            <xdr:cNvPr id="7633" name="Check Box 465" hidden="1">
              <a:extLst>
                <a:ext uri="{63B3BB69-23CF-44E3-9099-C40C66FF867C}">
                  <a14:compatExt spid="_x0000_s7633"/>
                </a:ext>
                <a:ext uri="{FF2B5EF4-FFF2-40B4-BE49-F238E27FC236}">
                  <a16:creationId xmlns:a16="http://schemas.microsoft.com/office/drawing/2014/main" id="{00000000-0008-0000-0200-0000D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199</xdr:row>
          <xdr:rowOff>160020</xdr:rowOff>
        </xdr:from>
        <xdr:to>
          <xdr:col>7</xdr:col>
          <xdr:colOff>0</xdr:colOff>
          <xdr:row>201</xdr:row>
          <xdr:rowOff>38100</xdr:rowOff>
        </xdr:to>
        <xdr:sp macro="" textlink="">
          <xdr:nvSpPr>
            <xdr:cNvPr id="7634" name="Check Box 466" hidden="1">
              <a:extLst>
                <a:ext uri="{63B3BB69-23CF-44E3-9099-C40C66FF867C}">
                  <a14:compatExt spid="_x0000_s7634"/>
                </a:ext>
                <a:ext uri="{FF2B5EF4-FFF2-40B4-BE49-F238E27FC236}">
                  <a16:creationId xmlns:a16="http://schemas.microsoft.com/office/drawing/2014/main" id="{00000000-0008-0000-0200-0000D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199</xdr:row>
          <xdr:rowOff>160020</xdr:rowOff>
        </xdr:from>
        <xdr:to>
          <xdr:col>11</xdr:col>
          <xdr:colOff>0</xdr:colOff>
          <xdr:row>201</xdr:row>
          <xdr:rowOff>38100</xdr:rowOff>
        </xdr:to>
        <xdr:sp macro="" textlink="">
          <xdr:nvSpPr>
            <xdr:cNvPr id="7635" name="Check Box 467" hidden="1">
              <a:extLst>
                <a:ext uri="{63B3BB69-23CF-44E3-9099-C40C66FF867C}">
                  <a14:compatExt spid="_x0000_s7635"/>
                </a:ext>
                <a:ext uri="{FF2B5EF4-FFF2-40B4-BE49-F238E27FC236}">
                  <a16:creationId xmlns:a16="http://schemas.microsoft.com/office/drawing/2014/main" id="{00000000-0008-0000-0200-0000D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200</xdr:row>
          <xdr:rowOff>152400</xdr:rowOff>
        </xdr:from>
        <xdr:to>
          <xdr:col>3</xdr:col>
          <xdr:colOff>19050</xdr:colOff>
          <xdr:row>202</xdr:row>
          <xdr:rowOff>15240</xdr:rowOff>
        </xdr:to>
        <xdr:sp macro="" textlink="">
          <xdr:nvSpPr>
            <xdr:cNvPr id="7636" name="Check Box 468" hidden="1">
              <a:extLst>
                <a:ext uri="{63B3BB69-23CF-44E3-9099-C40C66FF867C}">
                  <a14:compatExt spid="_x0000_s7636"/>
                </a:ext>
                <a:ext uri="{FF2B5EF4-FFF2-40B4-BE49-F238E27FC236}">
                  <a16:creationId xmlns:a16="http://schemas.microsoft.com/office/drawing/2014/main" id="{00000000-0008-0000-0200-0000D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200</xdr:row>
          <xdr:rowOff>152400</xdr:rowOff>
        </xdr:from>
        <xdr:to>
          <xdr:col>7</xdr:col>
          <xdr:colOff>0</xdr:colOff>
          <xdr:row>202</xdr:row>
          <xdr:rowOff>15240</xdr:rowOff>
        </xdr:to>
        <xdr:sp macro="" textlink="">
          <xdr:nvSpPr>
            <xdr:cNvPr id="7637" name="Check Box 469" hidden="1">
              <a:extLst>
                <a:ext uri="{63B3BB69-23CF-44E3-9099-C40C66FF867C}">
                  <a14:compatExt spid="_x0000_s7637"/>
                </a:ext>
                <a:ext uri="{FF2B5EF4-FFF2-40B4-BE49-F238E27FC236}">
                  <a16:creationId xmlns:a16="http://schemas.microsoft.com/office/drawing/2014/main" id="{00000000-0008-0000-0200-0000D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200</xdr:row>
          <xdr:rowOff>152400</xdr:rowOff>
        </xdr:from>
        <xdr:to>
          <xdr:col>11</xdr:col>
          <xdr:colOff>0</xdr:colOff>
          <xdr:row>202</xdr:row>
          <xdr:rowOff>15240</xdr:rowOff>
        </xdr:to>
        <xdr:sp macro="" textlink="">
          <xdr:nvSpPr>
            <xdr:cNvPr id="7638" name="Check Box 470" hidden="1">
              <a:extLst>
                <a:ext uri="{63B3BB69-23CF-44E3-9099-C40C66FF867C}">
                  <a14:compatExt spid="_x0000_s7638"/>
                </a:ext>
                <a:ext uri="{FF2B5EF4-FFF2-40B4-BE49-F238E27FC236}">
                  <a16:creationId xmlns:a16="http://schemas.microsoft.com/office/drawing/2014/main" id="{00000000-0008-0000-0200-0000D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201</xdr:row>
          <xdr:rowOff>152400</xdr:rowOff>
        </xdr:from>
        <xdr:to>
          <xdr:col>3</xdr:col>
          <xdr:colOff>19050</xdr:colOff>
          <xdr:row>203</xdr:row>
          <xdr:rowOff>15240</xdr:rowOff>
        </xdr:to>
        <xdr:sp macro="" textlink="">
          <xdr:nvSpPr>
            <xdr:cNvPr id="7639" name="Check Box 471" hidden="1">
              <a:extLst>
                <a:ext uri="{63B3BB69-23CF-44E3-9099-C40C66FF867C}">
                  <a14:compatExt spid="_x0000_s7639"/>
                </a:ext>
                <a:ext uri="{FF2B5EF4-FFF2-40B4-BE49-F238E27FC236}">
                  <a16:creationId xmlns:a16="http://schemas.microsoft.com/office/drawing/2014/main" id="{00000000-0008-0000-0200-0000D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201</xdr:row>
          <xdr:rowOff>152400</xdr:rowOff>
        </xdr:from>
        <xdr:to>
          <xdr:col>7</xdr:col>
          <xdr:colOff>0</xdr:colOff>
          <xdr:row>203</xdr:row>
          <xdr:rowOff>15240</xdr:rowOff>
        </xdr:to>
        <xdr:sp macro="" textlink="">
          <xdr:nvSpPr>
            <xdr:cNvPr id="7640" name="Check Box 472" hidden="1">
              <a:extLst>
                <a:ext uri="{63B3BB69-23CF-44E3-9099-C40C66FF867C}">
                  <a14:compatExt spid="_x0000_s7640"/>
                </a:ext>
                <a:ext uri="{FF2B5EF4-FFF2-40B4-BE49-F238E27FC236}">
                  <a16:creationId xmlns:a16="http://schemas.microsoft.com/office/drawing/2014/main" id="{00000000-0008-0000-0200-0000D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201</xdr:row>
          <xdr:rowOff>152400</xdr:rowOff>
        </xdr:from>
        <xdr:to>
          <xdr:col>11</xdr:col>
          <xdr:colOff>0</xdr:colOff>
          <xdr:row>203</xdr:row>
          <xdr:rowOff>15240</xdr:rowOff>
        </xdr:to>
        <xdr:sp macro="" textlink="">
          <xdr:nvSpPr>
            <xdr:cNvPr id="7641" name="Check Box 473" hidden="1">
              <a:extLst>
                <a:ext uri="{63B3BB69-23CF-44E3-9099-C40C66FF867C}">
                  <a14:compatExt spid="_x0000_s7641"/>
                </a:ext>
                <a:ext uri="{FF2B5EF4-FFF2-40B4-BE49-F238E27FC236}">
                  <a16:creationId xmlns:a16="http://schemas.microsoft.com/office/drawing/2014/main" id="{00000000-0008-0000-0200-0000D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202</xdr:row>
          <xdr:rowOff>152400</xdr:rowOff>
        </xdr:from>
        <xdr:to>
          <xdr:col>3</xdr:col>
          <xdr:colOff>19050</xdr:colOff>
          <xdr:row>204</xdr:row>
          <xdr:rowOff>15240</xdr:rowOff>
        </xdr:to>
        <xdr:sp macro="" textlink="">
          <xdr:nvSpPr>
            <xdr:cNvPr id="7642" name="Check Box 474" hidden="1">
              <a:extLst>
                <a:ext uri="{63B3BB69-23CF-44E3-9099-C40C66FF867C}">
                  <a14:compatExt spid="_x0000_s7642"/>
                </a:ext>
                <a:ext uri="{FF2B5EF4-FFF2-40B4-BE49-F238E27FC236}">
                  <a16:creationId xmlns:a16="http://schemas.microsoft.com/office/drawing/2014/main" id="{00000000-0008-0000-0200-0000D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202</xdr:row>
          <xdr:rowOff>152400</xdr:rowOff>
        </xdr:from>
        <xdr:to>
          <xdr:col>7</xdr:col>
          <xdr:colOff>0</xdr:colOff>
          <xdr:row>204</xdr:row>
          <xdr:rowOff>15240</xdr:rowOff>
        </xdr:to>
        <xdr:sp macro="" textlink="">
          <xdr:nvSpPr>
            <xdr:cNvPr id="7643" name="Check Box 475" hidden="1">
              <a:extLst>
                <a:ext uri="{63B3BB69-23CF-44E3-9099-C40C66FF867C}">
                  <a14:compatExt spid="_x0000_s7643"/>
                </a:ext>
                <a:ext uri="{FF2B5EF4-FFF2-40B4-BE49-F238E27FC236}">
                  <a16:creationId xmlns:a16="http://schemas.microsoft.com/office/drawing/2014/main" id="{00000000-0008-0000-0200-0000D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202</xdr:row>
          <xdr:rowOff>152400</xdr:rowOff>
        </xdr:from>
        <xdr:to>
          <xdr:col>11</xdr:col>
          <xdr:colOff>0</xdr:colOff>
          <xdr:row>204</xdr:row>
          <xdr:rowOff>15240</xdr:rowOff>
        </xdr:to>
        <xdr:sp macro="" textlink="">
          <xdr:nvSpPr>
            <xdr:cNvPr id="7644" name="Check Box 476" hidden="1">
              <a:extLst>
                <a:ext uri="{63B3BB69-23CF-44E3-9099-C40C66FF867C}">
                  <a14:compatExt spid="_x0000_s7644"/>
                </a:ext>
                <a:ext uri="{FF2B5EF4-FFF2-40B4-BE49-F238E27FC236}">
                  <a16:creationId xmlns:a16="http://schemas.microsoft.com/office/drawing/2014/main" id="{00000000-0008-0000-0200-0000D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203</xdr:row>
          <xdr:rowOff>152400</xdr:rowOff>
        </xdr:from>
        <xdr:to>
          <xdr:col>3</xdr:col>
          <xdr:colOff>19050</xdr:colOff>
          <xdr:row>205</xdr:row>
          <xdr:rowOff>15240</xdr:rowOff>
        </xdr:to>
        <xdr:sp macro="" textlink="">
          <xdr:nvSpPr>
            <xdr:cNvPr id="7645" name="Check Box 477" hidden="1">
              <a:extLst>
                <a:ext uri="{63B3BB69-23CF-44E3-9099-C40C66FF867C}">
                  <a14:compatExt spid="_x0000_s7645"/>
                </a:ext>
                <a:ext uri="{FF2B5EF4-FFF2-40B4-BE49-F238E27FC236}">
                  <a16:creationId xmlns:a16="http://schemas.microsoft.com/office/drawing/2014/main" id="{00000000-0008-0000-0200-0000D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203</xdr:row>
          <xdr:rowOff>152400</xdr:rowOff>
        </xdr:from>
        <xdr:to>
          <xdr:col>7</xdr:col>
          <xdr:colOff>0</xdr:colOff>
          <xdr:row>205</xdr:row>
          <xdr:rowOff>15240</xdr:rowOff>
        </xdr:to>
        <xdr:sp macro="" textlink="">
          <xdr:nvSpPr>
            <xdr:cNvPr id="7646" name="Check Box 478" hidden="1">
              <a:extLst>
                <a:ext uri="{63B3BB69-23CF-44E3-9099-C40C66FF867C}">
                  <a14:compatExt spid="_x0000_s7646"/>
                </a:ext>
                <a:ext uri="{FF2B5EF4-FFF2-40B4-BE49-F238E27FC236}">
                  <a16:creationId xmlns:a16="http://schemas.microsoft.com/office/drawing/2014/main" id="{00000000-0008-0000-0200-0000D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203</xdr:row>
          <xdr:rowOff>152400</xdr:rowOff>
        </xdr:from>
        <xdr:to>
          <xdr:col>11</xdr:col>
          <xdr:colOff>0</xdr:colOff>
          <xdr:row>205</xdr:row>
          <xdr:rowOff>15240</xdr:rowOff>
        </xdr:to>
        <xdr:sp macro="" textlink="">
          <xdr:nvSpPr>
            <xdr:cNvPr id="7647" name="Check Box 479" hidden="1">
              <a:extLst>
                <a:ext uri="{63B3BB69-23CF-44E3-9099-C40C66FF867C}">
                  <a14:compatExt spid="_x0000_s7647"/>
                </a:ext>
                <a:ext uri="{FF2B5EF4-FFF2-40B4-BE49-F238E27FC236}">
                  <a16:creationId xmlns:a16="http://schemas.microsoft.com/office/drawing/2014/main" id="{00000000-0008-0000-0200-0000D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204</xdr:row>
          <xdr:rowOff>152400</xdr:rowOff>
        </xdr:from>
        <xdr:to>
          <xdr:col>3</xdr:col>
          <xdr:colOff>19050</xdr:colOff>
          <xdr:row>206</xdr:row>
          <xdr:rowOff>15240</xdr:rowOff>
        </xdr:to>
        <xdr:sp macro="" textlink="">
          <xdr:nvSpPr>
            <xdr:cNvPr id="7648" name="Check Box 480" hidden="1">
              <a:extLst>
                <a:ext uri="{63B3BB69-23CF-44E3-9099-C40C66FF867C}">
                  <a14:compatExt spid="_x0000_s7648"/>
                </a:ext>
                <a:ext uri="{FF2B5EF4-FFF2-40B4-BE49-F238E27FC236}">
                  <a16:creationId xmlns:a16="http://schemas.microsoft.com/office/drawing/2014/main" id="{00000000-0008-0000-0200-0000E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204</xdr:row>
          <xdr:rowOff>152400</xdr:rowOff>
        </xdr:from>
        <xdr:to>
          <xdr:col>7</xdr:col>
          <xdr:colOff>0</xdr:colOff>
          <xdr:row>206</xdr:row>
          <xdr:rowOff>15240</xdr:rowOff>
        </xdr:to>
        <xdr:sp macro="" textlink="">
          <xdr:nvSpPr>
            <xdr:cNvPr id="7649" name="Check Box 481" hidden="1">
              <a:extLst>
                <a:ext uri="{63B3BB69-23CF-44E3-9099-C40C66FF867C}">
                  <a14:compatExt spid="_x0000_s7649"/>
                </a:ext>
                <a:ext uri="{FF2B5EF4-FFF2-40B4-BE49-F238E27FC236}">
                  <a16:creationId xmlns:a16="http://schemas.microsoft.com/office/drawing/2014/main" id="{00000000-0008-0000-0200-0000E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204</xdr:row>
          <xdr:rowOff>152400</xdr:rowOff>
        </xdr:from>
        <xdr:to>
          <xdr:col>11</xdr:col>
          <xdr:colOff>0</xdr:colOff>
          <xdr:row>206</xdr:row>
          <xdr:rowOff>15240</xdr:rowOff>
        </xdr:to>
        <xdr:sp macro="" textlink="">
          <xdr:nvSpPr>
            <xdr:cNvPr id="7650" name="Check Box 482" hidden="1">
              <a:extLst>
                <a:ext uri="{63B3BB69-23CF-44E3-9099-C40C66FF867C}">
                  <a14:compatExt spid="_x0000_s7650"/>
                </a:ext>
                <a:ext uri="{FF2B5EF4-FFF2-40B4-BE49-F238E27FC236}">
                  <a16:creationId xmlns:a16="http://schemas.microsoft.com/office/drawing/2014/main" id="{00000000-0008-0000-0200-0000E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205</xdr:row>
          <xdr:rowOff>152400</xdr:rowOff>
        </xdr:from>
        <xdr:to>
          <xdr:col>3</xdr:col>
          <xdr:colOff>19050</xdr:colOff>
          <xdr:row>207</xdr:row>
          <xdr:rowOff>15240</xdr:rowOff>
        </xdr:to>
        <xdr:sp macro="" textlink="">
          <xdr:nvSpPr>
            <xdr:cNvPr id="7651" name="Check Box 483" hidden="1">
              <a:extLst>
                <a:ext uri="{63B3BB69-23CF-44E3-9099-C40C66FF867C}">
                  <a14:compatExt spid="_x0000_s7651"/>
                </a:ext>
                <a:ext uri="{FF2B5EF4-FFF2-40B4-BE49-F238E27FC236}">
                  <a16:creationId xmlns:a16="http://schemas.microsoft.com/office/drawing/2014/main" id="{00000000-0008-0000-0200-0000E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205</xdr:row>
          <xdr:rowOff>152400</xdr:rowOff>
        </xdr:from>
        <xdr:to>
          <xdr:col>7</xdr:col>
          <xdr:colOff>0</xdr:colOff>
          <xdr:row>207</xdr:row>
          <xdr:rowOff>15240</xdr:rowOff>
        </xdr:to>
        <xdr:sp macro="" textlink="">
          <xdr:nvSpPr>
            <xdr:cNvPr id="7652" name="Check Box 484" hidden="1">
              <a:extLst>
                <a:ext uri="{63B3BB69-23CF-44E3-9099-C40C66FF867C}">
                  <a14:compatExt spid="_x0000_s7652"/>
                </a:ext>
                <a:ext uri="{FF2B5EF4-FFF2-40B4-BE49-F238E27FC236}">
                  <a16:creationId xmlns:a16="http://schemas.microsoft.com/office/drawing/2014/main" id="{00000000-0008-0000-0200-0000E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205</xdr:row>
          <xdr:rowOff>152400</xdr:rowOff>
        </xdr:from>
        <xdr:to>
          <xdr:col>11</xdr:col>
          <xdr:colOff>0</xdr:colOff>
          <xdr:row>207</xdr:row>
          <xdr:rowOff>15240</xdr:rowOff>
        </xdr:to>
        <xdr:sp macro="" textlink="">
          <xdr:nvSpPr>
            <xdr:cNvPr id="7653" name="Check Box 485" hidden="1">
              <a:extLst>
                <a:ext uri="{63B3BB69-23CF-44E3-9099-C40C66FF867C}">
                  <a14:compatExt spid="_x0000_s7653"/>
                </a:ext>
                <a:ext uri="{FF2B5EF4-FFF2-40B4-BE49-F238E27FC236}">
                  <a16:creationId xmlns:a16="http://schemas.microsoft.com/office/drawing/2014/main" id="{00000000-0008-0000-0200-0000E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206</xdr:row>
          <xdr:rowOff>152400</xdr:rowOff>
        </xdr:from>
        <xdr:to>
          <xdr:col>3</xdr:col>
          <xdr:colOff>19050</xdr:colOff>
          <xdr:row>208</xdr:row>
          <xdr:rowOff>15240</xdr:rowOff>
        </xdr:to>
        <xdr:sp macro="" textlink="">
          <xdr:nvSpPr>
            <xdr:cNvPr id="7654" name="Check Box 486" hidden="1">
              <a:extLst>
                <a:ext uri="{63B3BB69-23CF-44E3-9099-C40C66FF867C}">
                  <a14:compatExt spid="_x0000_s7654"/>
                </a:ext>
                <a:ext uri="{FF2B5EF4-FFF2-40B4-BE49-F238E27FC236}">
                  <a16:creationId xmlns:a16="http://schemas.microsoft.com/office/drawing/2014/main" id="{00000000-0008-0000-0200-0000E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206</xdr:row>
          <xdr:rowOff>152400</xdr:rowOff>
        </xdr:from>
        <xdr:to>
          <xdr:col>7</xdr:col>
          <xdr:colOff>0</xdr:colOff>
          <xdr:row>208</xdr:row>
          <xdr:rowOff>15240</xdr:rowOff>
        </xdr:to>
        <xdr:sp macro="" textlink="">
          <xdr:nvSpPr>
            <xdr:cNvPr id="7655" name="Check Box 487" hidden="1">
              <a:extLst>
                <a:ext uri="{63B3BB69-23CF-44E3-9099-C40C66FF867C}">
                  <a14:compatExt spid="_x0000_s7655"/>
                </a:ext>
                <a:ext uri="{FF2B5EF4-FFF2-40B4-BE49-F238E27FC236}">
                  <a16:creationId xmlns:a16="http://schemas.microsoft.com/office/drawing/2014/main" id="{00000000-0008-0000-0200-0000E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206</xdr:row>
          <xdr:rowOff>152400</xdr:rowOff>
        </xdr:from>
        <xdr:to>
          <xdr:col>11</xdr:col>
          <xdr:colOff>0</xdr:colOff>
          <xdr:row>208</xdr:row>
          <xdr:rowOff>15240</xdr:rowOff>
        </xdr:to>
        <xdr:sp macro="" textlink="">
          <xdr:nvSpPr>
            <xdr:cNvPr id="7656" name="Check Box 488" hidden="1">
              <a:extLst>
                <a:ext uri="{63B3BB69-23CF-44E3-9099-C40C66FF867C}">
                  <a14:compatExt spid="_x0000_s7656"/>
                </a:ext>
                <a:ext uri="{FF2B5EF4-FFF2-40B4-BE49-F238E27FC236}">
                  <a16:creationId xmlns:a16="http://schemas.microsoft.com/office/drawing/2014/main" id="{00000000-0008-0000-0200-0000E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207</xdr:row>
          <xdr:rowOff>152400</xdr:rowOff>
        </xdr:from>
        <xdr:to>
          <xdr:col>3</xdr:col>
          <xdr:colOff>19050</xdr:colOff>
          <xdr:row>209</xdr:row>
          <xdr:rowOff>15240</xdr:rowOff>
        </xdr:to>
        <xdr:sp macro="" textlink="">
          <xdr:nvSpPr>
            <xdr:cNvPr id="7657" name="Check Box 489" hidden="1">
              <a:extLst>
                <a:ext uri="{63B3BB69-23CF-44E3-9099-C40C66FF867C}">
                  <a14:compatExt spid="_x0000_s7657"/>
                </a:ext>
                <a:ext uri="{FF2B5EF4-FFF2-40B4-BE49-F238E27FC236}">
                  <a16:creationId xmlns:a16="http://schemas.microsoft.com/office/drawing/2014/main" id="{00000000-0008-0000-0200-0000E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207</xdr:row>
          <xdr:rowOff>152400</xdr:rowOff>
        </xdr:from>
        <xdr:to>
          <xdr:col>7</xdr:col>
          <xdr:colOff>0</xdr:colOff>
          <xdr:row>209</xdr:row>
          <xdr:rowOff>15240</xdr:rowOff>
        </xdr:to>
        <xdr:sp macro="" textlink="">
          <xdr:nvSpPr>
            <xdr:cNvPr id="7658" name="Check Box 490" hidden="1">
              <a:extLst>
                <a:ext uri="{63B3BB69-23CF-44E3-9099-C40C66FF867C}">
                  <a14:compatExt spid="_x0000_s7658"/>
                </a:ext>
                <a:ext uri="{FF2B5EF4-FFF2-40B4-BE49-F238E27FC236}">
                  <a16:creationId xmlns:a16="http://schemas.microsoft.com/office/drawing/2014/main" id="{00000000-0008-0000-0200-0000E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207</xdr:row>
          <xdr:rowOff>152400</xdr:rowOff>
        </xdr:from>
        <xdr:to>
          <xdr:col>11</xdr:col>
          <xdr:colOff>0</xdr:colOff>
          <xdr:row>209</xdr:row>
          <xdr:rowOff>15240</xdr:rowOff>
        </xdr:to>
        <xdr:sp macro="" textlink="">
          <xdr:nvSpPr>
            <xdr:cNvPr id="7659" name="Check Box 491" hidden="1">
              <a:extLst>
                <a:ext uri="{63B3BB69-23CF-44E3-9099-C40C66FF867C}">
                  <a14:compatExt spid="_x0000_s7659"/>
                </a:ext>
                <a:ext uri="{FF2B5EF4-FFF2-40B4-BE49-F238E27FC236}">
                  <a16:creationId xmlns:a16="http://schemas.microsoft.com/office/drawing/2014/main" id="{00000000-0008-0000-0200-0000E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208</xdr:row>
          <xdr:rowOff>152400</xdr:rowOff>
        </xdr:from>
        <xdr:to>
          <xdr:col>3</xdr:col>
          <xdr:colOff>19050</xdr:colOff>
          <xdr:row>210</xdr:row>
          <xdr:rowOff>15240</xdr:rowOff>
        </xdr:to>
        <xdr:sp macro="" textlink="">
          <xdr:nvSpPr>
            <xdr:cNvPr id="7660" name="Check Box 492" hidden="1">
              <a:extLst>
                <a:ext uri="{63B3BB69-23CF-44E3-9099-C40C66FF867C}">
                  <a14:compatExt spid="_x0000_s7660"/>
                </a:ext>
                <a:ext uri="{FF2B5EF4-FFF2-40B4-BE49-F238E27FC236}">
                  <a16:creationId xmlns:a16="http://schemas.microsoft.com/office/drawing/2014/main" id="{00000000-0008-0000-0200-0000E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208</xdr:row>
          <xdr:rowOff>152400</xdr:rowOff>
        </xdr:from>
        <xdr:to>
          <xdr:col>7</xdr:col>
          <xdr:colOff>0</xdr:colOff>
          <xdr:row>210</xdr:row>
          <xdr:rowOff>15240</xdr:rowOff>
        </xdr:to>
        <xdr:sp macro="" textlink="">
          <xdr:nvSpPr>
            <xdr:cNvPr id="7661" name="Check Box 493" hidden="1">
              <a:extLst>
                <a:ext uri="{63B3BB69-23CF-44E3-9099-C40C66FF867C}">
                  <a14:compatExt spid="_x0000_s7661"/>
                </a:ext>
                <a:ext uri="{FF2B5EF4-FFF2-40B4-BE49-F238E27FC236}">
                  <a16:creationId xmlns:a16="http://schemas.microsoft.com/office/drawing/2014/main" id="{00000000-0008-0000-0200-0000E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208</xdr:row>
          <xdr:rowOff>152400</xdr:rowOff>
        </xdr:from>
        <xdr:to>
          <xdr:col>11</xdr:col>
          <xdr:colOff>0</xdr:colOff>
          <xdr:row>210</xdr:row>
          <xdr:rowOff>15240</xdr:rowOff>
        </xdr:to>
        <xdr:sp macro="" textlink="">
          <xdr:nvSpPr>
            <xdr:cNvPr id="7662" name="Check Box 494" hidden="1">
              <a:extLst>
                <a:ext uri="{63B3BB69-23CF-44E3-9099-C40C66FF867C}">
                  <a14:compatExt spid="_x0000_s7662"/>
                </a:ext>
                <a:ext uri="{FF2B5EF4-FFF2-40B4-BE49-F238E27FC236}">
                  <a16:creationId xmlns:a16="http://schemas.microsoft.com/office/drawing/2014/main" id="{00000000-0008-0000-0200-0000E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209</xdr:row>
          <xdr:rowOff>152400</xdr:rowOff>
        </xdr:from>
        <xdr:to>
          <xdr:col>3</xdr:col>
          <xdr:colOff>19050</xdr:colOff>
          <xdr:row>211</xdr:row>
          <xdr:rowOff>15240</xdr:rowOff>
        </xdr:to>
        <xdr:sp macro="" textlink="">
          <xdr:nvSpPr>
            <xdr:cNvPr id="7663" name="Check Box 495" hidden="1">
              <a:extLst>
                <a:ext uri="{63B3BB69-23CF-44E3-9099-C40C66FF867C}">
                  <a14:compatExt spid="_x0000_s7663"/>
                </a:ext>
                <a:ext uri="{FF2B5EF4-FFF2-40B4-BE49-F238E27FC236}">
                  <a16:creationId xmlns:a16="http://schemas.microsoft.com/office/drawing/2014/main" id="{00000000-0008-0000-0200-0000E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209</xdr:row>
          <xdr:rowOff>152400</xdr:rowOff>
        </xdr:from>
        <xdr:to>
          <xdr:col>7</xdr:col>
          <xdr:colOff>0</xdr:colOff>
          <xdr:row>211</xdr:row>
          <xdr:rowOff>15240</xdr:rowOff>
        </xdr:to>
        <xdr:sp macro="" textlink="">
          <xdr:nvSpPr>
            <xdr:cNvPr id="7664" name="Check Box 496" hidden="1">
              <a:extLst>
                <a:ext uri="{63B3BB69-23CF-44E3-9099-C40C66FF867C}">
                  <a14:compatExt spid="_x0000_s7664"/>
                </a:ext>
                <a:ext uri="{FF2B5EF4-FFF2-40B4-BE49-F238E27FC236}">
                  <a16:creationId xmlns:a16="http://schemas.microsoft.com/office/drawing/2014/main" id="{00000000-0008-0000-0200-0000F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209</xdr:row>
          <xdr:rowOff>152400</xdr:rowOff>
        </xdr:from>
        <xdr:to>
          <xdr:col>11</xdr:col>
          <xdr:colOff>0</xdr:colOff>
          <xdr:row>211</xdr:row>
          <xdr:rowOff>15240</xdr:rowOff>
        </xdr:to>
        <xdr:sp macro="" textlink="">
          <xdr:nvSpPr>
            <xdr:cNvPr id="7665" name="Check Box 497" hidden="1">
              <a:extLst>
                <a:ext uri="{63B3BB69-23CF-44E3-9099-C40C66FF867C}">
                  <a14:compatExt spid="_x0000_s7665"/>
                </a:ext>
                <a:ext uri="{FF2B5EF4-FFF2-40B4-BE49-F238E27FC236}">
                  <a16:creationId xmlns:a16="http://schemas.microsoft.com/office/drawing/2014/main" id="{00000000-0008-0000-0200-0000F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210</xdr:row>
          <xdr:rowOff>152400</xdr:rowOff>
        </xdr:from>
        <xdr:to>
          <xdr:col>3</xdr:col>
          <xdr:colOff>19050</xdr:colOff>
          <xdr:row>212</xdr:row>
          <xdr:rowOff>15240</xdr:rowOff>
        </xdr:to>
        <xdr:sp macro="" textlink="">
          <xdr:nvSpPr>
            <xdr:cNvPr id="7666" name="Check Box 498" hidden="1">
              <a:extLst>
                <a:ext uri="{63B3BB69-23CF-44E3-9099-C40C66FF867C}">
                  <a14:compatExt spid="_x0000_s7666"/>
                </a:ext>
                <a:ext uri="{FF2B5EF4-FFF2-40B4-BE49-F238E27FC236}">
                  <a16:creationId xmlns:a16="http://schemas.microsoft.com/office/drawing/2014/main" id="{00000000-0008-0000-0200-0000F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210</xdr:row>
          <xdr:rowOff>152400</xdr:rowOff>
        </xdr:from>
        <xdr:to>
          <xdr:col>7</xdr:col>
          <xdr:colOff>0</xdr:colOff>
          <xdr:row>212</xdr:row>
          <xdr:rowOff>15240</xdr:rowOff>
        </xdr:to>
        <xdr:sp macro="" textlink="">
          <xdr:nvSpPr>
            <xdr:cNvPr id="7667" name="Check Box 499" hidden="1">
              <a:extLst>
                <a:ext uri="{63B3BB69-23CF-44E3-9099-C40C66FF867C}">
                  <a14:compatExt spid="_x0000_s7667"/>
                </a:ext>
                <a:ext uri="{FF2B5EF4-FFF2-40B4-BE49-F238E27FC236}">
                  <a16:creationId xmlns:a16="http://schemas.microsoft.com/office/drawing/2014/main" id="{00000000-0008-0000-0200-0000F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210</xdr:row>
          <xdr:rowOff>152400</xdr:rowOff>
        </xdr:from>
        <xdr:to>
          <xdr:col>11</xdr:col>
          <xdr:colOff>0</xdr:colOff>
          <xdr:row>212</xdr:row>
          <xdr:rowOff>15240</xdr:rowOff>
        </xdr:to>
        <xdr:sp macro="" textlink="">
          <xdr:nvSpPr>
            <xdr:cNvPr id="7668" name="Check Box 500" hidden="1">
              <a:extLst>
                <a:ext uri="{63B3BB69-23CF-44E3-9099-C40C66FF867C}">
                  <a14:compatExt spid="_x0000_s7668"/>
                </a:ext>
                <a:ext uri="{FF2B5EF4-FFF2-40B4-BE49-F238E27FC236}">
                  <a16:creationId xmlns:a16="http://schemas.microsoft.com/office/drawing/2014/main" id="{00000000-0008-0000-0200-0000F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211</xdr:row>
          <xdr:rowOff>152400</xdr:rowOff>
        </xdr:from>
        <xdr:to>
          <xdr:col>3</xdr:col>
          <xdr:colOff>19050</xdr:colOff>
          <xdr:row>213</xdr:row>
          <xdr:rowOff>15240</xdr:rowOff>
        </xdr:to>
        <xdr:sp macro="" textlink="">
          <xdr:nvSpPr>
            <xdr:cNvPr id="7669" name="Check Box 501" hidden="1">
              <a:extLst>
                <a:ext uri="{63B3BB69-23CF-44E3-9099-C40C66FF867C}">
                  <a14:compatExt spid="_x0000_s7669"/>
                </a:ext>
                <a:ext uri="{FF2B5EF4-FFF2-40B4-BE49-F238E27FC236}">
                  <a16:creationId xmlns:a16="http://schemas.microsoft.com/office/drawing/2014/main" id="{00000000-0008-0000-0200-0000F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211</xdr:row>
          <xdr:rowOff>152400</xdr:rowOff>
        </xdr:from>
        <xdr:to>
          <xdr:col>7</xdr:col>
          <xdr:colOff>0</xdr:colOff>
          <xdr:row>213</xdr:row>
          <xdr:rowOff>15240</xdr:rowOff>
        </xdr:to>
        <xdr:sp macro="" textlink="">
          <xdr:nvSpPr>
            <xdr:cNvPr id="7670" name="Check Box 502" hidden="1">
              <a:extLst>
                <a:ext uri="{63B3BB69-23CF-44E3-9099-C40C66FF867C}">
                  <a14:compatExt spid="_x0000_s7670"/>
                </a:ext>
                <a:ext uri="{FF2B5EF4-FFF2-40B4-BE49-F238E27FC236}">
                  <a16:creationId xmlns:a16="http://schemas.microsoft.com/office/drawing/2014/main" id="{00000000-0008-0000-0200-0000F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211</xdr:row>
          <xdr:rowOff>152400</xdr:rowOff>
        </xdr:from>
        <xdr:to>
          <xdr:col>11</xdr:col>
          <xdr:colOff>0</xdr:colOff>
          <xdr:row>213</xdr:row>
          <xdr:rowOff>15240</xdr:rowOff>
        </xdr:to>
        <xdr:sp macro="" textlink="">
          <xdr:nvSpPr>
            <xdr:cNvPr id="7671" name="Check Box 503" hidden="1">
              <a:extLst>
                <a:ext uri="{63B3BB69-23CF-44E3-9099-C40C66FF867C}">
                  <a14:compatExt spid="_x0000_s7671"/>
                </a:ext>
                <a:ext uri="{FF2B5EF4-FFF2-40B4-BE49-F238E27FC236}">
                  <a16:creationId xmlns:a16="http://schemas.microsoft.com/office/drawing/2014/main" id="{00000000-0008-0000-0200-0000F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212</xdr:row>
          <xdr:rowOff>152400</xdr:rowOff>
        </xdr:from>
        <xdr:to>
          <xdr:col>3</xdr:col>
          <xdr:colOff>19050</xdr:colOff>
          <xdr:row>214</xdr:row>
          <xdr:rowOff>15240</xdr:rowOff>
        </xdr:to>
        <xdr:sp macro="" textlink="">
          <xdr:nvSpPr>
            <xdr:cNvPr id="7672" name="Check Box 504" hidden="1">
              <a:extLst>
                <a:ext uri="{63B3BB69-23CF-44E3-9099-C40C66FF867C}">
                  <a14:compatExt spid="_x0000_s7672"/>
                </a:ext>
                <a:ext uri="{FF2B5EF4-FFF2-40B4-BE49-F238E27FC236}">
                  <a16:creationId xmlns:a16="http://schemas.microsoft.com/office/drawing/2014/main" id="{00000000-0008-0000-0200-0000F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212</xdr:row>
          <xdr:rowOff>152400</xdr:rowOff>
        </xdr:from>
        <xdr:to>
          <xdr:col>7</xdr:col>
          <xdr:colOff>0</xdr:colOff>
          <xdr:row>214</xdr:row>
          <xdr:rowOff>15240</xdr:rowOff>
        </xdr:to>
        <xdr:sp macro="" textlink="">
          <xdr:nvSpPr>
            <xdr:cNvPr id="7673" name="Check Box 505" hidden="1">
              <a:extLst>
                <a:ext uri="{63B3BB69-23CF-44E3-9099-C40C66FF867C}">
                  <a14:compatExt spid="_x0000_s7673"/>
                </a:ext>
                <a:ext uri="{FF2B5EF4-FFF2-40B4-BE49-F238E27FC236}">
                  <a16:creationId xmlns:a16="http://schemas.microsoft.com/office/drawing/2014/main" id="{00000000-0008-0000-0200-0000F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212</xdr:row>
          <xdr:rowOff>152400</xdr:rowOff>
        </xdr:from>
        <xdr:to>
          <xdr:col>11</xdr:col>
          <xdr:colOff>0</xdr:colOff>
          <xdr:row>214</xdr:row>
          <xdr:rowOff>15240</xdr:rowOff>
        </xdr:to>
        <xdr:sp macro="" textlink="">
          <xdr:nvSpPr>
            <xdr:cNvPr id="7674" name="Check Box 506" hidden="1">
              <a:extLst>
                <a:ext uri="{63B3BB69-23CF-44E3-9099-C40C66FF867C}">
                  <a14:compatExt spid="_x0000_s7674"/>
                </a:ext>
                <a:ext uri="{FF2B5EF4-FFF2-40B4-BE49-F238E27FC236}">
                  <a16:creationId xmlns:a16="http://schemas.microsoft.com/office/drawing/2014/main" id="{00000000-0008-0000-0200-0000F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213</xdr:row>
          <xdr:rowOff>152400</xdr:rowOff>
        </xdr:from>
        <xdr:to>
          <xdr:col>3</xdr:col>
          <xdr:colOff>19050</xdr:colOff>
          <xdr:row>215</xdr:row>
          <xdr:rowOff>15240</xdr:rowOff>
        </xdr:to>
        <xdr:sp macro="" textlink="">
          <xdr:nvSpPr>
            <xdr:cNvPr id="7675" name="Check Box 507" hidden="1">
              <a:extLst>
                <a:ext uri="{63B3BB69-23CF-44E3-9099-C40C66FF867C}">
                  <a14:compatExt spid="_x0000_s7675"/>
                </a:ext>
                <a:ext uri="{FF2B5EF4-FFF2-40B4-BE49-F238E27FC236}">
                  <a16:creationId xmlns:a16="http://schemas.microsoft.com/office/drawing/2014/main" id="{00000000-0008-0000-0200-0000F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213</xdr:row>
          <xdr:rowOff>152400</xdr:rowOff>
        </xdr:from>
        <xdr:to>
          <xdr:col>7</xdr:col>
          <xdr:colOff>0</xdr:colOff>
          <xdr:row>215</xdr:row>
          <xdr:rowOff>15240</xdr:rowOff>
        </xdr:to>
        <xdr:sp macro="" textlink="">
          <xdr:nvSpPr>
            <xdr:cNvPr id="7676" name="Check Box 508" hidden="1">
              <a:extLst>
                <a:ext uri="{63B3BB69-23CF-44E3-9099-C40C66FF867C}">
                  <a14:compatExt spid="_x0000_s7676"/>
                </a:ext>
                <a:ext uri="{FF2B5EF4-FFF2-40B4-BE49-F238E27FC236}">
                  <a16:creationId xmlns:a16="http://schemas.microsoft.com/office/drawing/2014/main" id="{00000000-0008-0000-0200-0000F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213</xdr:row>
          <xdr:rowOff>152400</xdr:rowOff>
        </xdr:from>
        <xdr:to>
          <xdr:col>11</xdr:col>
          <xdr:colOff>0</xdr:colOff>
          <xdr:row>215</xdr:row>
          <xdr:rowOff>15240</xdr:rowOff>
        </xdr:to>
        <xdr:sp macro="" textlink="">
          <xdr:nvSpPr>
            <xdr:cNvPr id="7677" name="Check Box 509" hidden="1">
              <a:extLst>
                <a:ext uri="{63B3BB69-23CF-44E3-9099-C40C66FF867C}">
                  <a14:compatExt spid="_x0000_s7677"/>
                </a:ext>
                <a:ext uri="{FF2B5EF4-FFF2-40B4-BE49-F238E27FC236}">
                  <a16:creationId xmlns:a16="http://schemas.microsoft.com/office/drawing/2014/main" id="{00000000-0008-0000-0200-0000F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214</xdr:row>
          <xdr:rowOff>152400</xdr:rowOff>
        </xdr:from>
        <xdr:to>
          <xdr:col>3</xdr:col>
          <xdr:colOff>19050</xdr:colOff>
          <xdr:row>216</xdr:row>
          <xdr:rowOff>15240</xdr:rowOff>
        </xdr:to>
        <xdr:sp macro="" textlink="">
          <xdr:nvSpPr>
            <xdr:cNvPr id="7678" name="Check Box 510" hidden="1">
              <a:extLst>
                <a:ext uri="{63B3BB69-23CF-44E3-9099-C40C66FF867C}">
                  <a14:compatExt spid="_x0000_s7678"/>
                </a:ext>
                <a:ext uri="{FF2B5EF4-FFF2-40B4-BE49-F238E27FC236}">
                  <a16:creationId xmlns:a16="http://schemas.microsoft.com/office/drawing/2014/main" id="{00000000-0008-0000-0200-0000F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214</xdr:row>
          <xdr:rowOff>152400</xdr:rowOff>
        </xdr:from>
        <xdr:to>
          <xdr:col>7</xdr:col>
          <xdr:colOff>0</xdr:colOff>
          <xdr:row>216</xdr:row>
          <xdr:rowOff>15240</xdr:rowOff>
        </xdr:to>
        <xdr:sp macro="" textlink="">
          <xdr:nvSpPr>
            <xdr:cNvPr id="7679" name="Check Box 511" hidden="1">
              <a:extLst>
                <a:ext uri="{63B3BB69-23CF-44E3-9099-C40C66FF867C}">
                  <a14:compatExt spid="_x0000_s7679"/>
                </a:ext>
                <a:ext uri="{FF2B5EF4-FFF2-40B4-BE49-F238E27FC236}">
                  <a16:creationId xmlns:a16="http://schemas.microsoft.com/office/drawing/2014/main" id="{00000000-0008-0000-0200-0000F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214</xdr:row>
          <xdr:rowOff>152400</xdr:rowOff>
        </xdr:from>
        <xdr:to>
          <xdr:col>11</xdr:col>
          <xdr:colOff>0</xdr:colOff>
          <xdr:row>216</xdr:row>
          <xdr:rowOff>15240</xdr:rowOff>
        </xdr:to>
        <xdr:sp macro="" textlink="">
          <xdr:nvSpPr>
            <xdr:cNvPr id="7680" name="Check Box 512" hidden="1">
              <a:extLst>
                <a:ext uri="{63B3BB69-23CF-44E3-9099-C40C66FF867C}">
                  <a14:compatExt spid="_x0000_s7680"/>
                </a:ext>
                <a:ext uri="{FF2B5EF4-FFF2-40B4-BE49-F238E27FC236}">
                  <a16:creationId xmlns:a16="http://schemas.microsoft.com/office/drawing/2014/main" id="{00000000-0008-0000-0200-00000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215</xdr:row>
          <xdr:rowOff>152400</xdr:rowOff>
        </xdr:from>
        <xdr:to>
          <xdr:col>3</xdr:col>
          <xdr:colOff>19050</xdr:colOff>
          <xdr:row>217</xdr:row>
          <xdr:rowOff>15240</xdr:rowOff>
        </xdr:to>
        <xdr:sp macro="" textlink="">
          <xdr:nvSpPr>
            <xdr:cNvPr id="7681" name="Check Box 513" hidden="1">
              <a:extLst>
                <a:ext uri="{63B3BB69-23CF-44E3-9099-C40C66FF867C}">
                  <a14:compatExt spid="_x0000_s7681"/>
                </a:ext>
                <a:ext uri="{FF2B5EF4-FFF2-40B4-BE49-F238E27FC236}">
                  <a16:creationId xmlns:a16="http://schemas.microsoft.com/office/drawing/2014/main" id="{00000000-0008-0000-0200-00000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215</xdr:row>
          <xdr:rowOff>152400</xdr:rowOff>
        </xdr:from>
        <xdr:to>
          <xdr:col>7</xdr:col>
          <xdr:colOff>0</xdr:colOff>
          <xdr:row>217</xdr:row>
          <xdr:rowOff>15240</xdr:rowOff>
        </xdr:to>
        <xdr:sp macro="" textlink="">
          <xdr:nvSpPr>
            <xdr:cNvPr id="7682" name="Check Box 514" hidden="1">
              <a:extLst>
                <a:ext uri="{63B3BB69-23CF-44E3-9099-C40C66FF867C}">
                  <a14:compatExt spid="_x0000_s7682"/>
                </a:ext>
                <a:ext uri="{FF2B5EF4-FFF2-40B4-BE49-F238E27FC236}">
                  <a16:creationId xmlns:a16="http://schemas.microsoft.com/office/drawing/2014/main" id="{00000000-0008-0000-0200-00000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215</xdr:row>
          <xdr:rowOff>152400</xdr:rowOff>
        </xdr:from>
        <xdr:to>
          <xdr:col>11</xdr:col>
          <xdr:colOff>0</xdr:colOff>
          <xdr:row>217</xdr:row>
          <xdr:rowOff>15240</xdr:rowOff>
        </xdr:to>
        <xdr:sp macro="" textlink="">
          <xdr:nvSpPr>
            <xdr:cNvPr id="7683" name="Check Box 515" hidden="1">
              <a:extLst>
                <a:ext uri="{63B3BB69-23CF-44E3-9099-C40C66FF867C}">
                  <a14:compatExt spid="_x0000_s7683"/>
                </a:ext>
                <a:ext uri="{FF2B5EF4-FFF2-40B4-BE49-F238E27FC236}">
                  <a16:creationId xmlns:a16="http://schemas.microsoft.com/office/drawing/2014/main" id="{00000000-0008-0000-0200-00000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216</xdr:row>
          <xdr:rowOff>152400</xdr:rowOff>
        </xdr:from>
        <xdr:to>
          <xdr:col>3</xdr:col>
          <xdr:colOff>19050</xdr:colOff>
          <xdr:row>218</xdr:row>
          <xdr:rowOff>15240</xdr:rowOff>
        </xdr:to>
        <xdr:sp macro="" textlink="">
          <xdr:nvSpPr>
            <xdr:cNvPr id="7684" name="Check Box 516" hidden="1">
              <a:extLst>
                <a:ext uri="{63B3BB69-23CF-44E3-9099-C40C66FF867C}">
                  <a14:compatExt spid="_x0000_s7684"/>
                </a:ext>
                <a:ext uri="{FF2B5EF4-FFF2-40B4-BE49-F238E27FC236}">
                  <a16:creationId xmlns:a16="http://schemas.microsoft.com/office/drawing/2014/main" id="{00000000-0008-0000-0200-00000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216</xdr:row>
          <xdr:rowOff>152400</xdr:rowOff>
        </xdr:from>
        <xdr:to>
          <xdr:col>7</xdr:col>
          <xdr:colOff>0</xdr:colOff>
          <xdr:row>218</xdr:row>
          <xdr:rowOff>15240</xdr:rowOff>
        </xdr:to>
        <xdr:sp macro="" textlink="">
          <xdr:nvSpPr>
            <xdr:cNvPr id="7685" name="Check Box 517" hidden="1">
              <a:extLst>
                <a:ext uri="{63B3BB69-23CF-44E3-9099-C40C66FF867C}">
                  <a14:compatExt spid="_x0000_s7685"/>
                </a:ext>
                <a:ext uri="{FF2B5EF4-FFF2-40B4-BE49-F238E27FC236}">
                  <a16:creationId xmlns:a16="http://schemas.microsoft.com/office/drawing/2014/main" id="{00000000-0008-0000-0200-00000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216</xdr:row>
          <xdr:rowOff>152400</xdr:rowOff>
        </xdr:from>
        <xdr:to>
          <xdr:col>11</xdr:col>
          <xdr:colOff>0</xdr:colOff>
          <xdr:row>218</xdr:row>
          <xdr:rowOff>15240</xdr:rowOff>
        </xdr:to>
        <xdr:sp macro="" textlink="">
          <xdr:nvSpPr>
            <xdr:cNvPr id="7686" name="Check Box 518" hidden="1">
              <a:extLst>
                <a:ext uri="{63B3BB69-23CF-44E3-9099-C40C66FF867C}">
                  <a14:compatExt spid="_x0000_s7686"/>
                </a:ext>
                <a:ext uri="{FF2B5EF4-FFF2-40B4-BE49-F238E27FC236}">
                  <a16:creationId xmlns:a16="http://schemas.microsoft.com/office/drawing/2014/main" id="{00000000-0008-0000-0200-00000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217</xdr:row>
          <xdr:rowOff>152400</xdr:rowOff>
        </xdr:from>
        <xdr:to>
          <xdr:col>3</xdr:col>
          <xdr:colOff>19050</xdr:colOff>
          <xdr:row>219</xdr:row>
          <xdr:rowOff>15240</xdr:rowOff>
        </xdr:to>
        <xdr:sp macro="" textlink="">
          <xdr:nvSpPr>
            <xdr:cNvPr id="7687" name="Check Box 519" hidden="1">
              <a:extLst>
                <a:ext uri="{63B3BB69-23CF-44E3-9099-C40C66FF867C}">
                  <a14:compatExt spid="_x0000_s7687"/>
                </a:ext>
                <a:ext uri="{FF2B5EF4-FFF2-40B4-BE49-F238E27FC236}">
                  <a16:creationId xmlns:a16="http://schemas.microsoft.com/office/drawing/2014/main" id="{00000000-0008-0000-0200-00000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217</xdr:row>
          <xdr:rowOff>152400</xdr:rowOff>
        </xdr:from>
        <xdr:to>
          <xdr:col>7</xdr:col>
          <xdr:colOff>0</xdr:colOff>
          <xdr:row>219</xdr:row>
          <xdr:rowOff>15240</xdr:rowOff>
        </xdr:to>
        <xdr:sp macro="" textlink="">
          <xdr:nvSpPr>
            <xdr:cNvPr id="7688" name="Check Box 520" hidden="1">
              <a:extLst>
                <a:ext uri="{63B3BB69-23CF-44E3-9099-C40C66FF867C}">
                  <a14:compatExt spid="_x0000_s7688"/>
                </a:ext>
                <a:ext uri="{FF2B5EF4-FFF2-40B4-BE49-F238E27FC236}">
                  <a16:creationId xmlns:a16="http://schemas.microsoft.com/office/drawing/2014/main" id="{00000000-0008-0000-0200-00000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217</xdr:row>
          <xdr:rowOff>152400</xdr:rowOff>
        </xdr:from>
        <xdr:to>
          <xdr:col>11</xdr:col>
          <xdr:colOff>0</xdr:colOff>
          <xdr:row>219</xdr:row>
          <xdr:rowOff>15240</xdr:rowOff>
        </xdr:to>
        <xdr:sp macro="" textlink="">
          <xdr:nvSpPr>
            <xdr:cNvPr id="7689" name="Check Box 521" hidden="1">
              <a:extLst>
                <a:ext uri="{63B3BB69-23CF-44E3-9099-C40C66FF867C}">
                  <a14:compatExt spid="_x0000_s7689"/>
                </a:ext>
                <a:ext uri="{FF2B5EF4-FFF2-40B4-BE49-F238E27FC236}">
                  <a16:creationId xmlns:a16="http://schemas.microsoft.com/office/drawing/2014/main" id="{00000000-0008-0000-0200-00000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218</xdr:row>
          <xdr:rowOff>152400</xdr:rowOff>
        </xdr:from>
        <xdr:to>
          <xdr:col>3</xdr:col>
          <xdr:colOff>19050</xdr:colOff>
          <xdr:row>220</xdr:row>
          <xdr:rowOff>15240</xdr:rowOff>
        </xdr:to>
        <xdr:sp macro="" textlink="">
          <xdr:nvSpPr>
            <xdr:cNvPr id="7690" name="Check Box 522" hidden="1">
              <a:extLst>
                <a:ext uri="{63B3BB69-23CF-44E3-9099-C40C66FF867C}">
                  <a14:compatExt spid="_x0000_s7690"/>
                </a:ext>
                <a:ext uri="{FF2B5EF4-FFF2-40B4-BE49-F238E27FC236}">
                  <a16:creationId xmlns:a16="http://schemas.microsoft.com/office/drawing/2014/main" id="{00000000-0008-0000-0200-00000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218</xdr:row>
          <xdr:rowOff>152400</xdr:rowOff>
        </xdr:from>
        <xdr:to>
          <xdr:col>7</xdr:col>
          <xdr:colOff>0</xdr:colOff>
          <xdr:row>220</xdr:row>
          <xdr:rowOff>15240</xdr:rowOff>
        </xdr:to>
        <xdr:sp macro="" textlink="">
          <xdr:nvSpPr>
            <xdr:cNvPr id="7691" name="Check Box 523" hidden="1">
              <a:extLst>
                <a:ext uri="{63B3BB69-23CF-44E3-9099-C40C66FF867C}">
                  <a14:compatExt spid="_x0000_s7691"/>
                </a:ext>
                <a:ext uri="{FF2B5EF4-FFF2-40B4-BE49-F238E27FC236}">
                  <a16:creationId xmlns:a16="http://schemas.microsoft.com/office/drawing/2014/main" id="{00000000-0008-0000-0200-00000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218</xdr:row>
          <xdr:rowOff>152400</xdr:rowOff>
        </xdr:from>
        <xdr:to>
          <xdr:col>11</xdr:col>
          <xdr:colOff>0</xdr:colOff>
          <xdr:row>220</xdr:row>
          <xdr:rowOff>15240</xdr:rowOff>
        </xdr:to>
        <xdr:sp macro="" textlink="">
          <xdr:nvSpPr>
            <xdr:cNvPr id="7692" name="Check Box 524" hidden="1">
              <a:extLst>
                <a:ext uri="{63B3BB69-23CF-44E3-9099-C40C66FF867C}">
                  <a14:compatExt spid="_x0000_s7692"/>
                </a:ext>
                <a:ext uri="{FF2B5EF4-FFF2-40B4-BE49-F238E27FC236}">
                  <a16:creationId xmlns:a16="http://schemas.microsoft.com/office/drawing/2014/main" id="{00000000-0008-0000-0200-00000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219</xdr:row>
          <xdr:rowOff>152400</xdr:rowOff>
        </xdr:from>
        <xdr:to>
          <xdr:col>3</xdr:col>
          <xdr:colOff>19050</xdr:colOff>
          <xdr:row>221</xdr:row>
          <xdr:rowOff>15240</xdr:rowOff>
        </xdr:to>
        <xdr:sp macro="" textlink="">
          <xdr:nvSpPr>
            <xdr:cNvPr id="7693" name="Check Box 525" hidden="1">
              <a:extLst>
                <a:ext uri="{63B3BB69-23CF-44E3-9099-C40C66FF867C}">
                  <a14:compatExt spid="_x0000_s7693"/>
                </a:ext>
                <a:ext uri="{FF2B5EF4-FFF2-40B4-BE49-F238E27FC236}">
                  <a16:creationId xmlns:a16="http://schemas.microsoft.com/office/drawing/2014/main" id="{00000000-0008-0000-0200-00000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219</xdr:row>
          <xdr:rowOff>152400</xdr:rowOff>
        </xdr:from>
        <xdr:to>
          <xdr:col>7</xdr:col>
          <xdr:colOff>0</xdr:colOff>
          <xdr:row>221</xdr:row>
          <xdr:rowOff>15240</xdr:rowOff>
        </xdr:to>
        <xdr:sp macro="" textlink="">
          <xdr:nvSpPr>
            <xdr:cNvPr id="7694" name="Check Box 526" hidden="1">
              <a:extLst>
                <a:ext uri="{63B3BB69-23CF-44E3-9099-C40C66FF867C}">
                  <a14:compatExt spid="_x0000_s7694"/>
                </a:ext>
                <a:ext uri="{FF2B5EF4-FFF2-40B4-BE49-F238E27FC236}">
                  <a16:creationId xmlns:a16="http://schemas.microsoft.com/office/drawing/2014/main" id="{00000000-0008-0000-0200-00000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219</xdr:row>
          <xdr:rowOff>152400</xdr:rowOff>
        </xdr:from>
        <xdr:to>
          <xdr:col>11</xdr:col>
          <xdr:colOff>0</xdr:colOff>
          <xdr:row>221</xdr:row>
          <xdr:rowOff>15240</xdr:rowOff>
        </xdr:to>
        <xdr:sp macro="" textlink="">
          <xdr:nvSpPr>
            <xdr:cNvPr id="7695" name="Check Box 527" hidden="1">
              <a:extLst>
                <a:ext uri="{63B3BB69-23CF-44E3-9099-C40C66FF867C}">
                  <a14:compatExt spid="_x0000_s7695"/>
                </a:ext>
                <a:ext uri="{FF2B5EF4-FFF2-40B4-BE49-F238E27FC236}">
                  <a16:creationId xmlns:a16="http://schemas.microsoft.com/office/drawing/2014/main" id="{00000000-0008-0000-0200-00000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220</xdr:row>
          <xdr:rowOff>152400</xdr:rowOff>
        </xdr:from>
        <xdr:to>
          <xdr:col>3</xdr:col>
          <xdr:colOff>19050</xdr:colOff>
          <xdr:row>222</xdr:row>
          <xdr:rowOff>15240</xdr:rowOff>
        </xdr:to>
        <xdr:sp macro="" textlink="">
          <xdr:nvSpPr>
            <xdr:cNvPr id="7696" name="Check Box 528" hidden="1">
              <a:extLst>
                <a:ext uri="{63B3BB69-23CF-44E3-9099-C40C66FF867C}">
                  <a14:compatExt spid="_x0000_s7696"/>
                </a:ext>
                <a:ext uri="{FF2B5EF4-FFF2-40B4-BE49-F238E27FC236}">
                  <a16:creationId xmlns:a16="http://schemas.microsoft.com/office/drawing/2014/main" id="{00000000-0008-0000-0200-00001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220</xdr:row>
          <xdr:rowOff>152400</xdr:rowOff>
        </xdr:from>
        <xdr:to>
          <xdr:col>7</xdr:col>
          <xdr:colOff>0</xdr:colOff>
          <xdr:row>222</xdr:row>
          <xdr:rowOff>15240</xdr:rowOff>
        </xdr:to>
        <xdr:sp macro="" textlink="">
          <xdr:nvSpPr>
            <xdr:cNvPr id="7697" name="Check Box 529" hidden="1">
              <a:extLst>
                <a:ext uri="{63B3BB69-23CF-44E3-9099-C40C66FF867C}">
                  <a14:compatExt spid="_x0000_s7697"/>
                </a:ext>
                <a:ext uri="{FF2B5EF4-FFF2-40B4-BE49-F238E27FC236}">
                  <a16:creationId xmlns:a16="http://schemas.microsoft.com/office/drawing/2014/main" id="{00000000-0008-0000-0200-00001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220</xdr:row>
          <xdr:rowOff>152400</xdr:rowOff>
        </xdr:from>
        <xdr:to>
          <xdr:col>11</xdr:col>
          <xdr:colOff>0</xdr:colOff>
          <xdr:row>222</xdr:row>
          <xdr:rowOff>15240</xdr:rowOff>
        </xdr:to>
        <xdr:sp macro="" textlink="">
          <xdr:nvSpPr>
            <xdr:cNvPr id="7698" name="Check Box 530" hidden="1">
              <a:extLst>
                <a:ext uri="{63B3BB69-23CF-44E3-9099-C40C66FF867C}">
                  <a14:compatExt spid="_x0000_s7698"/>
                </a:ext>
                <a:ext uri="{FF2B5EF4-FFF2-40B4-BE49-F238E27FC236}">
                  <a16:creationId xmlns:a16="http://schemas.microsoft.com/office/drawing/2014/main" id="{00000000-0008-0000-0200-00001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221</xdr:row>
          <xdr:rowOff>152400</xdr:rowOff>
        </xdr:from>
        <xdr:to>
          <xdr:col>3</xdr:col>
          <xdr:colOff>19050</xdr:colOff>
          <xdr:row>223</xdr:row>
          <xdr:rowOff>15240</xdr:rowOff>
        </xdr:to>
        <xdr:sp macro="" textlink="">
          <xdr:nvSpPr>
            <xdr:cNvPr id="7699" name="Check Box 531" hidden="1">
              <a:extLst>
                <a:ext uri="{63B3BB69-23CF-44E3-9099-C40C66FF867C}">
                  <a14:compatExt spid="_x0000_s7699"/>
                </a:ext>
                <a:ext uri="{FF2B5EF4-FFF2-40B4-BE49-F238E27FC236}">
                  <a16:creationId xmlns:a16="http://schemas.microsoft.com/office/drawing/2014/main" id="{00000000-0008-0000-0200-00001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221</xdr:row>
          <xdr:rowOff>152400</xdr:rowOff>
        </xdr:from>
        <xdr:to>
          <xdr:col>7</xdr:col>
          <xdr:colOff>0</xdr:colOff>
          <xdr:row>223</xdr:row>
          <xdr:rowOff>15240</xdr:rowOff>
        </xdr:to>
        <xdr:sp macro="" textlink="">
          <xdr:nvSpPr>
            <xdr:cNvPr id="7700" name="Check Box 532" hidden="1">
              <a:extLst>
                <a:ext uri="{63B3BB69-23CF-44E3-9099-C40C66FF867C}">
                  <a14:compatExt spid="_x0000_s7700"/>
                </a:ext>
                <a:ext uri="{FF2B5EF4-FFF2-40B4-BE49-F238E27FC236}">
                  <a16:creationId xmlns:a16="http://schemas.microsoft.com/office/drawing/2014/main" id="{00000000-0008-0000-0200-00001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221</xdr:row>
          <xdr:rowOff>152400</xdr:rowOff>
        </xdr:from>
        <xdr:to>
          <xdr:col>11</xdr:col>
          <xdr:colOff>0</xdr:colOff>
          <xdr:row>223</xdr:row>
          <xdr:rowOff>15240</xdr:rowOff>
        </xdr:to>
        <xdr:sp macro="" textlink="">
          <xdr:nvSpPr>
            <xdr:cNvPr id="7701" name="Check Box 533" hidden="1">
              <a:extLst>
                <a:ext uri="{63B3BB69-23CF-44E3-9099-C40C66FF867C}">
                  <a14:compatExt spid="_x0000_s7701"/>
                </a:ext>
                <a:ext uri="{FF2B5EF4-FFF2-40B4-BE49-F238E27FC236}">
                  <a16:creationId xmlns:a16="http://schemas.microsoft.com/office/drawing/2014/main" id="{00000000-0008-0000-0200-00001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222</xdr:row>
          <xdr:rowOff>152400</xdr:rowOff>
        </xdr:from>
        <xdr:to>
          <xdr:col>3</xdr:col>
          <xdr:colOff>19050</xdr:colOff>
          <xdr:row>224</xdr:row>
          <xdr:rowOff>15240</xdr:rowOff>
        </xdr:to>
        <xdr:sp macro="" textlink="">
          <xdr:nvSpPr>
            <xdr:cNvPr id="7702" name="Check Box 534" hidden="1">
              <a:extLst>
                <a:ext uri="{63B3BB69-23CF-44E3-9099-C40C66FF867C}">
                  <a14:compatExt spid="_x0000_s7702"/>
                </a:ext>
                <a:ext uri="{FF2B5EF4-FFF2-40B4-BE49-F238E27FC236}">
                  <a16:creationId xmlns:a16="http://schemas.microsoft.com/office/drawing/2014/main" id="{00000000-0008-0000-0200-00001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222</xdr:row>
          <xdr:rowOff>152400</xdr:rowOff>
        </xdr:from>
        <xdr:to>
          <xdr:col>7</xdr:col>
          <xdr:colOff>0</xdr:colOff>
          <xdr:row>224</xdr:row>
          <xdr:rowOff>15240</xdr:rowOff>
        </xdr:to>
        <xdr:sp macro="" textlink="">
          <xdr:nvSpPr>
            <xdr:cNvPr id="7703" name="Check Box 535" hidden="1">
              <a:extLst>
                <a:ext uri="{63B3BB69-23CF-44E3-9099-C40C66FF867C}">
                  <a14:compatExt spid="_x0000_s7703"/>
                </a:ext>
                <a:ext uri="{FF2B5EF4-FFF2-40B4-BE49-F238E27FC236}">
                  <a16:creationId xmlns:a16="http://schemas.microsoft.com/office/drawing/2014/main" id="{00000000-0008-0000-0200-00001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222</xdr:row>
          <xdr:rowOff>152400</xdr:rowOff>
        </xdr:from>
        <xdr:to>
          <xdr:col>11</xdr:col>
          <xdr:colOff>0</xdr:colOff>
          <xdr:row>224</xdr:row>
          <xdr:rowOff>15240</xdr:rowOff>
        </xdr:to>
        <xdr:sp macro="" textlink="">
          <xdr:nvSpPr>
            <xdr:cNvPr id="7704" name="Check Box 536" hidden="1">
              <a:extLst>
                <a:ext uri="{63B3BB69-23CF-44E3-9099-C40C66FF867C}">
                  <a14:compatExt spid="_x0000_s7704"/>
                </a:ext>
                <a:ext uri="{FF2B5EF4-FFF2-40B4-BE49-F238E27FC236}">
                  <a16:creationId xmlns:a16="http://schemas.microsoft.com/office/drawing/2014/main" id="{00000000-0008-0000-0200-00001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223</xdr:row>
          <xdr:rowOff>152400</xdr:rowOff>
        </xdr:from>
        <xdr:to>
          <xdr:col>3</xdr:col>
          <xdr:colOff>19050</xdr:colOff>
          <xdr:row>225</xdr:row>
          <xdr:rowOff>15240</xdr:rowOff>
        </xdr:to>
        <xdr:sp macro="" textlink="">
          <xdr:nvSpPr>
            <xdr:cNvPr id="7705" name="Check Box 537" hidden="1">
              <a:extLst>
                <a:ext uri="{63B3BB69-23CF-44E3-9099-C40C66FF867C}">
                  <a14:compatExt spid="_x0000_s7705"/>
                </a:ext>
                <a:ext uri="{FF2B5EF4-FFF2-40B4-BE49-F238E27FC236}">
                  <a16:creationId xmlns:a16="http://schemas.microsoft.com/office/drawing/2014/main" id="{00000000-0008-0000-0200-00001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223</xdr:row>
          <xdr:rowOff>152400</xdr:rowOff>
        </xdr:from>
        <xdr:to>
          <xdr:col>7</xdr:col>
          <xdr:colOff>0</xdr:colOff>
          <xdr:row>225</xdr:row>
          <xdr:rowOff>15240</xdr:rowOff>
        </xdr:to>
        <xdr:sp macro="" textlink="">
          <xdr:nvSpPr>
            <xdr:cNvPr id="7706" name="Check Box 538" hidden="1">
              <a:extLst>
                <a:ext uri="{63B3BB69-23CF-44E3-9099-C40C66FF867C}">
                  <a14:compatExt spid="_x0000_s7706"/>
                </a:ext>
                <a:ext uri="{FF2B5EF4-FFF2-40B4-BE49-F238E27FC236}">
                  <a16:creationId xmlns:a16="http://schemas.microsoft.com/office/drawing/2014/main" id="{00000000-0008-0000-0200-00001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223</xdr:row>
          <xdr:rowOff>152400</xdr:rowOff>
        </xdr:from>
        <xdr:to>
          <xdr:col>11</xdr:col>
          <xdr:colOff>0</xdr:colOff>
          <xdr:row>225</xdr:row>
          <xdr:rowOff>15240</xdr:rowOff>
        </xdr:to>
        <xdr:sp macro="" textlink="">
          <xdr:nvSpPr>
            <xdr:cNvPr id="7707" name="Check Box 539" hidden="1">
              <a:extLst>
                <a:ext uri="{63B3BB69-23CF-44E3-9099-C40C66FF867C}">
                  <a14:compatExt spid="_x0000_s7707"/>
                </a:ext>
                <a:ext uri="{FF2B5EF4-FFF2-40B4-BE49-F238E27FC236}">
                  <a16:creationId xmlns:a16="http://schemas.microsoft.com/office/drawing/2014/main" id="{00000000-0008-0000-0200-00001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224</xdr:row>
          <xdr:rowOff>152400</xdr:rowOff>
        </xdr:from>
        <xdr:to>
          <xdr:col>3</xdr:col>
          <xdr:colOff>19050</xdr:colOff>
          <xdr:row>226</xdr:row>
          <xdr:rowOff>15240</xdr:rowOff>
        </xdr:to>
        <xdr:sp macro="" textlink="">
          <xdr:nvSpPr>
            <xdr:cNvPr id="7708" name="Check Box 540" hidden="1">
              <a:extLst>
                <a:ext uri="{63B3BB69-23CF-44E3-9099-C40C66FF867C}">
                  <a14:compatExt spid="_x0000_s7708"/>
                </a:ext>
                <a:ext uri="{FF2B5EF4-FFF2-40B4-BE49-F238E27FC236}">
                  <a16:creationId xmlns:a16="http://schemas.microsoft.com/office/drawing/2014/main" id="{00000000-0008-0000-0200-00001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224</xdr:row>
          <xdr:rowOff>152400</xdr:rowOff>
        </xdr:from>
        <xdr:to>
          <xdr:col>7</xdr:col>
          <xdr:colOff>0</xdr:colOff>
          <xdr:row>226</xdr:row>
          <xdr:rowOff>15240</xdr:rowOff>
        </xdr:to>
        <xdr:sp macro="" textlink="">
          <xdr:nvSpPr>
            <xdr:cNvPr id="7709" name="Check Box 541" hidden="1">
              <a:extLst>
                <a:ext uri="{63B3BB69-23CF-44E3-9099-C40C66FF867C}">
                  <a14:compatExt spid="_x0000_s7709"/>
                </a:ext>
                <a:ext uri="{FF2B5EF4-FFF2-40B4-BE49-F238E27FC236}">
                  <a16:creationId xmlns:a16="http://schemas.microsoft.com/office/drawing/2014/main" id="{00000000-0008-0000-0200-00001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224</xdr:row>
          <xdr:rowOff>152400</xdr:rowOff>
        </xdr:from>
        <xdr:to>
          <xdr:col>11</xdr:col>
          <xdr:colOff>0</xdr:colOff>
          <xdr:row>226</xdr:row>
          <xdr:rowOff>15240</xdr:rowOff>
        </xdr:to>
        <xdr:sp macro="" textlink="">
          <xdr:nvSpPr>
            <xdr:cNvPr id="7710" name="Check Box 542" hidden="1">
              <a:extLst>
                <a:ext uri="{63B3BB69-23CF-44E3-9099-C40C66FF867C}">
                  <a14:compatExt spid="_x0000_s7710"/>
                </a:ext>
                <a:ext uri="{FF2B5EF4-FFF2-40B4-BE49-F238E27FC236}">
                  <a16:creationId xmlns:a16="http://schemas.microsoft.com/office/drawing/2014/main" id="{00000000-0008-0000-0200-00001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225</xdr:row>
          <xdr:rowOff>152400</xdr:rowOff>
        </xdr:from>
        <xdr:to>
          <xdr:col>3</xdr:col>
          <xdr:colOff>19050</xdr:colOff>
          <xdr:row>227</xdr:row>
          <xdr:rowOff>15240</xdr:rowOff>
        </xdr:to>
        <xdr:sp macro="" textlink="">
          <xdr:nvSpPr>
            <xdr:cNvPr id="7711" name="Check Box 543" hidden="1">
              <a:extLst>
                <a:ext uri="{63B3BB69-23CF-44E3-9099-C40C66FF867C}">
                  <a14:compatExt spid="_x0000_s7711"/>
                </a:ext>
                <a:ext uri="{FF2B5EF4-FFF2-40B4-BE49-F238E27FC236}">
                  <a16:creationId xmlns:a16="http://schemas.microsoft.com/office/drawing/2014/main" id="{00000000-0008-0000-0200-00001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225</xdr:row>
          <xdr:rowOff>152400</xdr:rowOff>
        </xdr:from>
        <xdr:to>
          <xdr:col>7</xdr:col>
          <xdr:colOff>0</xdr:colOff>
          <xdr:row>227</xdr:row>
          <xdr:rowOff>15240</xdr:rowOff>
        </xdr:to>
        <xdr:sp macro="" textlink="">
          <xdr:nvSpPr>
            <xdr:cNvPr id="7712" name="Check Box 544" hidden="1">
              <a:extLst>
                <a:ext uri="{63B3BB69-23CF-44E3-9099-C40C66FF867C}">
                  <a14:compatExt spid="_x0000_s7712"/>
                </a:ext>
                <a:ext uri="{FF2B5EF4-FFF2-40B4-BE49-F238E27FC236}">
                  <a16:creationId xmlns:a16="http://schemas.microsoft.com/office/drawing/2014/main" id="{00000000-0008-0000-0200-00002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225</xdr:row>
          <xdr:rowOff>152400</xdr:rowOff>
        </xdr:from>
        <xdr:to>
          <xdr:col>11</xdr:col>
          <xdr:colOff>0</xdr:colOff>
          <xdr:row>227</xdr:row>
          <xdr:rowOff>15240</xdr:rowOff>
        </xdr:to>
        <xdr:sp macro="" textlink="">
          <xdr:nvSpPr>
            <xdr:cNvPr id="7713" name="Check Box 545" hidden="1">
              <a:extLst>
                <a:ext uri="{63B3BB69-23CF-44E3-9099-C40C66FF867C}">
                  <a14:compatExt spid="_x0000_s7713"/>
                </a:ext>
                <a:ext uri="{FF2B5EF4-FFF2-40B4-BE49-F238E27FC236}">
                  <a16:creationId xmlns:a16="http://schemas.microsoft.com/office/drawing/2014/main" id="{00000000-0008-0000-0200-00002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226</xdr:row>
          <xdr:rowOff>152400</xdr:rowOff>
        </xdr:from>
        <xdr:to>
          <xdr:col>3</xdr:col>
          <xdr:colOff>19050</xdr:colOff>
          <xdr:row>228</xdr:row>
          <xdr:rowOff>15240</xdr:rowOff>
        </xdr:to>
        <xdr:sp macro="" textlink="">
          <xdr:nvSpPr>
            <xdr:cNvPr id="7714" name="Check Box 546" hidden="1">
              <a:extLst>
                <a:ext uri="{63B3BB69-23CF-44E3-9099-C40C66FF867C}">
                  <a14:compatExt spid="_x0000_s7714"/>
                </a:ext>
                <a:ext uri="{FF2B5EF4-FFF2-40B4-BE49-F238E27FC236}">
                  <a16:creationId xmlns:a16="http://schemas.microsoft.com/office/drawing/2014/main" id="{00000000-0008-0000-0200-00002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226</xdr:row>
          <xdr:rowOff>152400</xdr:rowOff>
        </xdr:from>
        <xdr:to>
          <xdr:col>7</xdr:col>
          <xdr:colOff>0</xdr:colOff>
          <xdr:row>228</xdr:row>
          <xdr:rowOff>15240</xdr:rowOff>
        </xdr:to>
        <xdr:sp macro="" textlink="">
          <xdr:nvSpPr>
            <xdr:cNvPr id="7715" name="Check Box 547" hidden="1">
              <a:extLst>
                <a:ext uri="{63B3BB69-23CF-44E3-9099-C40C66FF867C}">
                  <a14:compatExt spid="_x0000_s7715"/>
                </a:ext>
                <a:ext uri="{FF2B5EF4-FFF2-40B4-BE49-F238E27FC236}">
                  <a16:creationId xmlns:a16="http://schemas.microsoft.com/office/drawing/2014/main" id="{00000000-0008-0000-0200-00002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226</xdr:row>
          <xdr:rowOff>152400</xdr:rowOff>
        </xdr:from>
        <xdr:to>
          <xdr:col>11</xdr:col>
          <xdr:colOff>0</xdr:colOff>
          <xdr:row>228</xdr:row>
          <xdr:rowOff>15240</xdr:rowOff>
        </xdr:to>
        <xdr:sp macro="" textlink="">
          <xdr:nvSpPr>
            <xdr:cNvPr id="7716" name="Check Box 548" hidden="1">
              <a:extLst>
                <a:ext uri="{63B3BB69-23CF-44E3-9099-C40C66FF867C}">
                  <a14:compatExt spid="_x0000_s7716"/>
                </a:ext>
                <a:ext uri="{FF2B5EF4-FFF2-40B4-BE49-F238E27FC236}">
                  <a16:creationId xmlns:a16="http://schemas.microsoft.com/office/drawing/2014/main" id="{00000000-0008-0000-0200-00002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227</xdr:row>
          <xdr:rowOff>152400</xdr:rowOff>
        </xdr:from>
        <xdr:to>
          <xdr:col>3</xdr:col>
          <xdr:colOff>19050</xdr:colOff>
          <xdr:row>229</xdr:row>
          <xdr:rowOff>15240</xdr:rowOff>
        </xdr:to>
        <xdr:sp macro="" textlink="">
          <xdr:nvSpPr>
            <xdr:cNvPr id="7717" name="Check Box 549" hidden="1">
              <a:extLst>
                <a:ext uri="{63B3BB69-23CF-44E3-9099-C40C66FF867C}">
                  <a14:compatExt spid="_x0000_s7717"/>
                </a:ext>
                <a:ext uri="{FF2B5EF4-FFF2-40B4-BE49-F238E27FC236}">
                  <a16:creationId xmlns:a16="http://schemas.microsoft.com/office/drawing/2014/main" id="{00000000-0008-0000-0200-00002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227</xdr:row>
          <xdr:rowOff>152400</xdr:rowOff>
        </xdr:from>
        <xdr:to>
          <xdr:col>7</xdr:col>
          <xdr:colOff>0</xdr:colOff>
          <xdr:row>229</xdr:row>
          <xdr:rowOff>15240</xdr:rowOff>
        </xdr:to>
        <xdr:sp macro="" textlink="">
          <xdr:nvSpPr>
            <xdr:cNvPr id="7718" name="Check Box 550" hidden="1">
              <a:extLst>
                <a:ext uri="{63B3BB69-23CF-44E3-9099-C40C66FF867C}">
                  <a14:compatExt spid="_x0000_s7718"/>
                </a:ext>
                <a:ext uri="{FF2B5EF4-FFF2-40B4-BE49-F238E27FC236}">
                  <a16:creationId xmlns:a16="http://schemas.microsoft.com/office/drawing/2014/main" id="{00000000-0008-0000-0200-00002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227</xdr:row>
          <xdr:rowOff>152400</xdr:rowOff>
        </xdr:from>
        <xdr:to>
          <xdr:col>11</xdr:col>
          <xdr:colOff>0</xdr:colOff>
          <xdr:row>229</xdr:row>
          <xdr:rowOff>15240</xdr:rowOff>
        </xdr:to>
        <xdr:sp macro="" textlink="">
          <xdr:nvSpPr>
            <xdr:cNvPr id="7719" name="Check Box 551" hidden="1">
              <a:extLst>
                <a:ext uri="{63B3BB69-23CF-44E3-9099-C40C66FF867C}">
                  <a14:compatExt spid="_x0000_s7719"/>
                </a:ext>
                <a:ext uri="{FF2B5EF4-FFF2-40B4-BE49-F238E27FC236}">
                  <a16:creationId xmlns:a16="http://schemas.microsoft.com/office/drawing/2014/main" id="{00000000-0008-0000-0200-00002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228</xdr:row>
          <xdr:rowOff>152400</xdr:rowOff>
        </xdr:from>
        <xdr:to>
          <xdr:col>3</xdr:col>
          <xdr:colOff>19050</xdr:colOff>
          <xdr:row>230</xdr:row>
          <xdr:rowOff>15240</xdr:rowOff>
        </xdr:to>
        <xdr:sp macro="" textlink="">
          <xdr:nvSpPr>
            <xdr:cNvPr id="7720" name="Check Box 552" hidden="1">
              <a:extLst>
                <a:ext uri="{63B3BB69-23CF-44E3-9099-C40C66FF867C}">
                  <a14:compatExt spid="_x0000_s7720"/>
                </a:ext>
                <a:ext uri="{FF2B5EF4-FFF2-40B4-BE49-F238E27FC236}">
                  <a16:creationId xmlns:a16="http://schemas.microsoft.com/office/drawing/2014/main" id="{00000000-0008-0000-0200-00002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228</xdr:row>
          <xdr:rowOff>152400</xdr:rowOff>
        </xdr:from>
        <xdr:to>
          <xdr:col>7</xdr:col>
          <xdr:colOff>0</xdr:colOff>
          <xdr:row>230</xdr:row>
          <xdr:rowOff>15240</xdr:rowOff>
        </xdr:to>
        <xdr:sp macro="" textlink="">
          <xdr:nvSpPr>
            <xdr:cNvPr id="7721" name="Check Box 553" hidden="1">
              <a:extLst>
                <a:ext uri="{63B3BB69-23CF-44E3-9099-C40C66FF867C}">
                  <a14:compatExt spid="_x0000_s7721"/>
                </a:ext>
                <a:ext uri="{FF2B5EF4-FFF2-40B4-BE49-F238E27FC236}">
                  <a16:creationId xmlns:a16="http://schemas.microsoft.com/office/drawing/2014/main" id="{00000000-0008-0000-0200-00002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228</xdr:row>
          <xdr:rowOff>152400</xdr:rowOff>
        </xdr:from>
        <xdr:to>
          <xdr:col>11</xdr:col>
          <xdr:colOff>0</xdr:colOff>
          <xdr:row>230</xdr:row>
          <xdr:rowOff>15240</xdr:rowOff>
        </xdr:to>
        <xdr:sp macro="" textlink="">
          <xdr:nvSpPr>
            <xdr:cNvPr id="7722" name="Check Box 554" hidden="1">
              <a:extLst>
                <a:ext uri="{63B3BB69-23CF-44E3-9099-C40C66FF867C}">
                  <a14:compatExt spid="_x0000_s7722"/>
                </a:ext>
                <a:ext uri="{FF2B5EF4-FFF2-40B4-BE49-F238E27FC236}">
                  <a16:creationId xmlns:a16="http://schemas.microsoft.com/office/drawing/2014/main" id="{00000000-0008-0000-0200-00002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238</xdr:row>
          <xdr:rowOff>160020</xdr:rowOff>
        </xdr:from>
        <xdr:to>
          <xdr:col>3</xdr:col>
          <xdr:colOff>19050</xdr:colOff>
          <xdr:row>240</xdr:row>
          <xdr:rowOff>38100</xdr:rowOff>
        </xdr:to>
        <xdr:sp macro="" textlink="">
          <xdr:nvSpPr>
            <xdr:cNvPr id="7723" name="Check Box 555" hidden="1">
              <a:extLst>
                <a:ext uri="{63B3BB69-23CF-44E3-9099-C40C66FF867C}">
                  <a14:compatExt spid="_x0000_s7723"/>
                </a:ext>
                <a:ext uri="{FF2B5EF4-FFF2-40B4-BE49-F238E27FC236}">
                  <a16:creationId xmlns:a16="http://schemas.microsoft.com/office/drawing/2014/main" id="{00000000-0008-0000-0200-00002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238</xdr:row>
          <xdr:rowOff>160020</xdr:rowOff>
        </xdr:from>
        <xdr:to>
          <xdr:col>7</xdr:col>
          <xdr:colOff>0</xdr:colOff>
          <xdr:row>240</xdr:row>
          <xdr:rowOff>38100</xdr:rowOff>
        </xdr:to>
        <xdr:sp macro="" textlink="">
          <xdr:nvSpPr>
            <xdr:cNvPr id="7724" name="Check Box 556" hidden="1">
              <a:extLst>
                <a:ext uri="{63B3BB69-23CF-44E3-9099-C40C66FF867C}">
                  <a14:compatExt spid="_x0000_s7724"/>
                </a:ext>
                <a:ext uri="{FF2B5EF4-FFF2-40B4-BE49-F238E27FC236}">
                  <a16:creationId xmlns:a16="http://schemas.microsoft.com/office/drawing/2014/main" id="{00000000-0008-0000-0200-00002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238</xdr:row>
          <xdr:rowOff>160020</xdr:rowOff>
        </xdr:from>
        <xdr:to>
          <xdr:col>11</xdr:col>
          <xdr:colOff>0</xdr:colOff>
          <xdr:row>240</xdr:row>
          <xdr:rowOff>38100</xdr:rowOff>
        </xdr:to>
        <xdr:sp macro="" textlink="">
          <xdr:nvSpPr>
            <xdr:cNvPr id="7725" name="Check Box 557" hidden="1">
              <a:extLst>
                <a:ext uri="{63B3BB69-23CF-44E3-9099-C40C66FF867C}">
                  <a14:compatExt spid="_x0000_s7725"/>
                </a:ext>
                <a:ext uri="{FF2B5EF4-FFF2-40B4-BE49-F238E27FC236}">
                  <a16:creationId xmlns:a16="http://schemas.microsoft.com/office/drawing/2014/main" id="{00000000-0008-0000-0200-00002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239</xdr:row>
          <xdr:rowOff>152400</xdr:rowOff>
        </xdr:from>
        <xdr:to>
          <xdr:col>3</xdr:col>
          <xdr:colOff>19050</xdr:colOff>
          <xdr:row>241</xdr:row>
          <xdr:rowOff>15240</xdr:rowOff>
        </xdr:to>
        <xdr:sp macro="" textlink="">
          <xdr:nvSpPr>
            <xdr:cNvPr id="7726" name="Check Box 558" hidden="1">
              <a:extLst>
                <a:ext uri="{63B3BB69-23CF-44E3-9099-C40C66FF867C}">
                  <a14:compatExt spid="_x0000_s7726"/>
                </a:ext>
                <a:ext uri="{FF2B5EF4-FFF2-40B4-BE49-F238E27FC236}">
                  <a16:creationId xmlns:a16="http://schemas.microsoft.com/office/drawing/2014/main" id="{00000000-0008-0000-0200-00002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239</xdr:row>
          <xdr:rowOff>152400</xdr:rowOff>
        </xdr:from>
        <xdr:to>
          <xdr:col>7</xdr:col>
          <xdr:colOff>0</xdr:colOff>
          <xdr:row>241</xdr:row>
          <xdr:rowOff>15240</xdr:rowOff>
        </xdr:to>
        <xdr:sp macro="" textlink="">
          <xdr:nvSpPr>
            <xdr:cNvPr id="7727" name="Check Box 559" hidden="1">
              <a:extLst>
                <a:ext uri="{63B3BB69-23CF-44E3-9099-C40C66FF867C}">
                  <a14:compatExt spid="_x0000_s7727"/>
                </a:ext>
                <a:ext uri="{FF2B5EF4-FFF2-40B4-BE49-F238E27FC236}">
                  <a16:creationId xmlns:a16="http://schemas.microsoft.com/office/drawing/2014/main" id="{00000000-0008-0000-0200-00002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239</xdr:row>
          <xdr:rowOff>152400</xdr:rowOff>
        </xdr:from>
        <xdr:to>
          <xdr:col>11</xdr:col>
          <xdr:colOff>0</xdr:colOff>
          <xdr:row>241</xdr:row>
          <xdr:rowOff>15240</xdr:rowOff>
        </xdr:to>
        <xdr:sp macro="" textlink="">
          <xdr:nvSpPr>
            <xdr:cNvPr id="7728" name="Check Box 560" hidden="1">
              <a:extLst>
                <a:ext uri="{63B3BB69-23CF-44E3-9099-C40C66FF867C}">
                  <a14:compatExt spid="_x0000_s7728"/>
                </a:ext>
                <a:ext uri="{FF2B5EF4-FFF2-40B4-BE49-F238E27FC236}">
                  <a16:creationId xmlns:a16="http://schemas.microsoft.com/office/drawing/2014/main" id="{00000000-0008-0000-0200-00003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240</xdr:row>
          <xdr:rowOff>152400</xdr:rowOff>
        </xdr:from>
        <xdr:to>
          <xdr:col>3</xdr:col>
          <xdr:colOff>19050</xdr:colOff>
          <xdr:row>242</xdr:row>
          <xdr:rowOff>15240</xdr:rowOff>
        </xdr:to>
        <xdr:sp macro="" textlink="">
          <xdr:nvSpPr>
            <xdr:cNvPr id="7729" name="Check Box 561" hidden="1">
              <a:extLst>
                <a:ext uri="{63B3BB69-23CF-44E3-9099-C40C66FF867C}">
                  <a14:compatExt spid="_x0000_s7729"/>
                </a:ext>
                <a:ext uri="{FF2B5EF4-FFF2-40B4-BE49-F238E27FC236}">
                  <a16:creationId xmlns:a16="http://schemas.microsoft.com/office/drawing/2014/main" id="{00000000-0008-0000-0200-00003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240</xdr:row>
          <xdr:rowOff>152400</xdr:rowOff>
        </xdr:from>
        <xdr:to>
          <xdr:col>7</xdr:col>
          <xdr:colOff>0</xdr:colOff>
          <xdr:row>242</xdr:row>
          <xdr:rowOff>15240</xdr:rowOff>
        </xdr:to>
        <xdr:sp macro="" textlink="">
          <xdr:nvSpPr>
            <xdr:cNvPr id="7730" name="Check Box 562" hidden="1">
              <a:extLst>
                <a:ext uri="{63B3BB69-23CF-44E3-9099-C40C66FF867C}">
                  <a14:compatExt spid="_x0000_s7730"/>
                </a:ext>
                <a:ext uri="{FF2B5EF4-FFF2-40B4-BE49-F238E27FC236}">
                  <a16:creationId xmlns:a16="http://schemas.microsoft.com/office/drawing/2014/main" id="{00000000-0008-0000-0200-00003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240</xdr:row>
          <xdr:rowOff>152400</xdr:rowOff>
        </xdr:from>
        <xdr:to>
          <xdr:col>11</xdr:col>
          <xdr:colOff>0</xdr:colOff>
          <xdr:row>242</xdr:row>
          <xdr:rowOff>15240</xdr:rowOff>
        </xdr:to>
        <xdr:sp macro="" textlink="">
          <xdr:nvSpPr>
            <xdr:cNvPr id="7731" name="Check Box 563" hidden="1">
              <a:extLst>
                <a:ext uri="{63B3BB69-23CF-44E3-9099-C40C66FF867C}">
                  <a14:compatExt spid="_x0000_s7731"/>
                </a:ext>
                <a:ext uri="{FF2B5EF4-FFF2-40B4-BE49-F238E27FC236}">
                  <a16:creationId xmlns:a16="http://schemas.microsoft.com/office/drawing/2014/main" id="{00000000-0008-0000-0200-00003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241</xdr:row>
          <xdr:rowOff>152400</xdr:rowOff>
        </xdr:from>
        <xdr:to>
          <xdr:col>3</xdr:col>
          <xdr:colOff>19050</xdr:colOff>
          <xdr:row>243</xdr:row>
          <xdr:rowOff>15240</xdr:rowOff>
        </xdr:to>
        <xdr:sp macro="" textlink="">
          <xdr:nvSpPr>
            <xdr:cNvPr id="7732" name="Check Box 564" hidden="1">
              <a:extLst>
                <a:ext uri="{63B3BB69-23CF-44E3-9099-C40C66FF867C}">
                  <a14:compatExt spid="_x0000_s7732"/>
                </a:ext>
                <a:ext uri="{FF2B5EF4-FFF2-40B4-BE49-F238E27FC236}">
                  <a16:creationId xmlns:a16="http://schemas.microsoft.com/office/drawing/2014/main" id="{00000000-0008-0000-0200-00003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241</xdr:row>
          <xdr:rowOff>152400</xdr:rowOff>
        </xdr:from>
        <xdr:to>
          <xdr:col>7</xdr:col>
          <xdr:colOff>0</xdr:colOff>
          <xdr:row>243</xdr:row>
          <xdr:rowOff>15240</xdr:rowOff>
        </xdr:to>
        <xdr:sp macro="" textlink="">
          <xdr:nvSpPr>
            <xdr:cNvPr id="7733" name="Check Box 565" hidden="1">
              <a:extLst>
                <a:ext uri="{63B3BB69-23CF-44E3-9099-C40C66FF867C}">
                  <a14:compatExt spid="_x0000_s7733"/>
                </a:ext>
                <a:ext uri="{FF2B5EF4-FFF2-40B4-BE49-F238E27FC236}">
                  <a16:creationId xmlns:a16="http://schemas.microsoft.com/office/drawing/2014/main" id="{00000000-0008-0000-0200-00003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241</xdr:row>
          <xdr:rowOff>152400</xdr:rowOff>
        </xdr:from>
        <xdr:to>
          <xdr:col>11</xdr:col>
          <xdr:colOff>0</xdr:colOff>
          <xdr:row>243</xdr:row>
          <xdr:rowOff>15240</xdr:rowOff>
        </xdr:to>
        <xdr:sp macro="" textlink="">
          <xdr:nvSpPr>
            <xdr:cNvPr id="7734" name="Check Box 566" hidden="1">
              <a:extLst>
                <a:ext uri="{63B3BB69-23CF-44E3-9099-C40C66FF867C}">
                  <a14:compatExt spid="_x0000_s7734"/>
                </a:ext>
                <a:ext uri="{FF2B5EF4-FFF2-40B4-BE49-F238E27FC236}">
                  <a16:creationId xmlns:a16="http://schemas.microsoft.com/office/drawing/2014/main" id="{00000000-0008-0000-0200-00003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242</xdr:row>
          <xdr:rowOff>152400</xdr:rowOff>
        </xdr:from>
        <xdr:to>
          <xdr:col>3</xdr:col>
          <xdr:colOff>19050</xdr:colOff>
          <xdr:row>244</xdr:row>
          <xdr:rowOff>15240</xdr:rowOff>
        </xdr:to>
        <xdr:sp macro="" textlink="">
          <xdr:nvSpPr>
            <xdr:cNvPr id="7735" name="Check Box 567" hidden="1">
              <a:extLst>
                <a:ext uri="{63B3BB69-23CF-44E3-9099-C40C66FF867C}">
                  <a14:compatExt spid="_x0000_s7735"/>
                </a:ext>
                <a:ext uri="{FF2B5EF4-FFF2-40B4-BE49-F238E27FC236}">
                  <a16:creationId xmlns:a16="http://schemas.microsoft.com/office/drawing/2014/main" id="{00000000-0008-0000-0200-00003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242</xdr:row>
          <xdr:rowOff>152400</xdr:rowOff>
        </xdr:from>
        <xdr:to>
          <xdr:col>7</xdr:col>
          <xdr:colOff>0</xdr:colOff>
          <xdr:row>244</xdr:row>
          <xdr:rowOff>15240</xdr:rowOff>
        </xdr:to>
        <xdr:sp macro="" textlink="">
          <xdr:nvSpPr>
            <xdr:cNvPr id="7736" name="Check Box 568" hidden="1">
              <a:extLst>
                <a:ext uri="{63B3BB69-23CF-44E3-9099-C40C66FF867C}">
                  <a14:compatExt spid="_x0000_s7736"/>
                </a:ext>
                <a:ext uri="{FF2B5EF4-FFF2-40B4-BE49-F238E27FC236}">
                  <a16:creationId xmlns:a16="http://schemas.microsoft.com/office/drawing/2014/main" id="{00000000-0008-0000-0200-00003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242</xdr:row>
          <xdr:rowOff>152400</xdr:rowOff>
        </xdr:from>
        <xdr:to>
          <xdr:col>11</xdr:col>
          <xdr:colOff>0</xdr:colOff>
          <xdr:row>244</xdr:row>
          <xdr:rowOff>15240</xdr:rowOff>
        </xdr:to>
        <xdr:sp macro="" textlink="">
          <xdr:nvSpPr>
            <xdr:cNvPr id="7737" name="Check Box 569" hidden="1">
              <a:extLst>
                <a:ext uri="{63B3BB69-23CF-44E3-9099-C40C66FF867C}">
                  <a14:compatExt spid="_x0000_s7737"/>
                </a:ext>
                <a:ext uri="{FF2B5EF4-FFF2-40B4-BE49-F238E27FC236}">
                  <a16:creationId xmlns:a16="http://schemas.microsoft.com/office/drawing/2014/main" id="{00000000-0008-0000-0200-00003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243</xdr:row>
          <xdr:rowOff>152400</xdr:rowOff>
        </xdr:from>
        <xdr:to>
          <xdr:col>3</xdr:col>
          <xdr:colOff>19050</xdr:colOff>
          <xdr:row>245</xdr:row>
          <xdr:rowOff>15240</xdr:rowOff>
        </xdr:to>
        <xdr:sp macro="" textlink="">
          <xdr:nvSpPr>
            <xdr:cNvPr id="7738" name="Check Box 570" hidden="1">
              <a:extLst>
                <a:ext uri="{63B3BB69-23CF-44E3-9099-C40C66FF867C}">
                  <a14:compatExt spid="_x0000_s7738"/>
                </a:ext>
                <a:ext uri="{FF2B5EF4-FFF2-40B4-BE49-F238E27FC236}">
                  <a16:creationId xmlns:a16="http://schemas.microsoft.com/office/drawing/2014/main" id="{00000000-0008-0000-0200-00003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243</xdr:row>
          <xdr:rowOff>152400</xdr:rowOff>
        </xdr:from>
        <xdr:to>
          <xdr:col>7</xdr:col>
          <xdr:colOff>0</xdr:colOff>
          <xdr:row>245</xdr:row>
          <xdr:rowOff>15240</xdr:rowOff>
        </xdr:to>
        <xdr:sp macro="" textlink="">
          <xdr:nvSpPr>
            <xdr:cNvPr id="7739" name="Check Box 571" hidden="1">
              <a:extLst>
                <a:ext uri="{63B3BB69-23CF-44E3-9099-C40C66FF867C}">
                  <a14:compatExt spid="_x0000_s7739"/>
                </a:ext>
                <a:ext uri="{FF2B5EF4-FFF2-40B4-BE49-F238E27FC236}">
                  <a16:creationId xmlns:a16="http://schemas.microsoft.com/office/drawing/2014/main" id="{00000000-0008-0000-0200-00003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243</xdr:row>
          <xdr:rowOff>152400</xdr:rowOff>
        </xdr:from>
        <xdr:to>
          <xdr:col>11</xdr:col>
          <xdr:colOff>0</xdr:colOff>
          <xdr:row>245</xdr:row>
          <xdr:rowOff>15240</xdr:rowOff>
        </xdr:to>
        <xdr:sp macro="" textlink="">
          <xdr:nvSpPr>
            <xdr:cNvPr id="7740" name="Check Box 572" hidden="1">
              <a:extLst>
                <a:ext uri="{63B3BB69-23CF-44E3-9099-C40C66FF867C}">
                  <a14:compatExt spid="_x0000_s7740"/>
                </a:ext>
                <a:ext uri="{FF2B5EF4-FFF2-40B4-BE49-F238E27FC236}">
                  <a16:creationId xmlns:a16="http://schemas.microsoft.com/office/drawing/2014/main" id="{00000000-0008-0000-0200-00003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244</xdr:row>
          <xdr:rowOff>152400</xdr:rowOff>
        </xdr:from>
        <xdr:to>
          <xdr:col>3</xdr:col>
          <xdr:colOff>19050</xdr:colOff>
          <xdr:row>246</xdr:row>
          <xdr:rowOff>15240</xdr:rowOff>
        </xdr:to>
        <xdr:sp macro="" textlink="">
          <xdr:nvSpPr>
            <xdr:cNvPr id="7741" name="Check Box 573" hidden="1">
              <a:extLst>
                <a:ext uri="{63B3BB69-23CF-44E3-9099-C40C66FF867C}">
                  <a14:compatExt spid="_x0000_s7741"/>
                </a:ext>
                <a:ext uri="{FF2B5EF4-FFF2-40B4-BE49-F238E27FC236}">
                  <a16:creationId xmlns:a16="http://schemas.microsoft.com/office/drawing/2014/main" id="{00000000-0008-0000-0200-00003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244</xdr:row>
          <xdr:rowOff>152400</xdr:rowOff>
        </xdr:from>
        <xdr:to>
          <xdr:col>7</xdr:col>
          <xdr:colOff>0</xdr:colOff>
          <xdr:row>246</xdr:row>
          <xdr:rowOff>15240</xdr:rowOff>
        </xdr:to>
        <xdr:sp macro="" textlink="">
          <xdr:nvSpPr>
            <xdr:cNvPr id="7742" name="Check Box 574" hidden="1">
              <a:extLst>
                <a:ext uri="{63B3BB69-23CF-44E3-9099-C40C66FF867C}">
                  <a14:compatExt spid="_x0000_s7742"/>
                </a:ext>
                <a:ext uri="{FF2B5EF4-FFF2-40B4-BE49-F238E27FC236}">
                  <a16:creationId xmlns:a16="http://schemas.microsoft.com/office/drawing/2014/main" id="{00000000-0008-0000-0200-00003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244</xdr:row>
          <xdr:rowOff>152400</xdr:rowOff>
        </xdr:from>
        <xdr:to>
          <xdr:col>11</xdr:col>
          <xdr:colOff>0</xdr:colOff>
          <xdr:row>246</xdr:row>
          <xdr:rowOff>15240</xdr:rowOff>
        </xdr:to>
        <xdr:sp macro="" textlink="">
          <xdr:nvSpPr>
            <xdr:cNvPr id="7743" name="Check Box 575" hidden="1">
              <a:extLst>
                <a:ext uri="{63B3BB69-23CF-44E3-9099-C40C66FF867C}">
                  <a14:compatExt spid="_x0000_s7743"/>
                </a:ext>
                <a:ext uri="{FF2B5EF4-FFF2-40B4-BE49-F238E27FC236}">
                  <a16:creationId xmlns:a16="http://schemas.microsoft.com/office/drawing/2014/main" id="{00000000-0008-0000-0200-00003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245</xdr:row>
          <xdr:rowOff>152400</xdr:rowOff>
        </xdr:from>
        <xdr:to>
          <xdr:col>3</xdr:col>
          <xdr:colOff>19050</xdr:colOff>
          <xdr:row>247</xdr:row>
          <xdr:rowOff>15240</xdr:rowOff>
        </xdr:to>
        <xdr:sp macro="" textlink="">
          <xdr:nvSpPr>
            <xdr:cNvPr id="7744" name="Check Box 576" hidden="1">
              <a:extLst>
                <a:ext uri="{63B3BB69-23CF-44E3-9099-C40C66FF867C}">
                  <a14:compatExt spid="_x0000_s7744"/>
                </a:ext>
                <a:ext uri="{FF2B5EF4-FFF2-40B4-BE49-F238E27FC236}">
                  <a16:creationId xmlns:a16="http://schemas.microsoft.com/office/drawing/2014/main" id="{00000000-0008-0000-0200-00004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245</xdr:row>
          <xdr:rowOff>152400</xdr:rowOff>
        </xdr:from>
        <xdr:to>
          <xdr:col>7</xdr:col>
          <xdr:colOff>0</xdr:colOff>
          <xdr:row>247</xdr:row>
          <xdr:rowOff>15240</xdr:rowOff>
        </xdr:to>
        <xdr:sp macro="" textlink="">
          <xdr:nvSpPr>
            <xdr:cNvPr id="7745" name="Check Box 577" hidden="1">
              <a:extLst>
                <a:ext uri="{63B3BB69-23CF-44E3-9099-C40C66FF867C}">
                  <a14:compatExt spid="_x0000_s7745"/>
                </a:ext>
                <a:ext uri="{FF2B5EF4-FFF2-40B4-BE49-F238E27FC236}">
                  <a16:creationId xmlns:a16="http://schemas.microsoft.com/office/drawing/2014/main" id="{00000000-0008-0000-0200-00004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245</xdr:row>
          <xdr:rowOff>152400</xdr:rowOff>
        </xdr:from>
        <xdr:to>
          <xdr:col>11</xdr:col>
          <xdr:colOff>0</xdr:colOff>
          <xdr:row>247</xdr:row>
          <xdr:rowOff>15240</xdr:rowOff>
        </xdr:to>
        <xdr:sp macro="" textlink="">
          <xdr:nvSpPr>
            <xdr:cNvPr id="7746" name="Check Box 578" hidden="1">
              <a:extLst>
                <a:ext uri="{63B3BB69-23CF-44E3-9099-C40C66FF867C}">
                  <a14:compatExt spid="_x0000_s7746"/>
                </a:ext>
                <a:ext uri="{FF2B5EF4-FFF2-40B4-BE49-F238E27FC236}">
                  <a16:creationId xmlns:a16="http://schemas.microsoft.com/office/drawing/2014/main" id="{00000000-0008-0000-0200-00004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246</xdr:row>
          <xdr:rowOff>152400</xdr:rowOff>
        </xdr:from>
        <xdr:to>
          <xdr:col>3</xdr:col>
          <xdr:colOff>19050</xdr:colOff>
          <xdr:row>248</xdr:row>
          <xdr:rowOff>15240</xdr:rowOff>
        </xdr:to>
        <xdr:sp macro="" textlink="">
          <xdr:nvSpPr>
            <xdr:cNvPr id="7747" name="Check Box 579" hidden="1">
              <a:extLst>
                <a:ext uri="{63B3BB69-23CF-44E3-9099-C40C66FF867C}">
                  <a14:compatExt spid="_x0000_s7747"/>
                </a:ext>
                <a:ext uri="{FF2B5EF4-FFF2-40B4-BE49-F238E27FC236}">
                  <a16:creationId xmlns:a16="http://schemas.microsoft.com/office/drawing/2014/main" id="{00000000-0008-0000-0200-00004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246</xdr:row>
          <xdr:rowOff>152400</xdr:rowOff>
        </xdr:from>
        <xdr:to>
          <xdr:col>7</xdr:col>
          <xdr:colOff>0</xdr:colOff>
          <xdr:row>248</xdr:row>
          <xdr:rowOff>15240</xdr:rowOff>
        </xdr:to>
        <xdr:sp macro="" textlink="">
          <xdr:nvSpPr>
            <xdr:cNvPr id="7748" name="Check Box 580" hidden="1">
              <a:extLst>
                <a:ext uri="{63B3BB69-23CF-44E3-9099-C40C66FF867C}">
                  <a14:compatExt spid="_x0000_s7748"/>
                </a:ext>
                <a:ext uri="{FF2B5EF4-FFF2-40B4-BE49-F238E27FC236}">
                  <a16:creationId xmlns:a16="http://schemas.microsoft.com/office/drawing/2014/main" id="{00000000-0008-0000-0200-00004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246</xdr:row>
          <xdr:rowOff>152400</xdr:rowOff>
        </xdr:from>
        <xdr:to>
          <xdr:col>11</xdr:col>
          <xdr:colOff>0</xdr:colOff>
          <xdr:row>248</xdr:row>
          <xdr:rowOff>15240</xdr:rowOff>
        </xdr:to>
        <xdr:sp macro="" textlink="">
          <xdr:nvSpPr>
            <xdr:cNvPr id="7749" name="Check Box 581" hidden="1">
              <a:extLst>
                <a:ext uri="{63B3BB69-23CF-44E3-9099-C40C66FF867C}">
                  <a14:compatExt spid="_x0000_s7749"/>
                </a:ext>
                <a:ext uri="{FF2B5EF4-FFF2-40B4-BE49-F238E27FC236}">
                  <a16:creationId xmlns:a16="http://schemas.microsoft.com/office/drawing/2014/main" id="{00000000-0008-0000-0200-00004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247</xdr:row>
          <xdr:rowOff>152400</xdr:rowOff>
        </xdr:from>
        <xdr:to>
          <xdr:col>3</xdr:col>
          <xdr:colOff>19050</xdr:colOff>
          <xdr:row>249</xdr:row>
          <xdr:rowOff>15240</xdr:rowOff>
        </xdr:to>
        <xdr:sp macro="" textlink="">
          <xdr:nvSpPr>
            <xdr:cNvPr id="7750" name="Check Box 582" hidden="1">
              <a:extLst>
                <a:ext uri="{63B3BB69-23CF-44E3-9099-C40C66FF867C}">
                  <a14:compatExt spid="_x0000_s7750"/>
                </a:ext>
                <a:ext uri="{FF2B5EF4-FFF2-40B4-BE49-F238E27FC236}">
                  <a16:creationId xmlns:a16="http://schemas.microsoft.com/office/drawing/2014/main" id="{00000000-0008-0000-0200-00004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247</xdr:row>
          <xdr:rowOff>152400</xdr:rowOff>
        </xdr:from>
        <xdr:to>
          <xdr:col>7</xdr:col>
          <xdr:colOff>0</xdr:colOff>
          <xdr:row>249</xdr:row>
          <xdr:rowOff>15240</xdr:rowOff>
        </xdr:to>
        <xdr:sp macro="" textlink="">
          <xdr:nvSpPr>
            <xdr:cNvPr id="7751" name="Check Box 583" hidden="1">
              <a:extLst>
                <a:ext uri="{63B3BB69-23CF-44E3-9099-C40C66FF867C}">
                  <a14:compatExt spid="_x0000_s7751"/>
                </a:ext>
                <a:ext uri="{FF2B5EF4-FFF2-40B4-BE49-F238E27FC236}">
                  <a16:creationId xmlns:a16="http://schemas.microsoft.com/office/drawing/2014/main" id="{00000000-0008-0000-0200-00004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247</xdr:row>
          <xdr:rowOff>152400</xdr:rowOff>
        </xdr:from>
        <xdr:to>
          <xdr:col>11</xdr:col>
          <xdr:colOff>0</xdr:colOff>
          <xdr:row>249</xdr:row>
          <xdr:rowOff>15240</xdr:rowOff>
        </xdr:to>
        <xdr:sp macro="" textlink="">
          <xdr:nvSpPr>
            <xdr:cNvPr id="7752" name="Check Box 584" hidden="1">
              <a:extLst>
                <a:ext uri="{63B3BB69-23CF-44E3-9099-C40C66FF867C}">
                  <a14:compatExt spid="_x0000_s7752"/>
                </a:ext>
                <a:ext uri="{FF2B5EF4-FFF2-40B4-BE49-F238E27FC236}">
                  <a16:creationId xmlns:a16="http://schemas.microsoft.com/office/drawing/2014/main" id="{00000000-0008-0000-0200-00004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248</xdr:row>
          <xdr:rowOff>152400</xdr:rowOff>
        </xdr:from>
        <xdr:to>
          <xdr:col>3</xdr:col>
          <xdr:colOff>19050</xdr:colOff>
          <xdr:row>250</xdr:row>
          <xdr:rowOff>15240</xdr:rowOff>
        </xdr:to>
        <xdr:sp macro="" textlink="">
          <xdr:nvSpPr>
            <xdr:cNvPr id="7753" name="Check Box 585" hidden="1">
              <a:extLst>
                <a:ext uri="{63B3BB69-23CF-44E3-9099-C40C66FF867C}">
                  <a14:compatExt spid="_x0000_s7753"/>
                </a:ext>
                <a:ext uri="{FF2B5EF4-FFF2-40B4-BE49-F238E27FC236}">
                  <a16:creationId xmlns:a16="http://schemas.microsoft.com/office/drawing/2014/main" id="{00000000-0008-0000-0200-00004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248</xdr:row>
          <xdr:rowOff>152400</xdr:rowOff>
        </xdr:from>
        <xdr:to>
          <xdr:col>7</xdr:col>
          <xdr:colOff>0</xdr:colOff>
          <xdr:row>250</xdr:row>
          <xdr:rowOff>15240</xdr:rowOff>
        </xdr:to>
        <xdr:sp macro="" textlink="">
          <xdr:nvSpPr>
            <xdr:cNvPr id="7754" name="Check Box 586" hidden="1">
              <a:extLst>
                <a:ext uri="{63B3BB69-23CF-44E3-9099-C40C66FF867C}">
                  <a14:compatExt spid="_x0000_s7754"/>
                </a:ext>
                <a:ext uri="{FF2B5EF4-FFF2-40B4-BE49-F238E27FC236}">
                  <a16:creationId xmlns:a16="http://schemas.microsoft.com/office/drawing/2014/main" id="{00000000-0008-0000-0200-00004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248</xdr:row>
          <xdr:rowOff>152400</xdr:rowOff>
        </xdr:from>
        <xdr:to>
          <xdr:col>11</xdr:col>
          <xdr:colOff>0</xdr:colOff>
          <xdr:row>250</xdr:row>
          <xdr:rowOff>15240</xdr:rowOff>
        </xdr:to>
        <xdr:sp macro="" textlink="">
          <xdr:nvSpPr>
            <xdr:cNvPr id="7755" name="Check Box 587" hidden="1">
              <a:extLst>
                <a:ext uri="{63B3BB69-23CF-44E3-9099-C40C66FF867C}">
                  <a14:compatExt spid="_x0000_s7755"/>
                </a:ext>
                <a:ext uri="{FF2B5EF4-FFF2-40B4-BE49-F238E27FC236}">
                  <a16:creationId xmlns:a16="http://schemas.microsoft.com/office/drawing/2014/main" id="{00000000-0008-0000-0200-00004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249</xdr:row>
          <xdr:rowOff>152400</xdr:rowOff>
        </xdr:from>
        <xdr:to>
          <xdr:col>3</xdr:col>
          <xdr:colOff>19050</xdr:colOff>
          <xdr:row>251</xdr:row>
          <xdr:rowOff>15240</xdr:rowOff>
        </xdr:to>
        <xdr:sp macro="" textlink="">
          <xdr:nvSpPr>
            <xdr:cNvPr id="7756" name="Check Box 588" hidden="1">
              <a:extLst>
                <a:ext uri="{63B3BB69-23CF-44E3-9099-C40C66FF867C}">
                  <a14:compatExt spid="_x0000_s7756"/>
                </a:ext>
                <a:ext uri="{FF2B5EF4-FFF2-40B4-BE49-F238E27FC236}">
                  <a16:creationId xmlns:a16="http://schemas.microsoft.com/office/drawing/2014/main" id="{00000000-0008-0000-0200-00004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249</xdr:row>
          <xdr:rowOff>152400</xdr:rowOff>
        </xdr:from>
        <xdr:to>
          <xdr:col>7</xdr:col>
          <xdr:colOff>0</xdr:colOff>
          <xdr:row>251</xdr:row>
          <xdr:rowOff>15240</xdr:rowOff>
        </xdr:to>
        <xdr:sp macro="" textlink="">
          <xdr:nvSpPr>
            <xdr:cNvPr id="7757" name="Check Box 589" hidden="1">
              <a:extLst>
                <a:ext uri="{63B3BB69-23CF-44E3-9099-C40C66FF867C}">
                  <a14:compatExt spid="_x0000_s7757"/>
                </a:ext>
                <a:ext uri="{FF2B5EF4-FFF2-40B4-BE49-F238E27FC236}">
                  <a16:creationId xmlns:a16="http://schemas.microsoft.com/office/drawing/2014/main" id="{00000000-0008-0000-0200-00004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249</xdr:row>
          <xdr:rowOff>152400</xdr:rowOff>
        </xdr:from>
        <xdr:to>
          <xdr:col>11</xdr:col>
          <xdr:colOff>0</xdr:colOff>
          <xdr:row>251</xdr:row>
          <xdr:rowOff>15240</xdr:rowOff>
        </xdr:to>
        <xdr:sp macro="" textlink="">
          <xdr:nvSpPr>
            <xdr:cNvPr id="7758" name="Check Box 590" hidden="1">
              <a:extLst>
                <a:ext uri="{63B3BB69-23CF-44E3-9099-C40C66FF867C}">
                  <a14:compatExt spid="_x0000_s7758"/>
                </a:ext>
                <a:ext uri="{FF2B5EF4-FFF2-40B4-BE49-F238E27FC236}">
                  <a16:creationId xmlns:a16="http://schemas.microsoft.com/office/drawing/2014/main" id="{00000000-0008-0000-0200-00004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250</xdr:row>
          <xdr:rowOff>152400</xdr:rowOff>
        </xdr:from>
        <xdr:to>
          <xdr:col>3</xdr:col>
          <xdr:colOff>19050</xdr:colOff>
          <xdr:row>252</xdr:row>
          <xdr:rowOff>15240</xdr:rowOff>
        </xdr:to>
        <xdr:sp macro="" textlink="">
          <xdr:nvSpPr>
            <xdr:cNvPr id="7759" name="Check Box 591" hidden="1">
              <a:extLst>
                <a:ext uri="{63B3BB69-23CF-44E3-9099-C40C66FF867C}">
                  <a14:compatExt spid="_x0000_s7759"/>
                </a:ext>
                <a:ext uri="{FF2B5EF4-FFF2-40B4-BE49-F238E27FC236}">
                  <a16:creationId xmlns:a16="http://schemas.microsoft.com/office/drawing/2014/main" id="{00000000-0008-0000-0200-00004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250</xdr:row>
          <xdr:rowOff>152400</xdr:rowOff>
        </xdr:from>
        <xdr:to>
          <xdr:col>7</xdr:col>
          <xdr:colOff>0</xdr:colOff>
          <xdr:row>252</xdr:row>
          <xdr:rowOff>15240</xdr:rowOff>
        </xdr:to>
        <xdr:sp macro="" textlink="">
          <xdr:nvSpPr>
            <xdr:cNvPr id="7760" name="Check Box 592" hidden="1">
              <a:extLst>
                <a:ext uri="{63B3BB69-23CF-44E3-9099-C40C66FF867C}">
                  <a14:compatExt spid="_x0000_s7760"/>
                </a:ext>
                <a:ext uri="{FF2B5EF4-FFF2-40B4-BE49-F238E27FC236}">
                  <a16:creationId xmlns:a16="http://schemas.microsoft.com/office/drawing/2014/main" id="{00000000-0008-0000-0200-00005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250</xdr:row>
          <xdr:rowOff>152400</xdr:rowOff>
        </xdr:from>
        <xdr:to>
          <xdr:col>11</xdr:col>
          <xdr:colOff>0</xdr:colOff>
          <xdr:row>252</xdr:row>
          <xdr:rowOff>15240</xdr:rowOff>
        </xdr:to>
        <xdr:sp macro="" textlink="">
          <xdr:nvSpPr>
            <xdr:cNvPr id="7761" name="Check Box 593" hidden="1">
              <a:extLst>
                <a:ext uri="{63B3BB69-23CF-44E3-9099-C40C66FF867C}">
                  <a14:compatExt spid="_x0000_s7761"/>
                </a:ext>
                <a:ext uri="{FF2B5EF4-FFF2-40B4-BE49-F238E27FC236}">
                  <a16:creationId xmlns:a16="http://schemas.microsoft.com/office/drawing/2014/main" id="{00000000-0008-0000-0200-00005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251</xdr:row>
          <xdr:rowOff>152400</xdr:rowOff>
        </xdr:from>
        <xdr:to>
          <xdr:col>3</xdr:col>
          <xdr:colOff>19050</xdr:colOff>
          <xdr:row>253</xdr:row>
          <xdr:rowOff>15240</xdr:rowOff>
        </xdr:to>
        <xdr:sp macro="" textlink="">
          <xdr:nvSpPr>
            <xdr:cNvPr id="7762" name="Check Box 594" hidden="1">
              <a:extLst>
                <a:ext uri="{63B3BB69-23CF-44E3-9099-C40C66FF867C}">
                  <a14:compatExt spid="_x0000_s7762"/>
                </a:ext>
                <a:ext uri="{FF2B5EF4-FFF2-40B4-BE49-F238E27FC236}">
                  <a16:creationId xmlns:a16="http://schemas.microsoft.com/office/drawing/2014/main" id="{00000000-0008-0000-0200-00005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251</xdr:row>
          <xdr:rowOff>152400</xdr:rowOff>
        </xdr:from>
        <xdr:to>
          <xdr:col>7</xdr:col>
          <xdr:colOff>0</xdr:colOff>
          <xdr:row>253</xdr:row>
          <xdr:rowOff>15240</xdr:rowOff>
        </xdr:to>
        <xdr:sp macro="" textlink="">
          <xdr:nvSpPr>
            <xdr:cNvPr id="7763" name="Check Box 595" hidden="1">
              <a:extLst>
                <a:ext uri="{63B3BB69-23CF-44E3-9099-C40C66FF867C}">
                  <a14:compatExt spid="_x0000_s7763"/>
                </a:ext>
                <a:ext uri="{FF2B5EF4-FFF2-40B4-BE49-F238E27FC236}">
                  <a16:creationId xmlns:a16="http://schemas.microsoft.com/office/drawing/2014/main" id="{00000000-0008-0000-0200-00005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251</xdr:row>
          <xdr:rowOff>152400</xdr:rowOff>
        </xdr:from>
        <xdr:to>
          <xdr:col>11</xdr:col>
          <xdr:colOff>0</xdr:colOff>
          <xdr:row>253</xdr:row>
          <xdr:rowOff>15240</xdr:rowOff>
        </xdr:to>
        <xdr:sp macro="" textlink="">
          <xdr:nvSpPr>
            <xdr:cNvPr id="7764" name="Check Box 596" hidden="1">
              <a:extLst>
                <a:ext uri="{63B3BB69-23CF-44E3-9099-C40C66FF867C}">
                  <a14:compatExt spid="_x0000_s7764"/>
                </a:ext>
                <a:ext uri="{FF2B5EF4-FFF2-40B4-BE49-F238E27FC236}">
                  <a16:creationId xmlns:a16="http://schemas.microsoft.com/office/drawing/2014/main" id="{00000000-0008-0000-0200-00005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252</xdr:row>
          <xdr:rowOff>152400</xdr:rowOff>
        </xdr:from>
        <xdr:to>
          <xdr:col>3</xdr:col>
          <xdr:colOff>19050</xdr:colOff>
          <xdr:row>254</xdr:row>
          <xdr:rowOff>15240</xdr:rowOff>
        </xdr:to>
        <xdr:sp macro="" textlink="">
          <xdr:nvSpPr>
            <xdr:cNvPr id="7765" name="Check Box 597" hidden="1">
              <a:extLst>
                <a:ext uri="{63B3BB69-23CF-44E3-9099-C40C66FF867C}">
                  <a14:compatExt spid="_x0000_s7765"/>
                </a:ext>
                <a:ext uri="{FF2B5EF4-FFF2-40B4-BE49-F238E27FC236}">
                  <a16:creationId xmlns:a16="http://schemas.microsoft.com/office/drawing/2014/main" id="{00000000-0008-0000-0200-00005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252</xdr:row>
          <xdr:rowOff>152400</xdr:rowOff>
        </xdr:from>
        <xdr:to>
          <xdr:col>7</xdr:col>
          <xdr:colOff>0</xdr:colOff>
          <xdr:row>254</xdr:row>
          <xdr:rowOff>15240</xdr:rowOff>
        </xdr:to>
        <xdr:sp macro="" textlink="">
          <xdr:nvSpPr>
            <xdr:cNvPr id="7766" name="Check Box 598" hidden="1">
              <a:extLst>
                <a:ext uri="{63B3BB69-23CF-44E3-9099-C40C66FF867C}">
                  <a14:compatExt spid="_x0000_s7766"/>
                </a:ext>
                <a:ext uri="{FF2B5EF4-FFF2-40B4-BE49-F238E27FC236}">
                  <a16:creationId xmlns:a16="http://schemas.microsoft.com/office/drawing/2014/main" id="{00000000-0008-0000-0200-00005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252</xdr:row>
          <xdr:rowOff>152400</xdr:rowOff>
        </xdr:from>
        <xdr:to>
          <xdr:col>11</xdr:col>
          <xdr:colOff>0</xdr:colOff>
          <xdr:row>254</xdr:row>
          <xdr:rowOff>15240</xdr:rowOff>
        </xdr:to>
        <xdr:sp macro="" textlink="">
          <xdr:nvSpPr>
            <xdr:cNvPr id="7767" name="Check Box 599" hidden="1">
              <a:extLst>
                <a:ext uri="{63B3BB69-23CF-44E3-9099-C40C66FF867C}">
                  <a14:compatExt spid="_x0000_s7767"/>
                </a:ext>
                <a:ext uri="{FF2B5EF4-FFF2-40B4-BE49-F238E27FC236}">
                  <a16:creationId xmlns:a16="http://schemas.microsoft.com/office/drawing/2014/main" id="{00000000-0008-0000-0200-00005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253</xdr:row>
          <xdr:rowOff>152400</xdr:rowOff>
        </xdr:from>
        <xdr:to>
          <xdr:col>3</xdr:col>
          <xdr:colOff>19050</xdr:colOff>
          <xdr:row>255</xdr:row>
          <xdr:rowOff>15240</xdr:rowOff>
        </xdr:to>
        <xdr:sp macro="" textlink="">
          <xdr:nvSpPr>
            <xdr:cNvPr id="7768" name="Check Box 600" hidden="1">
              <a:extLst>
                <a:ext uri="{63B3BB69-23CF-44E3-9099-C40C66FF867C}">
                  <a14:compatExt spid="_x0000_s7768"/>
                </a:ext>
                <a:ext uri="{FF2B5EF4-FFF2-40B4-BE49-F238E27FC236}">
                  <a16:creationId xmlns:a16="http://schemas.microsoft.com/office/drawing/2014/main" id="{00000000-0008-0000-0200-00005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253</xdr:row>
          <xdr:rowOff>152400</xdr:rowOff>
        </xdr:from>
        <xdr:to>
          <xdr:col>7</xdr:col>
          <xdr:colOff>0</xdr:colOff>
          <xdr:row>255</xdr:row>
          <xdr:rowOff>15240</xdr:rowOff>
        </xdr:to>
        <xdr:sp macro="" textlink="">
          <xdr:nvSpPr>
            <xdr:cNvPr id="7769" name="Check Box 601" hidden="1">
              <a:extLst>
                <a:ext uri="{63B3BB69-23CF-44E3-9099-C40C66FF867C}">
                  <a14:compatExt spid="_x0000_s7769"/>
                </a:ext>
                <a:ext uri="{FF2B5EF4-FFF2-40B4-BE49-F238E27FC236}">
                  <a16:creationId xmlns:a16="http://schemas.microsoft.com/office/drawing/2014/main" id="{00000000-0008-0000-0200-00005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253</xdr:row>
          <xdr:rowOff>152400</xdr:rowOff>
        </xdr:from>
        <xdr:to>
          <xdr:col>11</xdr:col>
          <xdr:colOff>0</xdr:colOff>
          <xdr:row>255</xdr:row>
          <xdr:rowOff>15240</xdr:rowOff>
        </xdr:to>
        <xdr:sp macro="" textlink="">
          <xdr:nvSpPr>
            <xdr:cNvPr id="7770" name="Check Box 602" hidden="1">
              <a:extLst>
                <a:ext uri="{63B3BB69-23CF-44E3-9099-C40C66FF867C}">
                  <a14:compatExt spid="_x0000_s7770"/>
                </a:ext>
                <a:ext uri="{FF2B5EF4-FFF2-40B4-BE49-F238E27FC236}">
                  <a16:creationId xmlns:a16="http://schemas.microsoft.com/office/drawing/2014/main" id="{00000000-0008-0000-0200-00005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254</xdr:row>
          <xdr:rowOff>152400</xdr:rowOff>
        </xdr:from>
        <xdr:to>
          <xdr:col>3</xdr:col>
          <xdr:colOff>19050</xdr:colOff>
          <xdr:row>256</xdr:row>
          <xdr:rowOff>15240</xdr:rowOff>
        </xdr:to>
        <xdr:sp macro="" textlink="">
          <xdr:nvSpPr>
            <xdr:cNvPr id="7771" name="Check Box 603" hidden="1">
              <a:extLst>
                <a:ext uri="{63B3BB69-23CF-44E3-9099-C40C66FF867C}">
                  <a14:compatExt spid="_x0000_s7771"/>
                </a:ext>
                <a:ext uri="{FF2B5EF4-FFF2-40B4-BE49-F238E27FC236}">
                  <a16:creationId xmlns:a16="http://schemas.microsoft.com/office/drawing/2014/main" id="{00000000-0008-0000-0200-00005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254</xdr:row>
          <xdr:rowOff>152400</xdr:rowOff>
        </xdr:from>
        <xdr:to>
          <xdr:col>7</xdr:col>
          <xdr:colOff>0</xdr:colOff>
          <xdr:row>256</xdr:row>
          <xdr:rowOff>15240</xdr:rowOff>
        </xdr:to>
        <xdr:sp macro="" textlink="">
          <xdr:nvSpPr>
            <xdr:cNvPr id="7772" name="Check Box 604" hidden="1">
              <a:extLst>
                <a:ext uri="{63B3BB69-23CF-44E3-9099-C40C66FF867C}">
                  <a14:compatExt spid="_x0000_s7772"/>
                </a:ext>
                <a:ext uri="{FF2B5EF4-FFF2-40B4-BE49-F238E27FC236}">
                  <a16:creationId xmlns:a16="http://schemas.microsoft.com/office/drawing/2014/main" id="{00000000-0008-0000-0200-00005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254</xdr:row>
          <xdr:rowOff>152400</xdr:rowOff>
        </xdr:from>
        <xdr:to>
          <xdr:col>11</xdr:col>
          <xdr:colOff>0</xdr:colOff>
          <xdr:row>256</xdr:row>
          <xdr:rowOff>15240</xdr:rowOff>
        </xdr:to>
        <xdr:sp macro="" textlink="">
          <xdr:nvSpPr>
            <xdr:cNvPr id="7773" name="Check Box 605" hidden="1">
              <a:extLst>
                <a:ext uri="{63B3BB69-23CF-44E3-9099-C40C66FF867C}">
                  <a14:compatExt spid="_x0000_s7773"/>
                </a:ext>
                <a:ext uri="{FF2B5EF4-FFF2-40B4-BE49-F238E27FC236}">
                  <a16:creationId xmlns:a16="http://schemas.microsoft.com/office/drawing/2014/main" id="{00000000-0008-0000-0200-00005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255</xdr:row>
          <xdr:rowOff>152400</xdr:rowOff>
        </xdr:from>
        <xdr:to>
          <xdr:col>3</xdr:col>
          <xdr:colOff>19050</xdr:colOff>
          <xdr:row>257</xdr:row>
          <xdr:rowOff>15240</xdr:rowOff>
        </xdr:to>
        <xdr:sp macro="" textlink="">
          <xdr:nvSpPr>
            <xdr:cNvPr id="7774" name="Check Box 606" hidden="1">
              <a:extLst>
                <a:ext uri="{63B3BB69-23CF-44E3-9099-C40C66FF867C}">
                  <a14:compatExt spid="_x0000_s7774"/>
                </a:ext>
                <a:ext uri="{FF2B5EF4-FFF2-40B4-BE49-F238E27FC236}">
                  <a16:creationId xmlns:a16="http://schemas.microsoft.com/office/drawing/2014/main" id="{00000000-0008-0000-0200-00005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255</xdr:row>
          <xdr:rowOff>152400</xdr:rowOff>
        </xdr:from>
        <xdr:to>
          <xdr:col>7</xdr:col>
          <xdr:colOff>0</xdr:colOff>
          <xdr:row>257</xdr:row>
          <xdr:rowOff>15240</xdr:rowOff>
        </xdr:to>
        <xdr:sp macro="" textlink="">
          <xdr:nvSpPr>
            <xdr:cNvPr id="7775" name="Check Box 607" hidden="1">
              <a:extLst>
                <a:ext uri="{63B3BB69-23CF-44E3-9099-C40C66FF867C}">
                  <a14:compatExt spid="_x0000_s7775"/>
                </a:ext>
                <a:ext uri="{FF2B5EF4-FFF2-40B4-BE49-F238E27FC236}">
                  <a16:creationId xmlns:a16="http://schemas.microsoft.com/office/drawing/2014/main" id="{00000000-0008-0000-0200-00005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255</xdr:row>
          <xdr:rowOff>152400</xdr:rowOff>
        </xdr:from>
        <xdr:to>
          <xdr:col>11</xdr:col>
          <xdr:colOff>0</xdr:colOff>
          <xdr:row>257</xdr:row>
          <xdr:rowOff>15240</xdr:rowOff>
        </xdr:to>
        <xdr:sp macro="" textlink="">
          <xdr:nvSpPr>
            <xdr:cNvPr id="7776" name="Check Box 608" hidden="1">
              <a:extLst>
                <a:ext uri="{63B3BB69-23CF-44E3-9099-C40C66FF867C}">
                  <a14:compatExt spid="_x0000_s7776"/>
                </a:ext>
                <a:ext uri="{FF2B5EF4-FFF2-40B4-BE49-F238E27FC236}">
                  <a16:creationId xmlns:a16="http://schemas.microsoft.com/office/drawing/2014/main" id="{00000000-0008-0000-0200-00006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256</xdr:row>
          <xdr:rowOff>152400</xdr:rowOff>
        </xdr:from>
        <xdr:to>
          <xdr:col>3</xdr:col>
          <xdr:colOff>19050</xdr:colOff>
          <xdr:row>258</xdr:row>
          <xdr:rowOff>15240</xdr:rowOff>
        </xdr:to>
        <xdr:sp macro="" textlink="">
          <xdr:nvSpPr>
            <xdr:cNvPr id="7777" name="Check Box 609" hidden="1">
              <a:extLst>
                <a:ext uri="{63B3BB69-23CF-44E3-9099-C40C66FF867C}">
                  <a14:compatExt spid="_x0000_s7777"/>
                </a:ext>
                <a:ext uri="{FF2B5EF4-FFF2-40B4-BE49-F238E27FC236}">
                  <a16:creationId xmlns:a16="http://schemas.microsoft.com/office/drawing/2014/main" id="{00000000-0008-0000-0200-00006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256</xdr:row>
          <xdr:rowOff>152400</xdr:rowOff>
        </xdr:from>
        <xdr:to>
          <xdr:col>7</xdr:col>
          <xdr:colOff>0</xdr:colOff>
          <xdr:row>258</xdr:row>
          <xdr:rowOff>15240</xdr:rowOff>
        </xdr:to>
        <xdr:sp macro="" textlink="">
          <xdr:nvSpPr>
            <xdr:cNvPr id="7778" name="Check Box 610" hidden="1">
              <a:extLst>
                <a:ext uri="{63B3BB69-23CF-44E3-9099-C40C66FF867C}">
                  <a14:compatExt spid="_x0000_s7778"/>
                </a:ext>
                <a:ext uri="{FF2B5EF4-FFF2-40B4-BE49-F238E27FC236}">
                  <a16:creationId xmlns:a16="http://schemas.microsoft.com/office/drawing/2014/main" id="{00000000-0008-0000-0200-00006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256</xdr:row>
          <xdr:rowOff>152400</xdr:rowOff>
        </xdr:from>
        <xdr:to>
          <xdr:col>11</xdr:col>
          <xdr:colOff>0</xdr:colOff>
          <xdr:row>258</xdr:row>
          <xdr:rowOff>15240</xdr:rowOff>
        </xdr:to>
        <xdr:sp macro="" textlink="">
          <xdr:nvSpPr>
            <xdr:cNvPr id="7779" name="Check Box 611" hidden="1">
              <a:extLst>
                <a:ext uri="{63B3BB69-23CF-44E3-9099-C40C66FF867C}">
                  <a14:compatExt spid="_x0000_s7779"/>
                </a:ext>
                <a:ext uri="{FF2B5EF4-FFF2-40B4-BE49-F238E27FC236}">
                  <a16:creationId xmlns:a16="http://schemas.microsoft.com/office/drawing/2014/main" id="{00000000-0008-0000-0200-00006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257</xdr:row>
          <xdr:rowOff>152400</xdr:rowOff>
        </xdr:from>
        <xdr:to>
          <xdr:col>3</xdr:col>
          <xdr:colOff>19050</xdr:colOff>
          <xdr:row>259</xdr:row>
          <xdr:rowOff>15240</xdr:rowOff>
        </xdr:to>
        <xdr:sp macro="" textlink="">
          <xdr:nvSpPr>
            <xdr:cNvPr id="7780" name="Check Box 612" hidden="1">
              <a:extLst>
                <a:ext uri="{63B3BB69-23CF-44E3-9099-C40C66FF867C}">
                  <a14:compatExt spid="_x0000_s7780"/>
                </a:ext>
                <a:ext uri="{FF2B5EF4-FFF2-40B4-BE49-F238E27FC236}">
                  <a16:creationId xmlns:a16="http://schemas.microsoft.com/office/drawing/2014/main" id="{00000000-0008-0000-0200-00006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257</xdr:row>
          <xdr:rowOff>152400</xdr:rowOff>
        </xdr:from>
        <xdr:to>
          <xdr:col>7</xdr:col>
          <xdr:colOff>0</xdr:colOff>
          <xdr:row>259</xdr:row>
          <xdr:rowOff>15240</xdr:rowOff>
        </xdr:to>
        <xdr:sp macro="" textlink="">
          <xdr:nvSpPr>
            <xdr:cNvPr id="7781" name="Check Box 613" hidden="1">
              <a:extLst>
                <a:ext uri="{63B3BB69-23CF-44E3-9099-C40C66FF867C}">
                  <a14:compatExt spid="_x0000_s7781"/>
                </a:ext>
                <a:ext uri="{FF2B5EF4-FFF2-40B4-BE49-F238E27FC236}">
                  <a16:creationId xmlns:a16="http://schemas.microsoft.com/office/drawing/2014/main" id="{00000000-0008-0000-0200-00006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257</xdr:row>
          <xdr:rowOff>152400</xdr:rowOff>
        </xdr:from>
        <xdr:to>
          <xdr:col>11</xdr:col>
          <xdr:colOff>0</xdr:colOff>
          <xdr:row>259</xdr:row>
          <xdr:rowOff>15240</xdr:rowOff>
        </xdr:to>
        <xdr:sp macro="" textlink="">
          <xdr:nvSpPr>
            <xdr:cNvPr id="7782" name="Check Box 614" hidden="1">
              <a:extLst>
                <a:ext uri="{63B3BB69-23CF-44E3-9099-C40C66FF867C}">
                  <a14:compatExt spid="_x0000_s7782"/>
                </a:ext>
                <a:ext uri="{FF2B5EF4-FFF2-40B4-BE49-F238E27FC236}">
                  <a16:creationId xmlns:a16="http://schemas.microsoft.com/office/drawing/2014/main" id="{00000000-0008-0000-0200-00006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258</xdr:row>
          <xdr:rowOff>152400</xdr:rowOff>
        </xdr:from>
        <xdr:to>
          <xdr:col>3</xdr:col>
          <xdr:colOff>19050</xdr:colOff>
          <xdr:row>260</xdr:row>
          <xdr:rowOff>15240</xdr:rowOff>
        </xdr:to>
        <xdr:sp macro="" textlink="">
          <xdr:nvSpPr>
            <xdr:cNvPr id="7783" name="Check Box 615" hidden="1">
              <a:extLst>
                <a:ext uri="{63B3BB69-23CF-44E3-9099-C40C66FF867C}">
                  <a14:compatExt spid="_x0000_s7783"/>
                </a:ext>
                <a:ext uri="{FF2B5EF4-FFF2-40B4-BE49-F238E27FC236}">
                  <a16:creationId xmlns:a16="http://schemas.microsoft.com/office/drawing/2014/main" id="{00000000-0008-0000-0200-00006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258</xdr:row>
          <xdr:rowOff>152400</xdr:rowOff>
        </xdr:from>
        <xdr:to>
          <xdr:col>7</xdr:col>
          <xdr:colOff>0</xdr:colOff>
          <xdr:row>260</xdr:row>
          <xdr:rowOff>15240</xdr:rowOff>
        </xdr:to>
        <xdr:sp macro="" textlink="">
          <xdr:nvSpPr>
            <xdr:cNvPr id="7784" name="Check Box 616" hidden="1">
              <a:extLst>
                <a:ext uri="{63B3BB69-23CF-44E3-9099-C40C66FF867C}">
                  <a14:compatExt spid="_x0000_s7784"/>
                </a:ext>
                <a:ext uri="{FF2B5EF4-FFF2-40B4-BE49-F238E27FC236}">
                  <a16:creationId xmlns:a16="http://schemas.microsoft.com/office/drawing/2014/main" id="{00000000-0008-0000-0200-00006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258</xdr:row>
          <xdr:rowOff>152400</xdr:rowOff>
        </xdr:from>
        <xdr:to>
          <xdr:col>11</xdr:col>
          <xdr:colOff>0</xdr:colOff>
          <xdr:row>260</xdr:row>
          <xdr:rowOff>15240</xdr:rowOff>
        </xdr:to>
        <xdr:sp macro="" textlink="">
          <xdr:nvSpPr>
            <xdr:cNvPr id="7785" name="Check Box 617" hidden="1">
              <a:extLst>
                <a:ext uri="{63B3BB69-23CF-44E3-9099-C40C66FF867C}">
                  <a14:compatExt spid="_x0000_s7785"/>
                </a:ext>
                <a:ext uri="{FF2B5EF4-FFF2-40B4-BE49-F238E27FC236}">
                  <a16:creationId xmlns:a16="http://schemas.microsoft.com/office/drawing/2014/main" id="{00000000-0008-0000-0200-00006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259</xdr:row>
          <xdr:rowOff>152400</xdr:rowOff>
        </xdr:from>
        <xdr:to>
          <xdr:col>3</xdr:col>
          <xdr:colOff>19050</xdr:colOff>
          <xdr:row>261</xdr:row>
          <xdr:rowOff>15240</xdr:rowOff>
        </xdr:to>
        <xdr:sp macro="" textlink="">
          <xdr:nvSpPr>
            <xdr:cNvPr id="7786" name="Check Box 618" hidden="1">
              <a:extLst>
                <a:ext uri="{63B3BB69-23CF-44E3-9099-C40C66FF867C}">
                  <a14:compatExt spid="_x0000_s7786"/>
                </a:ext>
                <a:ext uri="{FF2B5EF4-FFF2-40B4-BE49-F238E27FC236}">
                  <a16:creationId xmlns:a16="http://schemas.microsoft.com/office/drawing/2014/main" id="{00000000-0008-0000-0200-00006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259</xdr:row>
          <xdr:rowOff>152400</xdr:rowOff>
        </xdr:from>
        <xdr:to>
          <xdr:col>7</xdr:col>
          <xdr:colOff>0</xdr:colOff>
          <xdr:row>261</xdr:row>
          <xdr:rowOff>15240</xdr:rowOff>
        </xdr:to>
        <xdr:sp macro="" textlink="">
          <xdr:nvSpPr>
            <xdr:cNvPr id="7787" name="Check Box 619" hidden="1">
              <a:extLst>
                <a:ext uri="{63B3BB69-23CF-44E3-9099-C40C66FF867C}">
                  <a14:compatExt spid="_x0000_s7787"/>
                </a:ext>
                <a:ext uri="{FF2B5EF4-FFF2-40B4-BE49-F238E27FC236}">
                  <a16:creationId xmlns:a16="http://schemas.microsoft.com/office/drawing/2014/main" id="{00000000-0008-0000-0200-00006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259</xdr:row>
          <xdr:rowOff>152400</xdr:rowOff>
        </xdr:from>
        <xdr:to>
          <xdr:col>11</xdr:col>
          <xdr:colOff>0</xdr:colOff>
          <xdr:row>261</xdr:row>
          <xdr:rowOff>15240</xdr:rowOff>
        </xdr:to>
        <xdr:sp macro="" textlink="">
          <xdr:nvSpPr>
            <xdr:cNvPr id="7788" name="Check Box 620" hidden="1">
              <a:extLst>
                <a:ext uri="{63B3BB69-23CF-44E3-9099-C40C66FF867C}">
                  <a14:compatExt spid="_x0000_s7788"/>
                </a:ext>
                <a:ext uri="{FF2B5EF4-FFF2-40B4-BE49-F238E27FC236}">
                  <a16:creationId xmlns:a16="http://schemas.microsoft.com/office/drawing/2014/main" id="{00000000-0008-0000-0200-00006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260</xdr:row>
          <xdr:rowOff>152400</xdr:rowOff>
        </xdr:from>
        <xdr:to>
          <xdr:col>3</xdr:col>
          <xdr:colOff>19050</xdr:colOff>
          <xdr:row>262</xdr:row>
          <xdr:rowOff>15240</xdr:rowOff>
        </xdr:to>
        <xdr:sp macro="" textlink="">
          <xdr:nvSpPr>
            <xdr:cNvPr id="7789" name="Check Box 621" hidden="1">
              <a:extLst>
                <a:ext uri="{63B3BB69-23CF-44E3-9099-C40C66FF867C}">
                  <a14:compatExt spid="_x0000_s7789"/>
                </a:ext>
                <a:ext uri="{FF2B5EF4-FFF2-40B4-BE49-F238E27FC236}">
                  <a16:creationId xmlns:a16="http://schemas.microsoft.com/office/drawing/2014/main" id="{00000000-0008-0000-0200-00006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260</xdr:row>
          <xdr:rowOff>152400</xdr:rowOff>
        </xdr:from>
        <xdr:to>
          <xdr:col>7</xdr:col>
          <xdr:colOff>0</xdr:colOff>
          <xdr:row>262</xdr:row>
          <xdr:rowOff>15240</xdr:rowOff>
        </xdr:to>
        <xdr:sp macro="" textlink="">
          <xdr:nvSpPr>
            <xdr:cNvPr id="7790" name="Check Box 622" hidden="1">
              <a:extLst>
                <a:ext uri="{63B3BB69-23CF-44E3-9099-C40C66FF867C}">
                  <a14:compatExt spid="_x0000_s7790"/>
                </a:ext>
                <a:ext uri="{FF2B5EF4-FFF2-40B4-BE49-F238E27FC236}">
                  <a16:creationId xmlns:a16="http://schemas.microsoft.com/office/drawing/2014/main" id="{00000000-0008-0000-0200-00006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260</xdr:row>
          <xdr:rowOff>152400</xdr:rowOff>
        </xdr:from>
        <xdr:to>
          <xdr:col>11</xdr:col>
          <xdr:colOff>0</xdr:colOff>
          <xdr:row>262</xdr:row>
          <xdr:rowOff>15240</xdr:rowOff>
        </xdr:to>
        <xdr:sp macro="" textlink="">
          <xdr:nvSpPr>
            <xdr:cNvPr id="7791" name="Check Box 623" hidden="1">
              <a:extLst>
                <a:ext uri="{63B3BB69-23CF-44E3-9099-C40C66FF867C}">
                  <a14:compatExt spid="_x0000_s7791"/>
                </a:ext>
                <a:ext uri="{FF2B5EF4-FFF2-40B4-BE49-F238E27FC236}">
                  <a16:creationId xmlns:a16="http://schemas.microsoft.com/office/drawing/2014/main" id="{00000000-0008-0000-0200-00006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261</xdr:row>
          <xdr:rowOff>152400</xdr:rowOff>
        </xdr:from>
        <xdr:to>
          <xdr:col>3</xdr:col>
          <xdr:colOff>19050</xdr:colOff>
          <xdr:row>263</xdr:row>
          <xdr:rowOff>15240</xdr:rowOff>
        </xdr:to>
        <xdr:sp macro="" textlink="">
          <xdr:nvSpPr>
            <xdr:cNvPr id="7792" name="Check Box 624" hidden="1">
              <a:extLst>
                <a:ext uri="{63B3BB69-23CF-44E3-9099-C40C66FF867C}">
                  <a14:compatExt spid="_x0000_s7792"/>
                </a:ext>
                <a:ext uri="{FF2B5EF4-FFF2-40B4-BE49-F238E27FC236}">
                  <a16:creationId xmlns:a16="http://schemas.microsoft.com/office/drawing/2014/main" id="{00000000-0008-0000-0200-00007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261</xdr:row>
          <xdr:rowOff>152400</xdr:rowOff>
        </xdr:from>
        <xdr:to>
          <xdr:col>7</xdr:col>
          <xdr:colOff>0</xdr:colOff>
          <xdr:row>263</xdr:row>
          <xdr:rowOff>15240</xdr:rowOff>
        </xdr:to>
        <xdr:sp macro="" textlink="">
          <xdr:nvSpPr>
            <xdr:cNvPr id="7793" name="Check Box 625" hidden="1">
              <a:extLst>
                <a:ext uri="{63B3BB69-23CF-44E3-9099-C40C66FF867C}">
                  <a14:compatExt spid="_x0000_s7793"/>
                </a:ext>
                <a:ext uri="{FF2B5EF4-FFF2-40B4-BE49-F238E27FC236}">
                  <a16:creationId xmlns:a16="http://schemas.microsoft.com/office/drawing/2014/main" id="{00000000-0008-0000-0200-00007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261</xdr:row>
          <xdr:rowOff>152400</xdr:rowOff>
        </xdr:from>
        <xdr:to>
          <xdr:col>11</xdr:col>
          <xdr:colOff>0</xdr:colOff>
          <xdr:row>263</xdr:row>
          <xdr:rowOff>15240</xdr:rowOff>
        </xdr:to>
        <xdr:sp macro="" textlink="">
          <xdr:nvSpPr>
            <xdr:cNvPr id="7794" name="Check Box 626" hidden="1">
              <a:extLst>
                <a:ext uri="{63B3BB69-23CF-44E3-9099-C40C66FF867C}">
                  <a14:compatExt spid="_x0000_s7794"/>
                </a:ext>
                <a:ext uri="{FF2B5EF4-FFF2-40B4-BE49-F238E27FC236}">
                  <a16:creationId xmlns:a16="http://schemas.microsoft.com/office/drawing/2014/main" id="{00000000-0008-0000-0200-00007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262</xdr:row>
          <xdr:rowOff>152400</xdr:rowOff>
        </xdr:from>
        <xdr:to>
          <xdr:col>3</xdr:col>
          <xdr:colOff>19050</xdr:colOff>
          <xdr:row>264</xdr:row>
          <xdr:rowOff>15240</xdr:rowOff>
        </xdr:to>
        <xdr:sp macro="" textlink="">
          <xdr:nvSpPr>
            <xdr:cNvPr id="7795" name="Check Box 627" hidden="1">
              <a:extLst>
                <a:ext uri="{63B3BB69-23CF-44E3-9099-C40C66FF867C}">
                  <a14:compatExt spid="_x0000_s7795"/>
                </a:ext>
                <a:ext uri="{FF2B5EF4-FFF2-40B4-BE49-F238E27FC236}">
                  <a16:creationId xmlns:a16="http://schemas.microsoft.com/office/drawing/2014/main" id="{00000000-0008-0000-0200-00007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262</xdr:row>
          <xdr:rowOff>152400</xdr:rowOff>
        </xdr:from>
        <xdr:to>
          <xdr:col>7</xdr:col>
          <xdr:colOff>0</xdr:colOff>
          <xdr:row>264</xdr:row>
          <xdr:rowOff>15240</xdr:rowOff>
        </xdr:to>
        <xdr:sp macro="" textlink="">
          <xdr:nvSpPr>
            <xdr:cNvPr id="7796" name="Check Box 628" hidden="1">
              <a:extLst>
                <a:ext uri="{63B3BB69-23CF-44E3-9099-C40C66FF867C}">
                  <a14:compatExt spid="_x0000_s7796"/>
                </a:ext>
                <a:ext uri="{FF2B5EF4-FFF2-40B4-BE49-F238E27FC236}">
                  <a16:creationId xmlns:a16="http://schemas.microsoft.com/office/drawing/2014/main" id="{00000000-0008-0000-0200-00007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262</xdr:row>
          <xdr:rowOff>152400</xdr:rowOff>
        </xdr:from>
        <xdr:to>
          <xdr:col>11</xdr:col>
          <xdr:colOff>0</xdr:colOff>
          <xdr:row>264</xdr:row>
          <xdr:rowOff>15240</xdr:rowOff>
        </xdr:to>
        <xdr:sp macro="" textlink="">
          <xdr:nvSpPr>
            <xdr:cNvPr id="7797" name="Check Box 629" hidden="1">
              <a:extLst>
                <a:ext uri="{63B3BB69-23CF-44E3-9099-C40C66FF867C}">
                  <a14:compatExt spid="_x0000_s7797"/>
                </a:ext>
                <a:ext uri="{FF2B5EF4-FFF2-40B4-BE49-F238E27FC236}">
                  <a16:creationId xmlns:a16="http://schemas.microsoft.com/office/drawing/2014/main" id="{00000000-0008-0000-0200-00007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263</xdr:row>
          <xdr:rowOff>152400</xdr:rowOff>
        </xdr:from>
        <xdr:to>
          <xdr:col>3</xdr:col>
          <xdr:colOff>19050</xdr:colOff>
          <xdr:row>265</xdr:row>
          <xdr:rowOff>15240</xdr:rowOff>
        </xdr:to>
        <xdr:sp macro="" textlink="">
          <xdr:nvSpPr>
            <xdr:cNvPr id="7798" name="Check Box 630" hidden="1">
              <a:extLst>
                <a:ext uri="{63B3BB69-23CF-44E3-9099-C40C66FF867C}">
                  <a14:compatExt spid="_x0000_s7798"/>
                </a:ext>
                <a:ext uri="{FF2B5EF4-FFF2-40B4-BE49-F238E27FC236}">
                  <a16:creationId xmlns:a16="http://schemas.microsoft.com/office/drawing/2014/main" id="{00000000-0008-0000-0200-00007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263</xdr:row>
          <xdr:rowOff>152400</xdr:rowOff>
        </xdr:from>
        <xdr:to>
          <xdr:col>7</xdr:col>
          <xdr:colOff>0</xdr:colOff>
          <xdr:row>265</xdr:row>
          <xdr:rowOff>15240</xdr:rowOff>
        </xdr:to>
        <xdr:sp macro="" textlink="">
          <xdr:nvSpPr>
            <xdr:cNvPr id="7799" name="Check Box 631" hidden="1">
              <a:extLst>
                <a:ext uri="{63B3BB69-23CF-44E3-9099-C40C66FF867C}">
                  <a14:compatExt spid="_x0000_s7799"/>
                </a:ext>
                <a:ext uri="{FF2B5EF4-FFF2-40B4-BE49-F238E27FC236}">
                  <a16:creationId xmlns:a16="http://schemas.microsoft.com/office/drawing/2014/main" id="{00000000-0008-0000-0200-00007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263</xdr:row>
          <xdr:rowOff>152400</xdr:rowOff>
        </xdr:from>
        <xdr:to>
          <xdr:col>11</xdr:col>
          <xdr:colOff>0</xdr:colOff>
          <xdr:row>265</xdr:row>
          <xdr:rowOff>15240</xdr:rowOff>
        </xdr:to>
        <xdr:sp macro="" textlink="">
          <xdr:nvSpPr>
            <xdr:cNvPr id="7800" name="Check Box 632" hidden="1">
              <a:extLst>
                <a:ext uri="{63B3BB69-23CF-44E3-9099-C40C66FF867C}">
                  <a14:compatExt spid="_x0000_s7800"/>
                </a:ext>
                <a:ext uri="{FF2B5EF4-FFF2-40B4-BE49-F238E27FC236}">
                  <a16:creationId xmlns:a16="http://schemas.microsoft.com/office/drawing/2014/main" id="{00000000-0008-0000-0200-00007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264</xdr:row>
          <xdr:rowOff>152400</xdr:rowOff>
        </xdr:from>
        <xdr:to>
          <xdr:col>3</xdr:col>
          <xdr:colOff>19050</xdr:colOff>
          <xdr:row>266</xdr:row>
          <xdr:rowOff>15240</xdr:rowOff>
        </xdr:to>
        <xdr:sp macro="" textlink="">
          <xdr:nvSpPr>
            <xdr:cNvPr id="7801" name="Check Box 633" hidden="1">
              <a:extLst>
                <a:ext uri="{63B3BB69-23CF-44E3-9099-C40C66FF867C}">
                  <a14:compatExt spid="_x0000_s7801"/>
                </a:ext>
                <a:ext uri="{FF2B5EF4-FFF2-40B4-BE49-F238E27FC236}">
                  <a16:creationId xmlns:a16="http://schemas.microsoft.com/office/drawing/2014/main" id="{00000000-0008-0000-0200-00007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264</xdr:row>
          <xdr:rowOff>152400</xdr:rowOff>
        </xdr:from>
        <xdr:to>
          <xdr:col>7</xdr:col>
          <xdr:colOff>0</xdr:colOff>
          <xdr:row>266</xdr:row>
          <xdr:rowOff>15240</xdr:rowOff>
        </xdr:to>
        <xdr:sp macro="" textlink="">
          <xdr:nvSpPr>
            <xdr:cNvPr id="7802" name="Check Box 634" hidden="1">
              <a:extLst>
                <a:ext uri="{63B3BB69-23CF-44E3-9099-C40C66FF867C}">
                  <a14:compatExt spid="_x0000_s7802"/>
                </a:ext>
                <a:ext uri="{FF2B5EF4-FFF2-40B4-BE49-F238E27FC236}">
                  <a16:creationId xmlns:a16="http://schemas.microsoft.com/office/drawing/2014/main" id="{00000000-0008-0000-0200-00007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264</xdr:row>
          <xdr:rowOff>152400</xdr:rowOff>
        </xdr:from>
        <xdr:to>
          <xdr:col>11</xdr:col>
          <xdr:colOff>0</xdr:colOff>
          <xdr:row>266</xdr:row>
          <xdr:rowOff>15240</xdr:rowOff>
        </xdr:to>
        <xdr:sp macro="" textlink="">
          <xdr:nvSpPr>
            <xdr:cNvPr id="7803" name="Check Box 635" hidden="1">
              <a:extLst>
                <a:ext uri="{63B3BB69-23CF-44E3-9099-C40C66FF867C}">
                  <a14:compatExt spid="_x0000_s7803"/>
                </a:ext>
                <a:ext uri="{FF2B5EF4-FFF2-40B4-BE49-F238E27FC236}">
                  <a16:creationId xmlns:a16="http://schemas.microsoft.com/office/drawing/2014/main" id="{00000000-0008-0000-0200-00007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265</xdr:row>
          <xdr:rowOff>152400</xdr:rowOff>
        </xdr:from>
        <xdr:to>
          <xdr:col>3</xdr:col>
          <xdr:colOff>19050</xdr:colOff>
          <xdr:row>267</xdr:row>
          <xdr:rowOff>15240</xdr:rowOff>
        </xdr:to>
        <xdr:sp macro="" textlink="">
          <xdr:nvSpPr>
            <xdr:cNvPr id="7804" name="Check Box 636" hidden="1">
              <a:extLst>
                <a:ext uri="{63B3BB69-23CF-44E3-9099-C40C66FF867C}">
                  <a14:compatExt spid="_x0000_s7804"/>
                </a:ext>
                <a:ext uri="{FF2B5EF4-FFF2-40B4-BE49-F238E27FC236}">
                  <a16:creationId xmlns:a16="http://schemas.microsoft.com/office/drawing/2014/main" id="{00000000-0008-0000-0200-00007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265</xdr:row>
          <xdr:rowOff>152400</xdr:rowOff>
        </xdr:from>
        <xdr:to>
          <xdr:col>7</xdr:col>
          <xdr:colOff>0</xdr:colOff>
          <xdr:row>267</xdr:row>
          <xdr:rowOff>15240</xdr:rowOff>
        </xdr:to>
        <xdr:sp macro="" textlink="">
          <xdr:nvSpPr>
            <xdr:cNvPr id="7805" name="Check Box 637" hidden="1">
              <a:extLst>
                <a:ext uri="{63B3BB69-23CF-44E3-9099-C40C66FF867C}">
                  <a14:compatExt spid="_x0000_s7805"/>
                </a:ext>
                <a:ext uri="{FF2B5EF4-FFF2-40B4-BE49-F238E27FC236}">
                  <a16:creationId xmlns:a16="http://schemas.microsoft.com/office/drawing/2014/main" id="{00000000-0008-0000-0200-00007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265</xdr:row>
          <xdr:rowOff>152400</xdr:rowOff>
        </xdr:from>
        <xdr:to>
          <xdr:col>11</xdr:col>
          <xdr:colOff>0</xdr:colOff>
          <xdr:row>267</xdr:row>
          <xdr:rowOff>15240</xdr:rowOff>
        </xdr:to>
        <xdr:sp macro="" textlink="">
          <xdr:nvSpPr>
            <xdr:cNvPr id="7806" name="Check Box 638" hidden="1">
              <a:extLst>
                <a:ext uri="{63B3BB69-23CF-44E3-9099-C40C66FF867C}">
                  <a14:compatExt spid="_x0000_s7806"/>
                </a:ext>
                <a:ext uri="{FF2B5EF4-FFF2-40B4-BE49-F238E27FC236}">
                  <a16:creationId xmlns:a16="http://schemas.microsoft.com/office/drawing/2014/main" id="{00000000-0008-0000-0200-00007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266</xdr:row>
          <xdr:rowOff>152400</xdr:rowOff>
        </xdr:from>
        <xdr:to>
          <xdr:col>3</xdr:col>
          <xdr:colOff>19050</xdr:colOff>
          <xdr:row>268</xdr:row>
          <xdr:rowOff>15240</xdr:rowOff>
        </xdr:to>
        <xdr:sp macro="" textlink="">
          <xdr:nvSpPr>
            <xdr:cNvPr id="7807" name="Check Box 639" hidden="1">
              <a:extLst>
                <a:ext uri="{63B3BB69-23CF-44E3-9099-C40C66FF867C}">
                  <a14:compatExt spid="_x0000_s7807"/>
                </a:ext>
                <a:ext uri="{FF2B5EF4-FFF2-40B4-BE49-F238E27FC236}">
                  <a16:creationId xmlns:a16="http://schemas.microsoft.com/office/drawing/2014/main" id="{00000000-0008-0000-0200-00007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266</xdr:row>
          <xdr:rowOff>152400</xdr:rowOff>
        </xdr:from>
        <xdr:to>
          <xdr:col>7</xdr:col>
          <xdr:colOff>0</xdr:colOff>
          <xdr:row>268</xdr:row>
          <xdr:rowOff>15240</xdr:rowOff>
        </xdr:to>
        <xdr:sp macro="" textlink="">
          <xdr:nvSpPr>
            <xdr:cNvPr id="7808" name="Check Box 640" hidden="1">
              <a:extLst>
                <a:ext uri="{63B3BB69-23CF-44E3-9099-C40C66FF867C}">
                  <a14:compatExt spid="_x0000_s7808"/>
                </a:ext>
                <a:ext uri="{FF2B5EF4-FFF2-40B4-BE49-F238E27FC236}">
                  <a16:creationId xmlns:a16="http://schemas.microsoft.com/office/drawing/2014/main" id="{00000000-0008-0000-0200-00008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266</xdr:row>
          <xdr:rowOff>152400</xdr:rowOff>
        </xdr:from>
        <xdr:to>
          <xdr:col>11</xdr:col>
          <xdr:colOff>0</xdr:colOff>
          <xdr:row>268</xdr:row>
          <xdr:rowOff>15240</xdr:rowOff>
        </xdr:to>
        <xdr:sp macro="" textlink="">
          <xdr:nvSpPr>
            <xdr:cNvPr id="7809" name="Check Box 641" hidden="1">
              <a:extLst>
                <a:ext uri="{63B3BB69-23CF-44E3-9099-C40C66FF867C}">
                  <a14:compatExt spid="_x0000_s7809"/>
                </a:ext>
                <a:ext uri="{FF2B5EF4-FFF2-40B4-BE49-F238E27FC236}">
                  <a16:creationId xmlns:a16="http://schemas.microsoft.com/office/drawing/2014/main" id="{00000000-0008-0000-0200-00008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267</xdr:row>
          <xdr:rowOff>152400</xdr:rowOff>
        </xdr:from>
        <xdr:to>
          <xdr:col>3</xdr:col>
          <xdr:colOff>19050</xdr:colOff>
          <xdr:row>269</xdr:row>
          <xdr:rowOff>15240</xdr:rowOff>
        </xdr:to>
        <xdr:sp macro="" textlink="">
          <xdr:nvSpPr>
            <xdr:cNvPr id="7810" name="Check Box 642" hidden="1">
              <a:extLst>
                <a:ext uri="{63B3BB69-23CF-44E3-9099-C40C66FF867C}">
                  <a14:compatExt spid="_x0000_s7810"/>
                </a:ext>
                <a:ext uri="{FF2B5EF4-FFF2-40B4-BE49-F238E27FC236}">
                  <a16:creationId xmlns:a16="http://schemas.microsoft.com/office/drawing/2014/main" id="{00000000-0008-0000-0200-00008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267</xdr:row>
          <xdr:rowOff>152400</xdr:rowOff>
        </xdr:from>
        <xdr:to>
          <xdr:col>7</xdr:col>
          <xdr:colOff>0</xdr:colOff>
          <xdr:row>269</xdr:row>
          <xdr:rowOff>15240</xdr:rowOff>
        </xdr:to>
        <xdr:sp macro="" textlink="">
          <xdr:nvSpPr>
            <xdr:cNvPr id="7811" name="Check Box 643" hidden="1">
              <a:extLst>
                <a:ext uri="{63B3BB69-23CF-44E3-9099-C40C66FF867C}">
                  <a14:compatExt spid="_x0000_s7811"/>
                </a:ext>
                <a:ext uri="{FF2B5EF4-FFF2-40B4-BE49-F238E27FC236}">
                  <a16:creationId xmlns:a16="http://schemas.microsoft.com/office/drawing/2014/main" id="{00000000-0008-0000-0200-00008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267</xdr:row>
          <xdr:rowOff>152400</xdr:rowOff>
        </xdr:from>
        <xdr:to>
          <xdr:col>11</xdr:col>
          <xdr:colOff>0</xdr:colOff>
          <xdr:row>269</xdr:row>
          <xdr:rowOff>15240</xdr:rowOff>
        </xdr:to>
        <xdr:sp macro="" textlink="">
          <xdr:nvSpPr>
            <xdr:cNvPr id="7812" name="Check Box 644" hidden="1">
              <a:extLst>
                <a:ext uri="{63B3BB69-23CF-44E3-9099-C40C66FF867C}">
                  <a14:compatExt spid="_x0000_s7812"/>
                </a:ext>
                <a:ext uri="{FF2B5EF4-FFF2-40B4-BE49-F238E27FC236}">
                  <a16:creationId xmlns:a16="http://schemas.microsoft.com/office/drawing/2014/main" id="{00000000-0008-0000-0200-00008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277</xdr:row>
          <xdr:rowOff>160020</xdr:rowOff>
        </xdr:from>
        <xdr:to>
          <xdr:col>3</xdr:col>
          <xdr:colOff>19050</xdr:colOff>
          <xdr:row>279</xdr:row>
          <xdr:rowOff>38100</xdr:rowOff>
        </xdr:to>
        <xdr:sp macro="" textlink="">
          <xdr:nvSpPr>
            <xdr:cNvPr id="7813" name="Check Box 645" hidden="1">
              <a:extLst>
                <a:ext uri="{63B3BB69-23CF-44E3-9099-C40C66FF867C}">
                  <a14:compatExt spid="_x0000_s7813"/>
                </a:ext>
                <a:ext uri="{FF2B5EF4-FFF2-40B4-BE49-F238E27FC236}">
                  <a16:creationId xmlns:a16="http://schemas.microsoft.com/office/drawing/2014/main" id="{00000000-0008-0000-0200-00008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277</xdr:row>
          <xdr:rowOff>160020</xdr:rowOff>
        </xdr:from>
        <xdr:to>
          <xdr:col>7</xdr:col>
          <xdr:colOff>0</xdr:colOff>
          <xdr:row>279</xdr:row>
          <xdr:rowOff>38100</xdr:rowOff>
        </xdr:to>
        <xdr:sp macro="" textlink="">
          <xdr:nvSpPr>
            <xdr:cNvPr id="7814" name="Check Box 646" hidden="1">
              <a:extLst>
                <a:ext uri="{63B3BB69-23CF-44E3-9099-C40C66FF867C}">
                  <a14:compatExt spid="_x0000_s7814"/>
                </a:ext>
                <a:ext uri="{FF2B5EF4-FFF2-40B4-BE49-F238E27FC236}">
                  <a16:creationId xmlns:a16="http://schemas.microsoft.com/office/drawing/2014/main" id="{00000000-0008-0000-0200-00008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277</xdr:row>
          <xdr:rowOff>160020</xdr:rowOff>
        </xdr:from>
        <xdr:to>
          <xdr:col>11</xdr:col>
          <xdr:colOff>0</xdr:colOff>
          <xdr:row>279</xdr:row>
          <xdr:rowOff>38100</xdr:rowOff>
        </xdr:to>
        <xdr:sp macro="" textlink="">
          <xdr:nvSpPr>
            <xdr:cNvPr id="7815" name="Check Box 647" hidden="1">
              <a:extLst>
                <a:ext uri="{63B3BB69-23CF-44E3-9099-C40C66FF867C}">
                  <a14:compatExt spid="_x0000_s7815"/>
                </a:ext>
                <a:ext uri="{FF2B5EF4-FFF2-40B4-BE49-F238E27FC236}">
                  <a16:creationId xmlns:a16="http://schemas.microsoft.com/office/drawing/2014/main" id="{00000000-0008-0000-0200-00008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278</xdr:row>
          <xdr:rowOff>152400</xdr:rowOff>
        </xdr:from>
        <xdr:to>
          <xdr:col>3</xdr:col>
          <xdr:colOff>19050</xdr:colOff>
          <xdr:row>280</xdr:row>
          <xdr:rowOff>15240</xdr:rowOff>
        </xdr:to>
        <xdr:sp macro="" textlink="">
          <xdr:nvSpPr>
            <xdr:cNvPr id="7816" name="Check Box 648" hidden="1">
              <a:extLst>
                <a:ext uri="{63B3BB69-23CF-44E3-9099-C40C66FF867C}">
                  <a14:compatExt spid="_x0000_s7816"/>
                </a:ext>
                <a:ext uri="{FF2B5EF4-FFF2-40B4-BE49-F238E27FC236}">
                  <a16:creationId xmlns:a16="http://schemas.microsoft.com/office/drawing/2014/main" id="{00000000-0008-0000-0200-00008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278</xdr:row>
          <xdr:rowOff>152400</xdr:rowOff>
        </xdr:from>
        <xdr:to>
          <xdr:col>7</xdr:col>
          <xdr:colOff>0</xdr:colOff>
          <xdr:row>280</xdr:row>
          <xdr:rowOff>15240</xdr:rowOff>
        </xdr:to>
        <xdr:sp macro="" textlink="">
          <xdr:nvSpPr>
            <xdr:cNvPr id="7817" name="Check Box 649" hidden="1">
              <a:extLst>
                <a:ext uri="{63B3BB69-23CF-44E3-9099-C40C66FF867C}">
                  <a14:compatExt spid="_x0000_s7817"/>
                </a:ext>
                <a:ext uri="{FF2B5EF4-FFF2-40B4-BE49-F238E27FC236}">
                  <a16:creationId xmlns:a16="http://schemas.microsoft.com/office/drawing/2014/main" id="{00000000-0008-0000-0200-00008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278</xdr:row>
          <xdr:rowOff>152400</xdr:rowOff>
        </xdr:from>
        <xdr:to>
          <xdr:col>11</xdr:col>
          <xdr:colOff>0</xdr:colOff>
          <xdr:row>280</xdr:row>
          <xdr:rowOff>15240</xdr:rowOff>
        </xdr:to>
        <xdr:sp macro="" textlink="">
          <xdr:nvSpPr>
            <xdr:cNvPr id="7818" name="Check Box 650" hidden="1">
              <a:extLst>
                <a:ext uri="{63B3BB69-23CF-44E3-9099-C40C66FF867C}">
                  <a14:compatExt spid="_x0000_s7818"/>
                </a:ext>
                <a:ext uri="{FF2B5EF4-FFF2-40B4-BE49-F238E27FC236}">
                  <a16:creationId xmlns:a16="http://schemas.microsoft.com/office/drawing/2014/main" id="{00000000-0008-0000-0200-00008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279</xdr:row>
          <xdr:rowOff>152400</xdr:rowOff>
        </xdr:from>
        <xdr:to>
          <xdr:col>3</xdr:col>
          <xdr:colOff>19050</xdr:colOff>
          <xdr:row>281</xdr:row>
          <xdr:rowOff>15240</xdr:rowOff>
        </xdr:to>
        <xdr:sp macro="" textlink="">
          <xdr:nvSpPr>
            <xdr:cNvPr id="7819" name="Check Box 651" hidden="1">
              <a:extLst>
                <a:ext uri="{63B3BB69-23CF-44E3-9099-C40C66FF867C}">
                  <a14:compatExt spid="_x0000_s7819"/>
                </a:ext>
                <a:ext uri="{FF2B5EF4-FFF2-40B4-BE49-F238E27FC236}">
                  <a16:creationId xmlns:a16="http://schemas.microsoft.com/office/drawing/2014/main" id="{00000000-0008-0000-0200-00008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279</xdr:row>
          <xdr:rowOff>152400</xdr:rowOff>
        </xdr:from>
        <xdr:to>
          <xdr:col>7</xdr:col>
          <xdr:colOff>0</xdr:colOff>
          <xdr:row>281</xdr:row>
          <xdr:rowOff>15240</xdr:rowOff>
        </xdr:to>
        <xdr:sp macro="" textlink="">
          <xdr:nvSpPr>
            <xdr:cNvPr id="7820" name="Check Box 652" hidden="1">
              <a:extLst>
                <a:ext uri="{63B3BB69-23CF-44E3-9099-C40C66FF867C}">
                  <a14:compatExt spid="_x0000_s7820"/>
                </a:ext>
                <a:ext uri="{FF2B5EF4-FFF2-40B4-BE49-F238E27FC236}">
                  <a16:creationId xmlns:a16="http://schemas.microsoft.com/office/drawing/2014/main" id="{00000000-0008-0000-0200-00008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279</xdr:row>
          <xdr:rowOff>152400</xdr:rowOff>
        </xdr:from>
        <xdr:to>
          <xdr:col>11</xdr:col>
          <xdr:colOff>0</xdr:colOff>
          <xdr:row>281</xdr:row>
          <xdr:rowOff>15240</xdr:rowOff>
        </xdr:to>
        <xdr:sp macro="" textlink="">
          <xdr:nvSpPr>
            <xdr:cNvPr id="7821" name="Check Box 653" hidden="1">
              <a:extLst>
                <a:ext uri="{63B3BB69-23CF-44E3-9099-C40C66FF867C}">
                  <a14:compatExt spid="_x0000_s7821"/>
                </a:ext>
                <a:ext uri="{FF2B5EF4-FFF2-40B4-BE49-F238E27FC236}">
                  <a16:creationId xmlns:a16="http://schemas.microsoft.com/office/drawing/2014/main" id="{00000000-0008-0000-0200-00008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280</xdr:row>
          <xdr:rowOff>152400</xdr:rowOff>
        </xdr:from>
        <xdr:to>
          <xdr:col>3</xdr:col>
          <xdr:colOff>19050</xdr:colOff>
          <xdr:row>282</xdr:row>
          <xdr:rowOff>15240</xdr:rowOff>
        </xdr:to>
        <xdr:sp macro="" textlink="">
          <xdr:nvSpPr>
            <xdr:cNvPr id="7822" name="Check Box 654" hidden="1">
              <a:extLst>
                <a:ext uri="{63B3BB69-23CF-44E3-9099-C40C66FF867C}">
                  <a14:compatExt spid="_x0000_s7822"/>
                </a:ext>
                <a:ext uri="{FF2B5EF4-FFF2-40B4-BE49-F238E27FC236}">
                  <a16:creationId xmlns:a16="http://schemas.microsoft.com/office/drawing/2014/main" id="{00000000-0008-0000-0200-00008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280</xdr:row>
          <xdr:rowOff>152400</xdr:rowOff>
        </xdr:from>
        <xdr:to>
          <xdr:col>7</xdr:col>
          <xdr:colOff>0</xdr:colOff>
          <xdr:row>282</xdr:row>
          <xdr:rowOff>15240</xdr:rowOff>
        </xdr:to>
        <xdr:sp macro="" textlink="">
          <xdr:nvSpPr>
            <xdr:cNvPr id="7823" name="Check Box 655" hidden="1">
              <a:extLst>
                <a:ext uri="{63B3BB69-23CF-44E3-9099-C40C66FF867C}">
                  <a14:compatExt spid="_x0000_s7823"/>
                </a:ext>
                <a:ext uri="{FF2B5EF4-FFF2-40B4-BE49-F238E27FC236}">
                  <a16:creationId xmlns:a16="http://schemas.microsoft.com/office/drawing/2014/main" id="{00000000-0008-0000-0200-00008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280</xdr:row>
          <xdr:rowOff>152400</xdr:rowOff>
        </xdr:from>
        <xdr:to>
          <xdr:col>11</xdr:col>
          <xdr:colOff>0</xdr:colOff>
          <xdr:row>282</xdr:row>
          <xdr:rowOff>15240</xdr:rowOff>
        </xdr:to>
        <xdr:sp macro="" textlink="">
          <xdr:nvSpPr>
            <xdr:cNvPr id="7824" name="Check Box 656" hidden="1">
              <a:extLst>
                <a:ext uri="{63B3BB69-23CF-44E3-9099-C40C66FF867C}">
                  <a14:compatExt spid="_x0000_s7824"/>
                </a:ext>
                <a:ext uri="{FF2B5EF4-FFF2-40B4-BE49-F238E27FC236}">
                  <a16:creationId xmlns:a16="http://schemas.microsoft.com/office/drawing/2014/main" id="{00000000-0008-0000-0200-00009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281</xdr:row>
          <xdr:rowOff>152400</xdr:rowOff>
        </xdr:from>
        <xdr:to>
          <xdr:col>3</xdr:col>
          <xdr:colOff>19050</xdr:colOff>
          <xdr:row>283</xdr:row>
          <xdr:rowOff>15240</xdr:rowOff>
        </xdr:to>
        <xdr:sp macro="" textlink="">
          <xdr:nvSpPr>
            <xdr:cNvPr id="7825" name="Check Box 657" hidden="1">
              <a:extLst>
                <a:ext uri="{63B3BB69-23CF-44E3-9099-C40C66FF867C}">
                  <a14:compatExt spid="_x0000_s7825"/>
                </a:ext>
                <a:ext uri="{FF2B5EF4-FFF2-40B4-BE49-F238E27FC236}">
                  <a16:creationId xmlns:a16="http://schemas.microsoft.com/office/drawing/2014/main" id="{00000000-0008-0000-0200-00009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281</xdr:row>
          <xdr:rowOff>152400</xdr:rowOff>
        </xdr:from>
        <xdr:to>
          <xdr:col>7</xdr:col>
          <xdr:colOff>0</xdr:colOff>
          <xdr:row>283</xdr:row>
          <xdr:rowOff>15240</xdr:rowOff>
        </xdr:to>
        <xdr:sp macro="" textlink="">
          <xdr:nvSpPr>
            <xdr:cNvPr id="7826" name="Check Box 658" hidden="1">
              <a:extLst>
                <a:ext uri="{63B3BB69-23CF-44E3-9099-C40C66FF867C}">
                  <a14:compatExt spid="_x0000_s7826"/>
                </a:ext>
                <a:ext uri="{FF2B5EF4-FFF2-40B4-BE49-F238E27FC236}">
                  <a16:creationId xmlns:a16="http://schemas.microsoft.com/office/drawing/2014/main" id="{00000000-0008-0000-0200-00009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281</xdr:row>
          <xdr:rowOff>152400</xdr:rowOff>
        </xdr:from>
        <xdr:to>
          <xdr:col>11</xdr:col>
          <xdr:colOff>0</xdr:colOff>
          <xdr:row>283</xdr:row>
          <xdr:rowOff>15240</xdr:rowOff>
        </xdr:to>
        <xdr:sp macro="" textlink="">
          <xdr:nvSpPr>
            <xdr:cNvPr id="7827" name="Check Box 659" hidden="1">
              <a:extLst>
                <a:ext uri="{63B3BB69-23CF-44E3-9099-C40C66FF867C}">
                  <a14:compatExt spid="_x0000_s7827"/>
                </a:ext>
                <a:ext uri="{FF2B5EF4-FFF2-40B4-BE49-F238E27FC236}">
                  <a16:creationId xmlns:a16="http://schemas.microsoft.com/office/drawing/2014/main" id="{00000000-0008-0000-0200-00009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282</xdr:row>
          <xdr:rowOff>152400</xdr:rowOff>
        </xdr:from>
        <xdr:to>
          <xdr:col>3</xdr:col>
          <xdr:colOff>19050</xdr:colOff>
          <xdr:row>284</xdr:row>
          <xdr:rowOff>15240</xdr:rowOff>
        </xdr:to>
        <xdr:sp macro="" textlink="">
          <xdr:nvSpPr>
            <xdr:cNvPr id="7828" name="Check Box 660" hidden="1">
              <a:extLst>
                <a:ext uri="{63B3BB69-23CF-44E3-9099-C40C66FF867C}">
                  <a14:compatExt spid="_x0000_s7828"/>
                </a:ext>
                <a:ext uri="{FF2B5EF4-FFF2-40B4-BE49-F238E27FC236}">
                  <a16:creationId xmlns:a16="http://schemas.microsoft.com/office/drawing/2014/main" id="{00000000-0008-0000-0200-00009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282</xdr:row>
          <xdr:rowOff>152400</xdr:rowOff>
        </xdr:from>
        <xdr:to>
          <xdr:col>7</xdr:col>
          <xdr:colOff>0</xdr:colOff>
          <xdr:row>284</xdr:row>
          <xdr:rowOff>15240</xdr:rowOff>
        </xdr:to>
        <xdr:sp macro="" textlink="">
          <xdr:nvSpPr>
            <xdr:cNvPr id="7829" name="Check Box 661" hidden="1">
              <a:extLst>
                <a:ext uri="{63B3BB69-23CF-44E3-9099-C40C66FF867C}">
                  <a14:compatExt spid="_x0000_s7829"/>
                </a:ext>
                <a:ext uri="{FF2B5EF4-FFF2-40B4-BE49-F238E27FC236}">
                  <a16:creationId xmlns:a16="http://schemas.microsoft.com/office/drawing/2014/main" id="{00000000-0008-0000-0200-00009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282</xdr:row>
          <xdr:rowOff>152400</xdr:rowOff>
        </xdr:from>
        <xdr:to>
          <xdr:col>11</xdr:col>
          <xdr:colOff>0</xdr:colOff>
          <xdr:row>284</xdr:row>
          <xdr:rowOff>15240</xdr:rowOff>
        </xdr:to>
        <xdr:sp macro="" textlink="">
          <xdr:nvSpPr>
            <xdr:cNvPr id="7830" name="Check Box 662" hidden="1">
              <a:extLst>
                <a:ext uri="{63B3BB69-23CF-44E3-9099-C40C66FF867C}">
                  <a14:compatExt spid="_x0000_s7830"/>
                </a:ext>
                <a:ext uri="{FF2B5EF4-FFF2-40B4-BE49-F238E27FC236}">
                  <a16:creationId xmlns:a16="http://schemas.microsoft.com/office/drawing/2014/main" id="{00000000-0008-0000-0200-00009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283</xdr:row>
          <xdr:rowOff>152400</xdr:rowOff>
        </xdr:from>
        <xdr:to>
          <xdr:col>3</xdr:col>
          <xdr:colOff>19050</xdr:colOff>
          <xdr:row>285</xdr:row>
          <xdr:rowOff>15240</xdr:rowOff>
        </xdr:to>
        <xdr:sp macro="" textlink="">
          <xdr:nvSpPr>
            <xdr:cNvPr id="7831" name="Check Box 663" hidden="1">
              <a:extLst>
                <a:ext uri="{63B3BB69-23CF-44E3-9099-C40C66FF867C}">
                  <a14:compatExt spid="_x0000_s7831"/>
                </a:ext>
                <a:ext uri="{FF2B5EF4-FFF2-40B4-BE49-F238E27FC236}">
                  <a16:creationId xmlns:a16="http://schemas.microsoft.com/office/drawing/2014/main" id="{00000000-0008-0000-0200-00009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283</xdr:row>
          <xdr:rowOff>152400</xdr:rowOff>
        </xdr:from>
        <xdr:to>
          <xdr:col>7</xdr:col>
          <xdr:colOff>0</xdr:colOff>
          <xdr:row>285</xdr:row>
          <xdr:rowOff>15240</xdr:rowOff>
        </xdr:to>
        <xdr:sp macro="" textlink="">
          <xdr:nvSpPr>
            <xdr:cNvPr id="7832" name="Check Box 664" hidden="1">
              <a:extLst>
                <a:ext uri="{63B3BB69-23CF-44E3-9099-C40C66FF867C}">
                  <a14:compatExt spid="_x0000_s7832"/>
                </a:ext>
                <a:ext uri="{FF2B5EF4-FFF2-40B4-BE49-F238E27FC236}">
                  <a16:creationId xmlns:a16="http://schemas.microsoft.com/office/drawing/2014/main" id="{00000000-0008-0000-0200-00009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283</xdr:row>
          <xdr:rowOff>152400</xdr:rowOff>
        </xdr:from>
        <xdr:to>
          <xdr:col>11</xdr:col>
          <xdr:colOff>0</xdr:colOff>
          <xdr:row>285</xdr:row>
          <xdr:rowOff>15240</xdr:rowOff>
        </xdr:to>
        <xdr:sp macro="" textlink="">
          <xdr:nvSpPr>
            <xdr:cNvPr id="7833" name="Check Box 665" hidden="1">
              <a:extLst>
                <a:ext uri="{63B3BB69-23CF-44E3-9099-C40C66FF867C}">
                  <a14:compatExt spid="_x0000_s7833"/>
                </a:ext>
                <a:ext uri="{FF2B5EF4-FFF2-40B4-BE49-F238E27FC236}">
                  <a16:creationId xmlns:a16="http://schemas.microsoft.com/office/drawing/2014/main" id="{00000000-0008-0000-0200-00009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284</xdr:row>
          <xdr:rowOff>152400</xdr:rowOff>
        </xdr:from>
        <xdr:to>
          <xdr:col>3</xdr:col>
          <xdr:colOff>19050</xdr:colOff>
          <xdr:row>286</xdr:row>
          <xdr:rowOff>15240</xdr:rowOff>
        </xdr:to>
        <xdr:sp macro="" textlink="">
          <xdr:nvSpPr>
            <xdr:cNvPr id="7834" name="Check Box 666" hidden="1">
              <a:extLst>
                <a:ext uri="{63B3BB69-23CF-44E3-9099-C40C66FF867C}">
                  <a14:compatExt spid="_x0000_s7834"/>
                </a:ext>
                <a:ext uri="{FF2B5EF4-FFF2-40B4-BE49-F238E27FC236}">
                  <a16:creationId xmlns:a16="http://schemas.microsoft.com/office/drawing/2014/main" id="{00000000-0008-0000-0200-00009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284</xdr:row>
          <xdr:rowOff>152400</xdr:rowOff>
        </xdr:from>
        <xdr:to>
          <xdr:col>7</xdr:col>
          <xdr:colOff>0</xdr:colOff>
          <xdr:row>286</xdr:row>
          <xdr:rowOff>15240</xdr:rowOff>
        </xdr:to>
        <xdr:sp macro="" textlink="">
          <xdr:nvSpPr>
            <xdr:cNvPr id="7835" name="Check Box 667" hidden="1">
              <a:extLst>
                <a:ext uri="{63B3BB69-23CF-44E3-9099-C40C66FF867C}">
                  <a14:compatExt spid="_x0000_s7835"/>
                </a:ext>
                <a:ext uri="{FF2B5EF4-FFF2-40B4-BE49-F238E27FC236}">
                  <a16:creationId xmlns:a16="http://schemas.microsoft.com/office/drawing/2014/main" id="{00000000-0008-0000-0200-00009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284</xdr:row>
          <xdr:rowOff>152400</xdr:rowOff>
        </xdr:from>
        <xdr:to>
          <xdr:col>11</xdr:col>
          <xdr:colOff>0</xdr:colOff>
          <xdr:row>286</xdr:row>
          <xdr:rowOff>15240</xdr:rowOff>
        </xdr:to>
        <xdr:sp macro="" textlink="">
          <xdr:nvSpPr>
            <xdr:cNvPr id="7836" name="Check Box 668" hidden="1">
              <a:extLst>
                <a:ext uri="{63B3BB69-23CF-44E3-9099-C40C66FF867C}">
                  <a14:compatExt spid="_x0000_s7836"/>
                </a:ext>
                <a:ext uri="{FF2B5EF4-FFF2-40B4-BE49-F238E27FC236}">
                  <a16:creationId xmlns:a16="http://schemas.microsoft.com/office/drawing/2014/main" id="{00000000-0008-0000-0200-00009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285</xdr:row>
          <xdr:rowOff>152400</xdr:rowOff>
        </xdr:from>
        <xdr:to>
          <xdr:col>3</xdr:col>
          <xdr:colOff>19050</xdr:colOff>
          <xdr:row>287</xdr:row>
          <xdr:rowOff>15240</xdr:rowOff>
        </xdr:to>
        <xdr:sp macro="" textlink="">
          <xdr:nvSpPr>
            <xdr:cNvPr id="7837" name="Check Box 669" hidden="1">
              <a:extLst>
                <a:ext uri="{63B3BB69-23CF-44E3-9099-C40C66FF867C}">
                  <a14:compatExt spid="_x0000_s7837"/>
                </a:ext>
                <a:ext uri="{FF2B5EF4-FFF2-40B4-BE49-F238E27FC236}">
                  <a16:creationId xmlns:a16="http://schemas.microsoft.com/office/drawing/2014/main" id="{00000000-0008-0000-0200-00009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285</xdr:row>
          <xdr:rowOff>152400</xdr:rowOff>
        </xdr:from>
        <xdr:to>
          <xdr:col>7</xdr:col>
          <xdr:colOff>0</xdr:colOff>
          <xdr:row>287</xdr:row>
          <xdr:rowOff>15240</xdr:rowOff>
        </xdr:to>
        <xdr:sp macro="" textlink="">
          <xdr:nvSpPr>
            <xdr:cNvPr id="7838" name="Check Box 670" hidden="1">
              <a:extLst>
                <a:ext uri="{63B3BB69-23CF-44E3-9099-C40C66FF867C}">
                  <a14:compatExt spid="_x0000_s7838"/>
                </a:ext>
                <a:ext uri="{FF2B5EF4-FFF2-40B4-BE49-F238E27FC236}">
                  <a16:creationId xmlns:a16="http://schemas.microsoft.com/office/drawing/2014/main" id="{00000000-0008-0000-0200-00009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285</xdr:row>
          <xdr:rowOff>152400</xdr:rowOff>
        </xdr:from>
        <xdr:to>
          <xdr:col>11</xdr:col>
          <xdr:colOff>0</xdr:colOff>
          <xdr:row>287</xdr:row>
          <xdr:rowOff>15240</xdr:rowOff>
        </xdr:to>
        <xdr:sp macro="" textlink="">
          <xdr:nvSpPr>
            <xdr:cNvPr id="7839" name="Check Box 671" hidden="1">
              <a:extLst>
                <a:ext uri="{63B3BB69-23CF-44E3-9099-C40C66FF867C}">
                  <a14:compatExt spid="_x0000_s7839"/>
                </a:ext>
                <a:ext uri="{FF2B5EF4-FFF2-40B4-BE49-F238E27FC236}">
                  <a16:creationId xmlns:a16="http://schemas.microsoft.com/office/drawing/2014/main" id="{00000000-0008-0000-0200-00009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286</xdr:row>
          <xdr:rowOff>152400</xdr:rowOff>
        </xdr:from>
        <xdr:to>
          <xdr:col>3</xdr:col>
          <xdr:colOff>19050</xdr:colOff>
          <xdr:row>288</xdr:row>
          <xdr:rowOff>15240</xdr:rowOff>
        </xdr:to>
        <xdr:sp macro="" textlink="">
          <xdr:nvSpPr>
            <xdr:cNvPr id="7840" name="Check Box 672" hidden="1">
              <a:extLst>
                <a:ext uri="{63B3BB69-23CF-44E3-9099-C40C66FF867C}">
                  <a14:compatExt spid="_x0000_s7840"/>
                </a:ext>
                <a:ext uri="{FF2B5EF4-FFF2-40B4-BE49-F238E27FC236}">
                  <a16:creationId xmlns:a16="http://schemas.microsoft.com/office/drawing/2014/main" id="{00000000-0008-0000-0200-0000A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286</xdr:row>
          <xdr:rowOff>152400</xdr:rowOff>
        </xdr:from>
        <xdr:to>
          <xdr:col>7</xdr:col>
          <xdr:colOff>0</xdr:colOff>
          <xdr:row>288</xdr:row>
          <xdr:rowOff>15240</xdr:rowOff>
        </xdr:to>
        <xdr:sp macro="" textlink="">
          <xdr:nvSpPr>
            <xdr:cNvPr id="7841" name="Check Box 673" hidden="1">
              <a:extLst>
                <a:ext uri="{63B3BB69-23CF-44E3-9099-C40C66FF867C}">
                  <a14:compatExt spid="_x0000_s7841"/>
                </a:ext>
                <a:ext uri="{FF2B5EF4-FFF2-40B4-BE49-F238E27FC236}">
                  <a16:creationId xmlns:a16="http://schemas.microsoft.com/office/drawing/2014/main" id="{00000000-0008-0000-0200-0000A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286</xdr:row>
          <xdr:rowOff>152400</xdr:rowOff>
        </xdr:from>
        <xdr:to>
          <xdr:col>11</xdr:col>
          <xdr:colOff>0</xdr:colOff>
          <xdr:row>288</xdr:row>
          <xdr:rowOff>15240</xdr:rowOff>
        </xdr:to>
        <xdr:sp macro="" textlink="">
          <xdr:nvSpPr>
            <xdr:cNvPr id="7842" name="Check Box 674" hidden="1">
              <a:extLst>
                <a:ext uri="{63B3BB69-23CF-44E3-9099-C40C66FF867C}">
                  <a14:compatExt spid="_x0000_s7842"/>
                </a:ext>
                <a:ext uri="{FF2B5EF4-FFF2-40B4-BE49-F238E27FC236}">
                  <a16:creationId xmlns:a16="http://schemas.microsoft.com/office/drawing/2014/main" id="{00000000-0008-0000-0200-0000A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287</xdr:row>
          <xdr:rowOff>152400</xdr:rowOff>
        </xdr:from>
        <xdr:to>
          <xdr:col>3</xdr:col>
          <xdr:colOff>19050</xdr:colOff>
          <xdr:row>289</xdr:row>
          <xdr:rowOff>15240</xdr:rowOff>
        </xdr:to>
        <xdr:sp macro="" textlink="">
          <xdr:nvSpPr>
            <xdr:cNvPr id="7843" name="Check Box 675" hidden="1">
              <a:extLst>
                <a:ext uri="{63B3BB69-23CF-44E3-9099-C40C66FF867C}">
                  <a14:compatExt spid="_x0000_s7843"/>
                </a:ext>
                <a:ext uri="{FF2B5EF4-FFF2-40B4-BE49-F238E27FC236}">
                  <a16:creationId xmlns:a16="http://schemas.microsoft.com/office/drawing/2014/main" id="{00000000-0008-0000-0200-0000A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287</xdr:row>
          <xdr:rowOff>152400</xdr:rowOff>
        </xdr:from>
        <xdr:to>
          <xdr:col>7</xdr:col>
          <xdr:colOff>0</xdr:colOff>
          <xdr:row>289</xdr:row>
          <xdr:rowOff>15240</xdr:rowOff>
        </xdr:to>
        <xdr:sp macro="" textlink="">
          <xdr:nvSpPr>
            <xdr:cNvPr id="7844" name="Check Box 676" hidden="1">
              <a:extLst>
                <a:ext uri="{63B3BB69-23CF-44E3-9099-C40C66FF867C}">
                  <a14:compatExt spid="_x0000_s7844"/>
                </a:ext>
                <a:ext uri="{FF2B5EF4-FFF2-40B4-BE49-F238E27FC236}">
                  <a16:creationId xmlns:a16="http://schemas.microsoft.com/office/drawing/2014/main" id="{00000000-0008-0000-0200-0000A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287</xdr:row>
          <xdr:rowOff>152400</xdr:rowOff>
        </xdr:from>
        <xdr:to>
          <xdr:col>11</xdr:col>
          <xdr:colOff>0</xdr:colOff>
          <xdr:row>289</xdr:row>
          <xdr:rowOff>15240</xdr:rowOff>
        </xdr:to>
        <xdr:sp macro="" textlink="">
          <xdr:nvSpPr>
            <xdr:cNvPr id="7845" name="Check Box 677" hidden="1">
              <a:extLst>
                <a:ext uri="{63B3BB69-23CF-44E3-9099-C40C66FF867C}">
                  <a14:compatExt spid="_x0000_s7845"/>
                </a:ext>
                <a:ext uri="{FF2B5EF4-FFF2-40B4-BE49-F238E27FC236}">
                  <a16:creationId xmlns:a16="http://schemas.microsoft.com/office/drawing/2014/main" id="{00000000-0008-0000-0200-0000A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288</xdr:row>
          <xdr:rowOff>144780</xdr:rowOff>
        </xdr:from>
        <xdr:to>
          <xdr:col>3</xdr:col>
          <xdr:colOff>19050</xdr:colOff>
          <xdr:row>290</xdr:row>
          <xdr:rowOff>19050</xdr:rowOff>
        </xdr:to>
        <xdr:sp macro="" textlink="">
          <xdr:nvSpPr>
            <xdr:cNvPr id="7846" name="Check Box 678" hidden="1">
              <a:extLst>
                <a:ext uri="{63B3BB69-23CF-44E3-9099-C40C66FF867C}">
                  <a14:compatExt spid="_x0000_s7846"/>
                </a:ext>
                <a:ext uri="{FF2B5EF4-FFF2-40B4-BE49-F238E27FC236}">
                  <a16:creationId xmlns:a16="http://schemas.microsoft.com/office/drawing/2014/main" id="{00000000-0008-0000-0200-0000A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288</xdr:row>
          <xdr:rowOff>152400</xdr:rowOff>
        </xdr:from>
        <xdr:to>
          <xdr:col>7</xdr:col>
          <xdr:colOff>0</xdr:colOff>
          <xdr:row>290</xdr:row>
          <xdr:rowOff>15240</xdr:rowOff>
        </xdr:to>
        <xdr:sp macro="" textlink="">
          <xdr:nvSpPr>
            <xdr:cNvPr id="7847" name="Check Box 679" hidden="1">
              <a:extLst>
                <a:ext uri="{63B3BB69-23CF-44E3-9099-C40C66FF867C}">
                  <a14:compatExt spid="_x0000_s7847"/>
                </a:ext>
                <a:ext uri="{FF2B5EF4-FFF2-40B4-BE49-F238E27FC236}">
                  <a16:creationId xmlns:a16="http://schemas.microsoft.com/office/drawing/2014/main" id="{00000000-0008-0000-0200-0000A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288</xdr:row>
          <xdr:rowOff>152400</xdr:rowOff>
        </xdr:from>
        <xdr:to>
          <xdr:col>11</xdr:col>
          <xdr:colOff>0</xdr:colOff>
          <xdr:row>290</xdr:row>
          <xdr:rowOff>15240</xdr:rowOff>
        </xdr:to>
        <xdr:sp macro="" textlink="">
          <xdr:nvSpPr>
            <xdr:cNvPr id="7848" name="Check Box 680" hidden="1">
              <a:extLst>
                <a:ext uri="{63B3BB69-23CF-44E3-9099-C40C66FF867C}">
                  <a14:compatExt spid="_x0000_s7848"/>
                </a:ext>
                <a:ext uri="{FF2B5EF4-FFF2-40B4-BE49-F238E27FC236}">
                  <a16:creationId xmlns:a16="http://schemas.microsoft.com/office/drawing/2014/main" id="{00000000-0008-0000-0200-0000A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289</xdr:row>
          <xdr:rowOff>152400</xdr:rowOff>
        </xdr:from>
        <xdr:to>
          <xdr:col>3</xdr:col>
          <xdr:colOff>19050</xdr:colOff>
          <xdr:row>291</xdr:row>
          <xdr:rowOff>15240</xdr:rowOff>
        </xdr:to>
        <xdr:sp macro="" textlink="">
          <xdr:nvSpPr>
            <xdr:cNvPr id="7849" name="Check Box 681" hidden="1">
              <a:extLst>
                <a:ext uri="{63B3BB69-23CF-44E3-9099-C40C66FF867C}">
                  <a14:compatExt spid="_x0000_s7849"/>
                </a:ext>
                <a:ext uri="{FF2B5EF4-FFF2-40B4-BE49-F238E27FC236}">
                  <a16:creationId xmlns:a16="http://schemas.microsoft.com/office/drawing/2014/main" id="{00000000-0008-0000-0200-0000A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289</xdr:row>
          <xdr:rowOff>152400</xdr:rowOff>
        </xdr:from>
        <xdr:to>
          <xdr:col>7</xdr:col>
          <xdr:colOff>0</xdr:colOff>
          <xdr:row>291</xdr:row>
          <xdr:rowOff>15240</xdr:rowOff>
        </xdr:to>
        <xdr:sp macro="" textlink="">
          <xdr:nvSpPr>
            <xdr:cNvPr id="7850" name="Check Box 682" hidden="1">
              <a:extLst>
                <a:ext uri="{63B3BB69-23CF-44E3-9099-C40C66FF867C}">
                  <a14:compatExt spid="_x0000_s7850"/>
                </a:ext>
                <a:ext uri="{FF2B5EF4-FFF2-40B4-BE49-F238E27FC236}">
                  <a16:creationId xmlns:a16="http://schemas.microsoft.com/office/drawing/2014/main" id="{00000000-0008-0000-0200-0000A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289</xdr:row>
          <xdr:rowOff>152400</xdr:rowOff>
        </xdr:from>
        <xdr:to>
          <xdr:col>11</xdr:col>
          <xdr:colOff>0</xdr:colOff>
          <xdr:row>291</xdr:row>
          <xdr:rowOff>15240</xdr:rowOff>
        </xdr:to>
        <xdr:sp macro="" textlink="">
          <xdr:nvSpPr>
            <xdr:cNvPr id="7851" name="Check Box 683" hidden="1">
              <a:extLst>
                <a:ext uri="{63B3BB69-23CF-44E3-9099-C40C66FF867C}">
                  <a14:compatExt spid="_x0000_s7851"/>
                </a:ext>
                <a:ext uri="{FF2B5EF4-FFF2-40B4-BE49-F238E27FC236}">
                  <a16:creationId xmlns:a16="http://schemas.microsoft.com/office/drawing/2014/main" id="{00000000-0008-0000-0200-0000A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290</xdr:row>
          <xdr:rowOff>152400</xdr:rowOff>
        </xdr:from>
        <xdr:to>
          <xdr:col>3</xdr:col>
          <xdr:colOff>19050</xdr:colOff>
          <xdr:row>292</xdr:row>
          <xdr:rowOff>15240</xdr:rowOff>
        </xdr:to>
        <xdr:sp macro="" textlink="">
          <xdr:nvSpPr>
            <xdr:cNvPr id="7852" name="Check Box 684" hidden="1">
              <a:extLst>
                <a:ext uri="{63B3BB69-23CF-44E3-9099-C40C66FF867C}">
                  <a14:compatExt spid="_x0000_s7852"/>
                </a:ext>
                <a:ext uri="{FF2B5EF4-FFF2-40B4-BE49-F238E27FC236}">
                  <a16:creationId xmlns:a16="http://schemas.microsoft.com/office/drawing/2014/main" id="{00000000-0008-0000-0200-0000A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290</xdr:row>
          <xdr:rowOff>152400</xdr:rowOff>
        </xdr:from>
        <xdr:to>
          <xdr:col>7</xdr:col>
          <xdr:colOff>0</xdr:colOff>
          <xdr:row>292</xdr:row>
          <xdr:rowOff>15240</xdr:rowOff>
        </xdr:to>
        <xdr:sp macro="" textlink="">
          <xdr:nvSpPr>
            <xdr:cNvPr id="7853" name="Check Box 685" hidden="1">
              <a:extLst>
                <a:ext uri="{63B3BB69-23CF-44E3-9099-C40C66FF867C}">
                  <a14:compatExt spid="_x0000_s7853"/>
                </a:ext>
                <a:ext uri="{FF2B5EF4-FFF2-40B4-BE49-F238E27FC236}">
                  <a16:creationId xmlns:a16="http://schemas.microsoft.com/office/drawing/2014/main" id="{00000000-0008-0000-0200-0000A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290</xdr:row>
          <xdr:rowOff>152400</xdr:rowOff>
        </xdr:from>
        <xdr:to>
          <xdr:col>11</xdr:col>
          <xdr:colOff>0</xdr:colOff>
          <xdr:row>292</xdr:row>
          <xdr:rowOff>15240</xdr:rowOff>
        </xdr:to>
        <xdr:sp macro="" textlink="">
          <xdr:nvSpPr>
            <xdr:cNvPr id="7854" name="Check Box 686" hidden="1">
              <a:extLst>
                <a:ext uri="{63B3BB69-23CF-44E3-9099-C40C66FF867C}">
                  <a14:compatExt spid="_x0000_s7854"/>
                </a:ext>
                <a:ext uri="{FF2B5EF4-FFF2-40B4-BE49-F238E27FC236}">
                  <a16:creationId xmlns:a16="http://schemas.microsoft.com/office/drawing/2014/main" id="{00000000-0008-0000-0200-0000A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291</xdr:row>
          <xdr:rowOff>152400</xdr:rowOff>
        </xdr:from>
        <xdr:to>
          <xdr:col>3</xdr:col>
          <xdr:colOff>19050</xdr:colOff>
          <xdr:row>293</xdr:row>
          <xdr:rowOff>15240</xdr:rowOff>
        </xdr:to>
        <xdr:sp macro="" textlink="">
          <xdr:nvSpPr>
            <xdr:cNvPr id="7855" name="Check Box 687" hidden="1">
              <a:extLst>
                <a:ext uri="{63B3BB69-23CF-44E3-9099-C40C66FF867C}">
                  <a14:compatExt spid="_x0000_s7855"/>
                </a:ext>
                <a:ext uri="{FF2B5EF4-FFF2-40B4-BE49-F238E27FC236}">
                  <a16:creationId xmlns:a16="http://schemas.microsoft.com/office/drawing/2014/main" id="{00000000-0008-0000-0200-0000A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291</xdr:row>
          <xdr:rowOff>152400</xdr:rowOff>
        </xdr:from>
        <xdr:to>
          <xdr:col>7</xdr:col>
          <xdr:colOff>0</xdr:colOff>
          <xdr:row>293</xdr:row>
          <xdr:rowOff>15240</xdr:rowOff>
        </xdr:to>
        <xdr:sp macro="" textlink="">
          <xdr:nvSpPr>
            <xdr:cNvPr id="7856" name="Check Box 688" hidden="1">
              <a:extLst>
                <a:ext uri="{63B3BB69-23CF-44E3-9099-C40C66FF867C}">
                  <a14:compatExt spid="_x0000_s7856"/>
                </a:ext>
                <a:ext uri="{FF2B5EF4-FFF2-40B4-BE49-F238E27FC236}">
                  <a16:creationId xmlns:a16="http://schemas.microsoft.com/office/drawing/2014/main" id="{00000000-0008-0000-0200-0000B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291</xdr:row>
          <xdr:rowOff>152400</xdr:rowOff>
        </xdr:from>
        <xdr:to>
          <xdr:col>11</xdr:col>
          <xdr:colOff>0</xdr:colOff>
          <xdr:row>293</xdr:row>
          <xdr:rowOff>15240</xdr:rowOff>
        </xdr:to>
        <xdr:sp macro="" textlink="">
          <xdr:nvSpPr>
            <xdr:cNvPr id="7857" name="Check Box 689" hidden="1">
              <a:extLst>
                <a:ext uri="{63B3BB69-23CF-44E3-9099-C40C66FF867C}">
                  <a14:compatExt spid="_x0000_s7857"/>
                </a:ext>
                <a:ext uri="{FF2B5EF4-FFF2-40B4-BE49-F238E27FC236}">
                  <a16:creationId xmlns:a16="http://schemas.microsoft.com/office/drawing/2014/main" id="{00000000-0008-0000-0200-0000B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292</xdr:row>
          <xdr:rowOff>152400</xdr:rowOff>
        </xdr:from>
        <xdr:to>
          <xdr:col>3</xdr:col>
          <xdr:colOff>19050</xdr:colOff>
          <xdr:row>294</xdr:row>
          <xdr:rowOff>15240</xdr:rowOff>
        </xdr:to>
        <xdr:sp macro="" textlink="">
          <xdr:nvSpPr>
            <xdr:cNvPr id="7858" name="Check Box 690" hidden="1">
              <a:extLst>
                <a:ext uri="{63B3BB69-23CF-44E3-9099-C40C66FF867C}">
                  <a14:compatExt spid="_x0000_s7858"/>
                </a:ext>
                <a:ext uri="{FF2B5EF4-FFF2-40B4-BE49-F238E27FC236}">
                  <a16:creationId xmlns:a16="http://schemas.microsoft.com/office/drawing/2014/main" id="{00000000-0008-0000-0200-0000B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292</xdr:row>
          <xdr:rowOff>152400</xdr:rowOff>
        </xdr:from>
        <xdr:to>
          <xdr:col>7</xdr:col>
          <xdr:colOff>0</xdr:colOff>
          <xdr:row>294</xdr:row>
          <xdr:rowOff>15240</xdr:rowOff>
        </xdr:to>
        <xdr:sp macro="" textlink="">
          <xdr:nvSpPr>
            <xdr:cNvPr id="7859" name="Check Box 691" hidden="1">
              <a:extLst>
                <a:ext uri="{63B3BB69-23CF-44E3-9099-C40C66FF867C}">
                  <a14:compatExt spid="_x0000_s7859"/>
                </a:ext>
                <a:ext uri="{FF2B5EF4-FFF2-40B4-BE49-F238E27FC236}">
                  <a16:creationId xmlns:a16="http://schemas.microsoft.com/office/drawing/2014/main" id="{00000000-0008-0000-0200-0000B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292</xdr:row>
          <xdr:rowOff>152400</xdr:rowOff>
        </xdr:from>
        <xdr:to>
          <xdr:col>11</xdr:col>
          <xdr:colOff>0</xdr:colOff>
          <xdr:row>294</xdr:row>
          <xdr:rowOff>15240</xdr:rowOff>
        </xdr:to>
        <xdr:sp macro="" textlink="">
          <xdr:nvSpPr>
            <xdr:cNvPr id="7860" name="Check Box 692" hidden="1">
              <a:extLst>
                <a:ext uri="{63B3BB69-23CF-44E3-9099-C40C66FF867C}">
                  <a14:compatExt spid="_x0000_s7860"/>
                </a:ext>
                <a:ext uri="{FF2B5EF4-FFF2-40B4-BE49-F238E27FC236}">
                  <a16:creationId xmlns:a16="http://schemas.microsoft.com/office/drawing/2014/main" id="{00000000-0008-0000-0200-0000B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293</xdr:row>
          <xdr:rowOff>152400</xdr:rowOff>
        </xdr:from>
        <xdr:to>
          <xdr:col>3</xdr:col>
          <xdr:colOff>19050</xdr:colOff>
          <xdr:row>295</xdr:row>
          <xdr:rowOff>15240</xdr:rowOff>
        </xdr:to>
        <xdr:sp macro="" textlink="">
          <xdr:nvSpPr>
            <xdr:cNvPr id="7861" name="Check Box 693" hidden="1">
              <a:extLst>
                <a:ext uri="{63B3BB69-23CF-44E3-9099-C40C66FF867C}">
                  <a14:compatExt spid="_x0000_s7861"/>
                </a:ext>
                <a:ext uri="{FF2B5EF4-FFF2-40B4-BE49-F238E27FC236}">
                  <a16:creationId xmlns:a16="http://schemas.microsoft.com/office/drawing/2014/main" id="{00000000-0008-0000-0200-0000B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293</xdr:row>
          <xdr:rowOff>152400</xdr:rowOff>
        </xdr:from>
        <xdr:to>
          <xdr:col>7</xdr:col>
          <xdr:colOff>0</xdr:colOff>
          <xdr:row>295</xdr:row>
          <xdr:rowOff>15240</xdr:rowOff>
        </xdr:to>
        <xdr:sp macro="" textlink="">
          <xdr:nvSpPr>
            <xdr:cNvPr id="7862" name="Check Box 694" hidden="1">
              <a:extLst>
                <a:ext uri="{63B3BB69-23CF-44E3-9099-C40C66FF867C}">
                  <a14:compatExt spid="_x0000_s7862"/>
                </a:ext>
                <a:ext uri="{FF2B5EF4-FFF2-40B4-BE49-F238E27FC236}">
                  <a16:creationId xmlns:a16="http://schemas.microsoft.com/office/drawing/2014/main" id="{00000000-0008-0000-0200-0000B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293</xdr:row>
          <xdr:rowOff>152400</xdr:rowOff>
        </xdr:from>
        <xdr:to>
          <xdr:col>11</xdr:col>
          <xdr:colOff>0</xdr:colOff>
          <xdr:row>295</xdr:row>
          <xdr:rowOff>15240</xdr:rowOff>
        </xdr:to>
        <xdr:sp macro="" textlink="">
          <xdr:nvSpPr>
            <xdr:cNvPr id="7863" name="Check Box 695" hidden="1">
              <a:extLst>
                <a:ext uri="{63B3BB69-23CF-44E3-9099-C40C66FF867C}">
                  <a14:compatExt spid="_x0000_s7863"/>
                </a:ext>
                <a:ext uri="{FF2B5EF4-FFF2-40B4-BE49-F238E27FC236}">
                  <a16:creationId xmlns:a16="http://schemas.microsoft.com/office/drawing/2014/main" id="{00000000-0008-0000-0200-0000B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294</xdr:row>
          <xdr:rowOff>152400</xdr:rowOff>
        </xdr:from>
        <xdr:to>
          <xdr:col>3</xdr:col>
          <xdr:colOff>19050</xdr:colOff>
          <xdr:row>296</xdr:row>
          <xdr:rowOff>15240</xdr:rowOff>
        </xdr:to>
        <xdr:sp macro="" textlink="">
          <xdr:nvSpPr>
            <xdr:cNvPr id="7864" name="Check Box 696" hidden="1">
              <a:extLst>
                <a:ext uri="{63B3BB69-23CF-44E3-9099-C40C66FF867C}">
                  <a14:compatExt spid="_x0000_s7864"/>
                </a:ext>
                <a:ext uri="{FF2B5EF4-FFF2-40B4-BE49-F238E27FC236}">
                  <a16:creationId xmlns:a16="http://schemas.microsoft.com/office/drawing/2014/main" id="{00000000-0008-0000-0200-0000B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294</xdr:row>
          <xdr:rowOff>152400</xdr:rowOff>
        </xdr:from>
        <xdr:to>
          <xdr:col>7</xdr:col>
          <xdr:colOff>0</xdr:colOff>
          <xdr:row>296</xdr:row>
          <xdr:rowOff>15240</xdr:rowOff>
        </xdr:to>
        <xdr:sp macro="" textlink="">
          <xdr:nvSpPr>
            <xdr:cNvPr id="7865" name="Check Box 697" hidden="1">
              <a:extLst>
                <a:ext uri="{63B3BB69-23CF-44E3-9099-C40C66FF867C}">
                  <a14:compatExt spid="_x0000_s7865"/>
                </a:ext>
                <a:ext uri="{FF2B5EF4-FFF2-40B4-BE49-F238E27FC236}">
                  <a16:creationId xmlns:a16="http://schemas.microsoft.com/office/drawing/2014/main" id="{00000000-0008-0000-0200-0000B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294</xdr:row>
          <xdr:rowOff>152400</xdr:rowOff>
        </xdr:from>
        <xdr:to>
          <xdr:col>11</xdr:col>
          <xdr:colOff>0</xdr:colOff>
          <xdr:row>296</xdr:row>
          <xdr:rowOff>15240</xdr:rowOff>
        </xdr:to>
        <xdr:sp macro="" textlink="">
          <xdr:nvSpPr>
            <xdr:cNvPr id="7866" name="Check Box 698" hidden="1">
              <a:extLst>
                <a:ext uri="{63B3BB69-23CF-44E3-9099-C40C66FF867C}">
                  <a14:compatExt spid="_x0000_s7866"/>
                </a:ext>
                <a:ext uri="{FF2B5EF4-FFF2-40B4-BE49-F238E27FC236}">
                  <a16:creationId xmlns:a16="http://schemas.microsoft.com/office/drawing/2014/main" id="{00000000-0008-0000-0200-0000B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295</xdr:row>
          <xdr:rowOff>152400</xdr:rowOff>
        </xdr:from>
        <xdr:to>
          <xdr:col>3</xdr:col>
          <xdr:colOff>19050</xdr:colOff>
          <xdr:row>297</xdr:row>
          <xdr:rowOff>15240</xdr:rowOff>
        </xdr:to>
        <xdr:sp macro="" textlink="">
          <xdr:nvSpPr>
            <xdr:cNvPr id="7867" name="Check Box 699" hidden="1">
              <a:extLst>
                <a:ext uri="{63B3BB69-23CF-44E3-9099-C40C66FF867C}">
                  <a14:compatExt spid="_x0000_s7867"/>
                </a:ext>
                <a:ext uri="{FF2B5EF4-FFF2-40B4-BE49-F238E27FC236}">
                  <a16:creationId xmlns:a16="http://schemas.microsoft.com/office/drawing/2014/main" id="{00000000-0008-0000-0200-0000B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295</xdr:row>
          <xdr:rowOff>152400</xdr:rowOff>
        </xdr:from>
        <xdr:to>
          <xdr:col>7</xdr:col>
          <xdr:colOff>0</xdr:colOff>
          <xdr:row>297</xdr:row>
          <xdr:rowOff>15240</xdr:rowOff>
        </xdr:to>
        <xdr:sp macro="" textlink="">
          <xdr:nvSpPr>
            <xdr:cNvPr id="7868" name="Check Box 700" hidden="1">
              <a:extLst>
                <a:ext uri="{63B3BB69-23CF-44E3-9099-C40C66FF867C}">
                  <a14:compatExt spid="_x0000_s7868"/>
                </a:ext>
                <a:ext uri="{FF2B5EF4-FFF2-40B4-BE49-F238E27FC236}">
                  <a16:creationId xmlns:a16="http://schemas.microsoft.com/office/drawing/2014/main" id="{00000000-0008-0000-0200-0000B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295</xdr:row>
          <xdr:rowOff>152400</xdr:rowOff>
        </xdr:from>
        <xdr:to>
          <xdr:col>11</xdr:col>
          <xdr:colOff>0</xdr:colOff>
          <xdr:row>297</xdr:row>
          <xdr:rowOff>15240</xdr:rowOff>
        </xdr:to>
        <xdr:sp macro="" textlink="">
          <xdr:nvSpPr>
            <xdr:cNvPr id="7869" name="Check Box 701" hidden="1">
              <a:extLst>
                <a:ext uri="{63B3BB69-23CF-44E3-9099-C40C66FF867C}">
                  <a14:compatExt spid="_x0000_s7869"/>
                </a:ext>
                <a:ext uri="{FF2B5EF4-FFF2-40B4-BE49-F238E27FC236}">
                  <a16:creationId xmlns:a16="http://schemas.microsoft.com/office/drawing/2014/main" id="{00000000-0008-0000-0200-0000B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296</xdr:row>
          <xdr:rowOff>152400</xdr:rowOff>
        </xdr:from>
        <xdr:to>
          <xdr:col>3</xdr:col>
          <xdr:colOff>19050</xdr:colOff>
          <xdr:row>298</xdr:row>
          <xdr:rowOff>15240</xdr:rowOff>
        </xdr:to>
        <xdr:sp macro="" textlink="">
          <xdr:nvSpPr>
            <xdr:cNvPr id="7870" name="Check Box 702" hidden="1">
              <a:extLst>
                <a:ext uri="{63B3BB69-23CF-44E3-9099-C40C66FF867C}">
                  <a14:compatExt spid="_x0000_s7870"/>
                </a:ext>
                <a:ext uri="{FF2B5EF4-FFF2-40B4-BE49-F238E27FC236}">
                  <a16:creationId xmlns:a16="http://schemas.microsoft.com/office/drawing/2014/main" id="{00000000-0008-0000-0200-0000B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296</xdr:row>
          <xdr:rowOff>152400</xdr:rowOff>
        </xdr:from>
        <xdr:to>
          <xdr:col>7</xdr:col>
          <xdr:colOff>0</xdr:colOff>
          <xdr:row>298</xdr:row>
          <xdr:rowOff>15240</xdr:rowOff>
        </xdr:to>
        <xdr:sp macro="" textlink="">
          <xdr:nvSpPr>
            <xdr:cNvPr id="7871" name="Check Box 703" hidden="1">
              <a:extLst>
                <a:ext uri="{63B3BB69-23CF-44E3-9099-C40C66FF867C}">
                  <a14:compatExt spid="_x0000_s7871"/>
                </a:ext>
                <a:ext uri="{FF2B5EF4-FFF2-40B4-BE49-F238E27FC236}">
                  <a16:creationId xmlns:a16="http://schemas.microsoft.com/office/drawing/2014/main" id="{00000000-0008-0000-0200-0000B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296</xdr:row>
          <xdr:rowOff>152400</xdr:rowOff>
        </xdr:from>
        <xdr:to>
          <xdr:col>11</xdr:col>
          <xdr:colOff>0</xdr:colOff>
          <xdr:row>298</xdr:row>
          <xdr:rowOff>15240</xdr:rowOff>
        </xdr:to>
        <xdr:sp macro="" textlink="">
          <xdr:nvSpPr>
            <xdr:cNvPr id="7872" name="Check Box 704" hidden="1">
              <a:extLst>
                <a:ext uri="{63B3BB69-23CF-44E3-9099-C40C66FF867C}">
                  <a14:compatExt spid="_x0000_s7872"/>
                </a:ext>
                <a:ext uri="{FF2B5EF4-FFF2-40B4-BE49-F238E27FC236}">
                  <a16:creationId xmlns:a16="http://schemas.microsoft.com/office/drawing/2014/main" id="{00000000-0008-0000-0200-0000C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297</xdr:row>
          <xdr:rowOff>152400</xdr:rowOff>
        </xdr:from>
        <xdr:to>
          <xdr:col>3</xdr:col>
          <xdr:colOff>19050</xdr:colOff>
          <xdr:row>299</xdr:row>
          <xdr:rowOff>15240</xdr:rowOff>
        </xdr:to>
        <xdr:sp macro="" textlink="">
          <xdr:nvSpPr>
            <xdr:cNvPr id="7873" name="Check Box 705" hidden="1">
              <a:extLst>
                <a:ext uri="{63B3BB69-23CF-44E3-9099-C40C66FF867C}">
                  <a14:compatExt spid="_x0000_s7873"/>
                </a:ext>
                <a:ext uri="{FF2B5EF4-FFF2-40B4-BE49-F238E27FC236}">
                  <a16:creationId xmlns:a16="http://schemas.microsoft.com/office/drawing/2014/main" id="{00000000-0008-0000-0200-0000C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297</xdr:row>
          <xdr:rowOff>152400</xdr:rowOff>
        </xdr:from>
        <xdr:to>
          <xdr:col>7</xdr:col>
          <xdr:colOff>0</xdr:colOff>
          <xdr:row>299</xdr:row>
          <xdr:rowOff>15240</xdr:rowOff>
        </xdr:to>
        <xdr:sp macro="" textlink="">
          <xdr:nvSpPr>
            <xdr:cNvPr id="7874" name="Check Box 706" hidden="1">
              <a:extLst>
                <a:ext uri="{63B3BB69-23CF-44E3-9099-C40C66FF867C}">
                  <a14:compatExt spid="_x0000_s7874"/>
                </a:ext>
                <a:ext uri="{FF2B5EF4-FFF2-40B4-BE49-F238E27FC236}">
                  <a16:creationId xmlns:a16="http://schemas.microsoft.com/office/drawing/2014/main" id="{00000000-0008-0000-0200-0000C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297</xdr:row>
          <xdr:rowOff>152400</xdr:rowOff>
        </xdr:from>
        <xdr:to>
          <xdr:col>11</xdr:col>
          <xdr:colOff>0</xdr:colOff>
          <xdr:row>299</xdr:row>
          <xdr:rowOff>15240</xdr:rowOff>
        </xdr:to>
        <xdr:sp macro="" textlink="">
          <xdr:nvSpPr>
            <xdr:cNvPr id="7875" name="Check Box 707" hidden="1">
              <a:extLst>
                <a:ext uri="{63B3BB69-23CF-44E3-9099-C40C66FF867C}">
                  <a14:compatExt spid="_x0000_s7875"/>
                </a:ext>
                <a:ext uri="{FF2B5EF4-FFF2-40B4-BE49-F238E27FC236}">
                  <a16:creationId xmlns:a16="http://schemas.microsoft.com/office/drawing/2014/main" id="{00000000-0008-0000-0200-0000C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298</xdr:row>
          <xdr:rowOff>152400</xdr:rowOff>
        </xdr:from>
        <xdr:to>
          <xdr:col>3</xdr:col>
          <xdr:colOff>19050</xdr:colOff>
          <xdr:row>300</xdr:row>
          <xdr:rowOff>15240</xdr:rowOff>
        </xdr:to>
        <xdr:sp macro="" textlink="">
          <xdr:nvSpPr>
            <xdr:cNvPr id="7876" name="Check Box 708" hidden="1">
              <a:extLst>
                <a:ext uri="{63B3BB69-23CF-44E3-9099-C40C66FF867C}">
                  <a14:compatExt spid="_x0000_s7876"/>
                </a:ext>
                <a:ext uri="{FF2B5EF4-FFF2-40B4-BE49-F238E27FC236}">
                  <a16:creationId xmlns:a16="http://schemas.microsoft.com/office/drawing/2014/main" id="{00000000-0008-0000-0200-0000C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298</xdr:row>
          <xdr:rowOff>152400</xdr:rowOff>
        </xdr:from>
        <xdr:to>
          <xdr:col>7</xdr:col>
          <xdr:colOff>0</xdr:colOff>
          <xdr:row>300</xdr:row>
          <xdr:rowOff>15240</xdr:rowOff>
        </xdr:to>
        <xdr:sp macro="" textlink="">
          <xdr:nvSpPr>
            <xdr:cNvPr id="7877" name="Check Box 709" hidden="1">
              <a:extLst>
                <a:ext uri="{63B3BB69-23CF-44E3-9099-C40C66FF867C}">
                  <a14:compatExt spid="_x0000_s7877"/>
                </a:ext>
                <a:ext uri="{FF2B5EF4-FFF2-40B4-BE49-F238E27FC236}">
                  <a16:creationId xmlns:a16="http://schemas.microsoft.com/office/drawing/2014/main" id="{00000000-0008-0000-0200-0000C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298</xdr:row>
          <xdr:rowOff>152400</xdr:rowOff>
        </xdr:from>
        <xdr:to>
          <xdr:col>11</xdr:col>
          <xdr:colOff>0</xdr:colOff>
          <xdr:row>300</xdr:row>
          <xdr:rowOff>15240</xdr:rowOff>
        </xdr:to>
        <xdr:sp macro="" textlink="">
          <xdr:nvSpPr>
            <xdr:cNvPr id="7878" name="Check Box 710" hidden="1">
              <a:extLst>
                <a:ext uri="{63B3BB69-23CF-44E3-9099-C40C66FF867C}">
                  <a14:compatExt spid="_x0000_s7878"/>
                </a:ext>
                <a:ext uri="{FF2B5EF4-FFF2-40B4-BE49-F238E27FC236}">
                  <a16:creationId xmlns:a16="http://schemas.microsoft.com/office/drawing/2014/main" id="{00000000-0008-0000-0200-0000C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299</xdr:row>
          <xdr:rowOff>152400</xdr:rowOff>
        </xdr:from>
        <xdr:to>
          <xdr:col>3</xdr:col>
          <xdr:colOff>19050</xdr:colOff>
          <xdr:row>301</xdr:row>
          <xdr:rowOff>15240</xdr:rowOff>
        </xdr:to>
        <xdr:sp macro="" textlink="">
          <xdr:nvSpPr>
            <xdr:cNvPr id="7879" name="Check Box 711" hidden="1">
              <a:extLst>
                <a:ext uri="{63B3BB69-23CF-44E3-9099-C40C66FF867C}">
                  <a14:compatExt spid="_x0000_s7879"/>
                </a:ext>
                <a:ext uri="{FF2B5EF4-FFF2-40B4-BE49-F238E27FC236}">
                  <a16:creationId xmlns:a16="http://schemas.microsoft.com/office/drawing/2014/main" id="{00000000-0008-0000-0200-0000C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299</xdr:row>
          <xdr:rowOff>152400</xdr:rowOff>
        </xdr:from>
        <xdr:to>
          <xdr:col>7</xdr:col>
          <xdr:colOff>0</xdr:colOff>
          <xdr:row>301</xdr:row>
          <xdr:rowOff>15240</xdr:rowOff>
        </xdr:to>
        <xdr:sp macro="" textlink="">
          <xdr:nvSpPr>
            <xdr:cNvPr id="7880" name="Check Box 712" hidden="1">
              <a:extLst>
                <a:ext uri="{63B3BB69-23CF-44E3-9099-C40C66FF867C}">
                  <a14:compatExt spid="_x0000_s7880"/>
                </a:ext>
                <a:ext uri="{FF2B5EF4-FFF2-40B4-BE49-F238E27FC236}">
                  <a16:creationId xmlns:a16="http://schemas.microsoft.com/office/drawing/2014/main" id="{00000000-0008-0000-0200-0000C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299</xdr:row>
          <xdr:rowOff>152400</xdr:rowOff>
        </xdr:from>
        <xdr:to>
          <xdr:col>11</xdr:col>
          <xdr:colOff>0</xdr:colOff>
          <xdr:row>301</xdr:row>
          <xdr:rowOff>15240</xdr:rowOff>
        </xdr:to>
        <xdr:sp macro="" textlink="">
          <xdr:nvSpPr>
            <xdr:cNvPr id="7881" name="Check Box 713" hidden="1">
              <a:extLst>
                <a:ext uri="{63B3BB69-23CF-44E3-9099-C40C66FF867C}">
                  <a14:compatExt spid="_x0000_s7881"/>
                </a:ext>
                <a:ext uri="{FF2B5EF4-FFF2-40B4-BE49-F238E27FC236}">
                  <a16:creationId xmlns:a16="http://schemas.microsoft.com/office/drawing/2014/main" id="{00000000-0008-0000-0200-0000C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300</xdr:row>
          <xdr:rowOff>152400</xdr:rowOff>
        </xdr:from>
        <xdr:to>
          <xdr:col>3</xdr:col>
          <xdr:colOff>19050</xdr:colOff>
          <xdr:row>302</xdr:row>
          <xdr:rowOff>15240</xdr:rowOff>
        </xdr:to>
        <xdr:sp macro="" textlink="">
          <xdr:nvSpPr>
            <xdr:cNvPr id="7882" name="Check Box 714" hidden="1">
              <a:extLst>
                <a:ext uri="{63B3BB69-23CF-44E3-9099-C40C66FF867C}">
                  <a14:compatExt spid="_x0000_s7882"/>
                </a:ext>
                <a:ext uri="{FF2B5EF4-FFF2-40B4-BE49-F238E27FC236}">
                  <a16:creationId xmlns:a16="http://schemas.microsoft.com/office/drawing/2014/main" id="{00000000-0008-0000-0200-0000C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300</xdr:row>
          <xdr:rowOff>152400</xdr:rowOff>
        </xdr:from>
        <xdr:to>
          <xdr:col>7</xdr:col>
          <xdr:colOff>0</xdr:colOff>
          <xdr:row>302</xdr:row>
          <xdr:rowOff>15240</xdr:rowOff>
        </xdr:to>
        <xdr:sp macro="" textlink="">
          <xdr:nvSpPr>
            <xdr:cNvPr id="7883" name="Check Box 715" hidden="1">
              <a:extLst>
                <a:ext uri="{63B3BB69-23CF-44E3-9099-C40C66FF867C}">
                  <a14:compatExt spid="_x0000_s7883"/>
                </a:ext>
                <a:ext uri="{FF2B5EF4-FFF2-40B4-BE49-F238E27FC236}">
                  <a16:creationId xmlns:a16="http://schemas.microsoft.com/office/drawing/2014/main" id="{00000000-0008-0000-0200-0000C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300</xdr:row>
          <xdr:rowOff>152400</xdr:rowOff>
        </xdr:from>
        <xdr:to>
          <xdr:col>11</xdr:col>
          <xdr:colOff>0</xdr:colOff>
          <xdr:row>302</xdr:row>
          <xdr:rowOff>15240</xdr:rowOff>
        </xdr:to>
        <xdr:sp macro="" textlink="">
          <xdr:nvSpPr>
            <xdr:cNvPr id="7884" name="Check Box 716" hidden="1">
              <a:extLst>
                <a:ext uri="{63B3BB69-23CF-44E3-9099-C40C66FF867C}">
                  <a14:compatExt spid="_x0000_s7884"/>
                </a:ext>
                <a:ext uri="{FF2B5EF4-FFF2-40B4-BE49-F238E27FC236}">
                  <a16:creationId xmlns:a16="http://schemas.microsoft.com/office/drawing/2014/main" id="{00000000-0008-0000-0200-0000C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301</xdr:row>
          <xdr:rowOff>152400</xdr:rowOff>
        </xdr:from>
        <xdr:to>
          <xdr:col>3</xdr:col>
          <xdr:colOff>19050</xdr:colOff>
          <xdr:row>303</xdr:row>
          <xdr:rowOff>15240</xdr:rowOff>
        </xdr:to>
        <xdr:sp macro="" textlink="">
          <xdr:nvSpPr>
            <xdr:cNvPr id="7885" name="Check Box 717" hidden="1">
              <a:extLst>
                <a:ext uri="{63B3BB69-23CF-44E3-9099-C40C66FF867C}">
                  <a14:compatExt spid="_x0000_s7885"/>
                </a:ext>
                <a:ext uri="{FF2B5EF4-FFF2-40B4-BE49-F238E27FC236}">
                  <a16:creationId xmlns:a16="http://schemas.microsoft.com/office/drawing/2014/main" id="{00000000-0008-0000-0200-0000C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301</xdr:row>
          <xdr:rowOff>152400</xdr:rowOff>
        </xdr:from>
        <xdr:to>
          <xdr:col>7</xdr:col>
          <xdr:colOff>0</xdr:colOff>
          <xdr:row>303</xdr:row>
          <xdr:rowOff>15240</xdr:rowOff>
        </xdr:to>
        <xdr:sp macro="" textlink="">
          <xdr:nvSpPr>
            <xdr:cNvPr id="7886" name="Check Box 718" hidden="1">
              <a:extLst>
                <a:ext uri="{63B3BB69-23CF-44E3-9099-C40C66FF867C}">
                  <a14:compatExt spid="_x0000_s7886"/>
                </a:ext>
                <a:ext uri="{FF2B5EF4-FFF2-40B4-BE49-F238E27FC236}">
                  <a16:creationId xmlns:a16="http://schemas.microsoft.com/office/drawing/2014/main" id="{00000000-0008-0000-0200-0000C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301</xdr:row>
          <xdr:rowOff>152400</xdr:rowOff>
        </xdr:from>
        <xdr:to>
          <xdr:col>11</xdr:col>
          <xdr:colOff>0</xdr:colOff>
          <xdr:row>303</xdr:row>
          <xdr:rowOff>15240</xdr:rowOff>
        </xdr:to>
        <xdr:sp macro="" textlink="">
          <xdr:nvSpPr>
            <xdr:cNvPr id="7887" name="Check Box 719" hidden="1">
              <a:extLst>
                <a:ext uri="{63B3BB69-23CF-44E3-9099-C40C66FF867C}">
                  <a14:compatExt spid="_x0000_s7887"/>
                </a:ext>
                <a:ext uri="{FF2B5EF4-FFF2-40B4-BE49-F238E27FC236}">
                  <a16:creationId xmlns:a16="http://schemas.microsoft.com/office/drawing/2014/main" id="{00000000-0008-0000-0200-0000C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302</xdr:row>
          <xdr:rowOff>152400</xdr:rowOff>
        </xdr:from>
        <xdr:to>
          <xdr:col>3</xdr:col>
          <xdr:colOff>19050</xdr:colOff>
          <xdr:row>304</xdr:row>
          <xdr:rowOff>15240</xdr:rowOff>
        </xdr:to>
        <xdr:sp macro="" textlink="">
          <xdr:nvSpPr>
            <xdr:cNvPr id="7888" name="Check Box 720" hidden="1">
              <a:extLst>
                <a:ext uri="{63B3BB69-23CF-44E3-9099-C40C66FF867C}">
                  <a14:compatExt spid="_x0000_s7888"/>
                </a:ext>
                <a:ext uri="{FF2B5EF4-FFF2-40B4-BE49-F238E27FC236}">
                  <a16:creationId xmlns:a16="http://schemas.microsoft.com/office/drawing/2014/main" id="{00000000-0008-0000-0200-0000D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302</xdr:row>
          <xdr:rowOff>152400</xdr:rowOff>
        </xdr:from>
        <xdr:to>
          <xdr:col>7</xdr:col>
          <xdr:colOff>0</xdr:colOff>
          <xdr:row>304</xdr:row>
          <xdr:rowOff>15240</xdr:rowOff>
        </xdr:to>
        <xdr:sp macro="" textlink="">
          <xdr:nvSpPr>
            <xdr:cNvPr id="7889" name="Check Box 721" hidden="1">
              <a:extLst>
                <a:ext uri="{63B3BB69-23CF-44E3-9099-C40C66FF867C}">
                  <a14:compatExt spid="_x0000_s7889"/>
                </a:ext>
                <a:ext uri="{FF2B5EF4-FFF2-40B4-BE49-F238E27FC236}">
                  <a16:creationId xmlns:a16="http://schemas.microsoft.com/office/drawing/2014/main" id="{00000000-0008-0000-0200-0000D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302</xdr:row>
          <xdr:rowOff>152400</xdr:rowOff>
        </xdr:from>
        <xdr:to>
          <xdr:col>11</xdr:col>
          <xdr:colOff>0</xdr:colOff>
          <xdr:row>304</xdr:row>
          <xdr:rowOff>15240</xdr:rowOff>
        </xdr:to>
        <xdr:sp macro="" textlink="">
          <xdr:nvSpPr>
            <xdr:cNvPr id="7890" name="Check Box 722" hidden="1">
              <a:extLst>
                <a:ext uri="{63B3BB69-23CF-44E3-9099-C40C66FF867C}">
                  <a14:compatExt spid="_x0000_s7890"/>
                </a:ext>
                <a:ext uri="{FF2B5EF4-FFF2-40B4-BE49-F238E27FC236}">
                  <a16:creationId xmlns:a16="http://schemas.microsoft.com/office/drawing/2014/main" id="{00000000-0008-0000-0200-0000D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303</xdr:row>
          <xdr:rowOff>152400</xdr:rowOff>
        </xdr:from>
        <xdr:to>
          <xdr:col>3</xdr:col>
          <xdr:colOff>19050</xdr:colOff>
          <xdr:row>305</xdr:row>
          <xdr:rowOff>15240</xdr:rowOff>
        </xdr:to>
        <xdr:sp macro="" textlink="">
          <xdr:nvSpPr>
            <xdr:cNvPr id="7891" name="Check Box 723" hidden="1">
              <a:extLst>
                <a:ext uri="{63B3BB69-23CF-44E3-9099-C40C66FF867C}">
                  <a14:compatExt spid="_x0000_s7891"/>
                </a:ext>
                <a:ext uri="{FF2B5EF4-FFF2-40B4-BE49-F238E27FC236}">
                  <a16:creationId xmlns:a16="http://schemas.microsoft.com/office/drawing/2014/main" id="{00000000-0008-0000-0200-0000D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303</xdr:row>
          <xdr:rowOff>152400</xdr:rowOff>
        </xdr:from>
        <xdr:to>
          <xdr:col>7</xdr:col>
          <xdr:colOff>0</xdr:colOff>
          <xdr:row>305</xdr:row>
          <xdr:rowOff>15240</xdr:rowOff>
        </xdr:to>
        <xdr:sp macro="" textlink="">
          <xdr:nvSpPr>
            <xdr:cNvPr id="7892" name="Check Box 724" hidden="1">
              <a:extLst>
                <a:ext uri="{63B3BB69-23CF-44E3-9099-C40C66FF867C}">
                  <a14:compatExt spid="_x0000_s7892"/>
                </a:ext>
                <a:ext uri="{FF2B5EF4-FFF2-40B4-BE49-F238E27FC236}">
                  <a16:creationId xmlns:a16="http://schemas.microsoft.com/office/drawing/2014/main" id="{00000000-0008-0000-0200-0000D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303</xdr:row>
          <xdr:rowOff>152400</xdr:rowOff>
        </xdr:from>
        <xdr:to>
          <xdr:col>11</xdr:col>
          <xdr:colOff>0</xdr:colOff>
          <xdr:row>305</xdr:row>
          <xdr:rowOff>15240</xdr:rowOff>
        </xdr:to>
        <xdr:sp macro="" textlink="">
          <xdr:nvSpPr>
            <xdr:cNvPr id="7893" name="Check Box 725" hidden="1">
              <a:extLst>
                <a:ext uri="{63B3BB69-23CF-44E3-9099-C40C66FF867C}">
                  <a14:compatExt spid="_x0000_s7893"/>
                </a:ext>
                <a:ext uri="{FF2B5EF4-FFF2-40B4-BE49-F238E27FC236}">
                  <a16:creationId xmlns:a16="http://schemas.microsoft.com/office/drawing/2014/main" id="{00000000-0008-0000-0200-0000D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304</xdr:row>
          <xdr:rowOff>152400</xdr:rowOff>
        </xdr:from>
        <xdr:to>
          <xdr:col>3</xdr:col>
          <xdr:colOff>19050</xdr:colOff>
          <xdr:row>306</xdr:row>
          <xdr:rowOff>15240</xdr:rowOff>
        </xdr:to>
        <xdr:sp macro="" textlink="">
          <xdr:nvSpPr>
            <xdr:cNvPr id="7894" name="Check Box 726" hidden="1">
              <a:extLst>
                <a:ext uri="{63B3BB69-23CF-44E3-9099-C40C66FF867C}">
                  <a14:compatExt spid="_x0000_s7894"/>
                </a:ext>
                <a:ext uri="{FF2B5EF4-FFF2-40B4-BE49-F238E27FC236}">
                  <a16:creationId xmlns:a16="http://schemas.microsoft.com/office/drawing/2014/main" id="{00000000-0008-0000-0200-0000D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304</xdr:row>
          <xdr:rowOff>152400</xdr:rowOff>
        </xdr:from>
        <xdr:to>
          <xdr:col>7</xdr:col>
          <xdr:colOff>0</xdr:colOff>
          <xdr:row>306</xdr:row>
          <xdr:rowOff>15240</xdr:rowOff>
        </xdr:to>
        <xdr:sp macro="" textlink="">
          <xdr:nvSpPr>
            <xdr:cNvPr id="7895" name="Check Box 727" hidden="1">
              <a:extLst>
                <a:ext uri="{63B3BB69-23CF-44E3-9099-C40C66FF867C}">
                  <a14:compatExt spid="_x0000_s7895"/>
                </a:ext>
                <a:ext uri="{FF2B5EF4-FFF2-40B4-BE49-F238E27FC236}">
                  <a16:creationId xmlns:a16="http://schemas.microsoft.com/office/drawing/2014/main" id="{00000000-0008-0000-0200-0000D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304</xdr:row>
          <xdr:rowOff>152400</xdr:rowOff>
        </xdr:from>
        <xdr:to>
          <xdr:col>11</xdr:col>
          <xdr:colOff>0</xdr:colOff>
          <xdr:row>306</xdr:row>
          <xdr:rowOff>15240</xdr:rowOff>
        </xdr:to>
        <xdr:sp macro="" textlink="">
          <xdr:nvSpPr>
            <xdr:cNvPr id="7896" name="Check Box 728" hidden="1">
              <a:extLst>
                <a:ext uri="{63B3BB69-23CF-44E3-9099-C40C66FF867C}">
                  <a14:compatExt spid="_x0000_s7896"/>
                </a:ext>
                <a:ext uri="{FF2B5EF4-FFF2-40B4-BE49-F238E27FC236}">
                  <a16:creationId xmlns:a16="http://schemas.microsoft.com/office/drawing/2014/main" id="{00000000-0008-0000-0200-0000D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305</xdr:row>
          <xdr:rowOff>152400</xdr:rowOff>
        </xdr:from>
        <xdr:to>
          <xdr:col>3</xdr:col>
          <xdr:colOff>19050</xdr:colOff>
          <xdr:row>307</xdr:row>
          <xdr:rowOff>15240</xdr:rowOff>
        </xdr:to>
        <xdr:sp macro="" textlink="">
          <xdr:nvSpPr>
            <xdr:cNvPr id="7897" name="Check Box 729" hidden="1">
              <a:extLst>
                <a:ext uri="{63B3BB69-23CF-44E3-9099-C40C66FF867C}">
                  <a14:compatExt spid="_x0000_s7897"/>
                </a:ext>
                <a:ext uri="{FF2B5EF4-FFF2-40B4-BE49-F238E27FC236}">
                  <a16:creationId xmlns:a16="http://schemas.microsoft.com/office/drawing/2014/main" id="{00000000-0008-0000-0200-0000D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305</xdr:row>
          <xdr:rowOff>152400</xdr:rowOff>
        </xdr:from>
        <xdr:to>
          <xdr:col>7</xdr:col>
          <xdr:colOff>0</xdr:colOff>
          <xdr:row>307</xdr:row>
          <xdr:rowOff>15240</xdr:rowOff>
        </xdr:to>
        <xdr:sp macro="" textlink="">
          <xdr:nvSpPr>
            <xdr:cNvPr id="7898" name="Check Box 730" hidden="1">
              <a:extLst>
                <a:ext uri="{63B3BB69-23CF-44E3-9099-C40C66FF867C}">
                  <a14:compatExt spid="_x0000_s7898"/>
                </a:ext>
                <a:ext uri="{FF2B5EF4-FFF2-40B4-BE49-F238E27FC236}">
                  <a16:creationId xmlns:a16="http://schemas.microsoft.com/office/drawing/2014/main" id="{00000000-0008-0000-0200-0000D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305</xdr:row>
          <xdr:rowOff>152400</xdr:rowOff>
        </xdr:from>
        <xdr:to>
          <xdr:col>11</xdr:col>
          <xdr:colOff>0</xdr:colOff>
          <xdr:row>307</xdr:row>
          <xdr:rowOff>15240</xdr:rowOff>
        </xdr:to>
        <xdr:sp macro="" textlink="">
          <xdr:nvSpPr>
            <xdr:cNvPr id="7899" name="Check Box 731" hidden="1">
              <a:extLst>
                <a:ext uri="{63B3BB69-23CF-44E3-9099-C40C66FF867C}">
                  <a14:compatExt spid="_x0000_s7899"/>
                </a:ext>
                <a:ext uri="{FF2B5EF4-FFF2-40B4-BE49-F238E27FC236}">
                  <a16:creationId xmlns:a16="http://schemas.microsoft.com/office/drawing/2014/main" id="{00000000-0008-0000-0200-0000D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306</xdr:row>
          <xdr:rowOff>152400</xdr:rowOff>
        </xdr:from>
        <xdr:to>
          <xdr:col>3</xdr:col>
          <xdr:colOff>19050</xdr:colOff>
          <xdr:row>308</xdr:row>
          <xdr:rowOff>15240</xdr:rowOff>
        </xdr:to>
        <xdr:sp macro="" textlink="">
          <xdr:nvSpPr>
            <xdr:cNvPr id="7900" name="Check Box 732" hidden="1">
              <a:extLst>
                <a:ext uri="{63B3BB69-23CF-44E3-9099-C40C66FF867C}">
                  <a14:compatExt spid="_x0000_s7900"/>
                </a:ext>
                <a:ext uri="{FF2B5EF4-FFF2-40B4-BE49-F238E27FC236}">
                  <a16:creationId xmlns:a16="http://schemas.microsoft.com/office/drawing/2014/main" id="{00000000-0008-0000-0200-0000D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306</xdr:row>
          <xdr:rowOff>152400</xdr:rowOff>
        </xdr:from>
        <xdr:to>
          <xdr:col>7</xdr:col>
          <xdr:colOff>0</xdr:colOff>
          <xdr:row>308</xdr:row>
          <xdr:rowOff>15240</xdr:rowOff>
        </xdr:to>
        <xdr:sp macro="" textlink="">
          <xdr:nvSpPr>
            <xdr:cNvPr id="7901" name="Check Box 733" hidden="1">
              <a:extLst>
                <a:ext uri="{63B3BB69-23CF-44E3-9099-C40C66FF867C}">
                  <a14:compatExt spid="_x0000_s7901"/>
                </a:ext>
                <a:ext uri="{FF2B5EF4-FFF2-40B4-BE49-F238E27FC236}">
                  <a16:creationId xmlns:a16="http://schemas.microsoft.com/office/drawing/2014/main" id="{00000000-0008-0000-0200-0000D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306</xdr:row>
          <xdr:rowOff>152400</xdr:rowOff>
        </xdr:from>
        <xdr:to>
          <xdr:col>11</xdr:col>
          <xdr:colOff>0</xdr:colOff>
          <xdr:row>308</xdr:row>
          <xdr:rowOff>15240</xdr:rowOff>
        </xdr:to>
        <xdr:sp macro="" textlink="">
          <xdr:nvSpPr>
            <xdr:cNvPr id="7902" name="Check Box 734" hidden="1">
              <a:extLst>
                <a:ext uri="{63B3BB69-23CF-44E3-9099-C40C66FF867C}">
                  <a14:compatExt spid="_x0000_s7902"/>
                </a:ext>
                <a:ext uri="{FF2B5EF4-FFF2-40B4-BE49-F238E27FC236}">
                  <a16:creationId xmlns:a16="http://schemas.microsoft.com/office/drawing/2014/main" id="{00000000-0008-0000-0200-0000D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316</xdr:row>
          <xdr:rowOff>160020</xdr:rowOff>
        </xdr:from>
        <xdr:to>
          <xdr:col>3</xdr:col>
          <xdr:colOff>19050</xdr:colOff>
          <xdr:row>318</xdr:row>
          <xdr:rowOff>38100</xdr:rowOff>
        </xdr:to>
        <xdr:sp macro="" textlink="">
          <xdr:nvSpPr>
            <xdr:cNvPr id="7903" name="Check Box 735" hidden="1">
              <a:extLst>
                <a:ext uri="{63B3BB69-23CF-44E3-9099-C40C66FF867C}">
                  <a14:compatExt spid="_x0000_s7903"/>
                </a:ext>
                <a:ext uri="{FF2B5EF4-FFF2-40B4-BE49-F238E27FC236}">
                  <a16:creationId xmlns:a16="http://schemas.microsoft.com/office/drawing/2014/main" id="{00000000-0008-0000-0200-0000D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316</xdr:row>
          <xdr:rowOff>160020</xdr:rowOff>
        </xdr:from>
        <xdr:to>
          <xdr:col>7</xdr:col>
          <xdr:colOff>0</xdr:colOff>
          <xdr:row>318</xdr:row>
          <xdr:rowOff>38100</xdr:rowOff>
        </xdr:to>
        <xdr:sp macro="" textlink="">
          <xdr:nvSpPr>
            <xdr:cNvPr id="7904" name="Check Box 736" hidden="1">
              <a:extLst>
                <a:ext uri="{63B3BB69-23CF-44E3-9099-C40C66FF867C}">
                  <a14:compatExt spid="_x0000_s7904"/>
                </a:ext>
                <a:ext uri="{FF2B5EF4-FFF2-40B4-BE49-F238E27FC236}">
                  <a16:creationId xmlns:a16="http://schemas.microsoft.com/office/drawing/2014/main" id="{00000000-0008-0000-0200-0000E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316</xdr:row>
          <xdr:rowOff>160020</xdr:rowOff>
        </xdr:from>
        <xdr:to>
          <xdr:col>11</xdr:col>
          <xdr:colOff>0</xdr:colOff>
          <xdr:row>318</xdr:row>
          <xdr:rowOff>38100</xdr:rowOff>
        </xdr:to>
        <xdr:sp macro="" textlink="">
          <xdr:nvSpPr>
            <xdr:cNvPr id="7905" name="Check Box 737" hidden="1">
              <a:extLst>
                <a:ext uri="{63B3BB69-23CF-44E3-9099-C40C66FF867C}">
                  <a14:compatExt spid="_x0000_s7905"/>
                </a:ext>
                <a:ext uri="{FF2B5EF4-FFF2-40B4-BE49-F238E27FC236}">
                  <a16:creationId xmlns:a16="http://schemas.microsoft.com/office/drawing/2014/main" id="{00000000-0008-0000-0200-0000E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317</xdr:row>
          <xdr:rowOff>152400</xdr:rowOff>
        </xdr:from>
        <xdr:to>
          <xdr:col>3</xdr:col>
          <xdr:colOff>19050</xdr:colOff>
          <xdr:row>319</xdr:row>
          <xdr:rowOff>15240</xdr:rowOff>
        </xdr:to>
        <xdr:sp macro="" textlink="">
          <xdr:nvSpPr>
            <xdr:cNvPr id="7906" name="Check Box 738" hidden="1">
              <a:extLst>
                <a:ext uri="{63B3BB69-23CF-44E3-9099-C40C66FF867C}">
                  <a14:compatExt spid="_x0000_s7906"/>
                </a:ext>
                <a:ext uri="{FF2B5EF4-FFF2-40B4-BE49-F238E27FC236}">
                  <a16:creationId xmlns:a16="http://schemas.microsoft.com/office/drawing/2014/main" id="{00000000-0008-0000-0200-0000E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317</xdr:row>
          <xdr:rowOff>152400</xdr:rowOff>
        </xdr:from>
        <xdr:to>
          <xdr:col>7</xdr:col>
          <xdr:colOff>0</xdr:colOff>
          <xdr:row>319</xdr:row>
          <xdr:rowOff>15240</xdr:rowOff>
        </xdr:to>
        <xdr:sp macro="" textlink="">
          <xdr:nvSpPr>
            <xdr:cNvPr id="7907" name="Check Box 739" hidden="1">
              <a:extLst>
                <a:ext uri="{63B3BB69-23CF-44E3-9099-C40C66FF867C}">
                  <a14:compatExt spid="_x0000_s7907"/>
                </a:ext>
                <a:ext uri="{FF2B5EF4-FFF2-40B4-BE49-F238E27FC236}">
                  <a16:creationId xmlns:a16="http://schemas.microsoft.com/office/drawing/2014/main" id="{00000000-0008-0000-0200-0000E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317</xdr:row>
          <xdr:rowOff>152400</xdr:rowOff>
        </xdr:from>
        <xdr:to>
          <xdr:col>11</xdr:col>
          <xdr:colOff>0</xdr:colOff>
          <xdr:row>319</xdr:row>
          <xdr:rowOff>15240</xdr:rowOff>
        </xdr:to>
        <xdr:sp macro="" textlink="">
          <xdr:nvSpPr>
            <xdr:cNvPr id="7908" name="Check Box 740" hidden="1">
              <a:extLst>
                <a:ext uri="{63B3BB69-23CF-44E3-9099-C40C66FF867C}">
                  <a14:compatExt spid="_x0000_s7908"/>
                </a:ext>
                <a:ext uri="{FF2B5EF4-FFF2-40B4-BE49-F238E27FC236}">
                  <a16:creationId xmlns:a16="http://schemas.microsoft.com/office/drawing/2014/main" id="{00000000-0008-0000-0200-0000E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318</xdr:row>
          <xdr:rowOff>152400</xdr:rowOff>
        </xdr:from>
        <xdr:to>
          <xdr:col>3</xdr:col>
          <xdr:colOff>19050</xdr:colOff>
          <xdr:row>320</xdr:row>
          <xdr:rowOff>15240</xdr:rowOff>
        </xdr:to>
        <xdr:sp macro="" textlink="">
          <xdr:nvSpPr>
            <xdr:cNvPr id="7909" name="Check Box 741" hidden="1">
              <a:extLst>
                <a:ext uri="{63B3BB69-23CF-44E3-9099-C40C66FF867C}">
                  <a14:compatExt spid="_x0000_s7909"/>
                </a:ext>
                <a:ext uri="{FF2B5EF4-FFF2-40B4-BE49-F238E27FC236}">
                  <a16:creationId xmlns:a16="http://schemas.microsoft.com/office/drawing/2014/main" id="{00000000-0008-0000-0200-0000E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318</xdr:row>
          <xdr:rowOff>152400</xdr:rowOff>
        </xdr:from>
        <xdr:to>
          <xdr:col>7</xdr:col>
          <xdr:colOff>0</xdr:colOff>
          <xdr:row>320</xdr:row>
          <xdr:rowOff>15240</xdr:rowOff>
        </xdr:to>
        <xdr:sp macro="" textlink="">
          <xdr:nvSpPr>
            <xdr:cNvPr id="7910" name="Check Box 742" hidden="1">
              <a:extLst>
                <a:ext uri="{63B3BB69-23CF-44E3-9099-C40C66FF867C}">
                  <a14:compatExt spid="_x0000_s7910"/>
                </a:ext>
                <a:ext uri="{FF2B5EF4-FFF2-40B4-BE49-F238E27FC236}">
                  <a16:creationId xmlns:a16="http://schemas.microsoft.com/office/drawing/2014/main" id="{00000000-0008-0000-0200-0000E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318</xdr:row>
          <xdr:rowOff>152400</xdr:rowOff>
        </xdr:from>
        <xdr:to>
          <xdr:col>11</xdr:col>
          <xdr:colOff>0</xdr:colOff>
          <xdr:row>320</xdr:row>
          <xdr:rowOff>15240</xdr:rowOff>
        </xdr:to>
        <xdr:sp macro="" textlink="">
          <xdr:nvSpPr>
            <xdr:cNvPr id="7911" name="Check Box 743" hidden="1">
              <a:extLst>
                <a:ext uri="{63B3BB69-23CF-44E3-9099-C40C66FF867C}">
                  <a14:compatExt spid="_x0000_s7911"/>
                </a:ext>
                <a:ext uri="{FF2B5EF4-FFF2-40B4-BE49-F238E27FC236}">
                  <a16:creationId xmlns:a16="http://schemas.microsoft.com/office/drawing/2014/main" id="{00000000-0008-0000-0200-0000E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319</xdr:row>
          <xdr:rowOff>152400</xdr:rowOff>
        </xdr:from>
        <xdr:to>
          <xdr:col>3</xdr:col>
          <xdr:colOff>19050</xdr:colOff>
          <xdr:row>321</xdr:row>
          <xdr:rowOff>15240</xdr:rowOff>
        </xdr:to>
        <xdr:sp macro="" textlink="">
          <xdr:nvSpPr>
            <xdr:cNvPr id="7912" name="Check Box 744" hidden="1">
              <a:extLst>
                <a:ext uri="{63B3BB69-23CF-44E3-9099-C40C66FF867C}">
                  <a14:compatExt spid="_x0000_s7912"/>
                </a:ext>
                <a:ext uri="{FF2B5EF4-FFF2-40B4-BE49-F238E27FC236}">
                  <a16:creationId xmlns:a16="http://schemas.microsoft.com/office/drawing/2014/main" id="{00000000-0008-0000-0200-0000E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319</xdr:row>
          <xdr:rowOff>152400</xdr:rowOff>
        </xdr:from>
        <xdr:to>
          <xdr:col>7</xdr:col>
          <xdr:colOff>0</xdr:colOff>
          <xdr:row>321</xdr:row>
          <xdr:rowOff>15240</xdr:rowOff>
        </xdr:to>
        <xdr:sp macro="" textlink="">
          <xdr:nvSpPr>
            <xdr:cNvPr id="7913" name="Check Box 745" hidden="1">
              <a:extLst>
                <a:ext uri="{63B3BB69-23CF-44E3-9099-C40C66FF867C}">
                  <a14:compatExt spid="_x0000_s7913"/>
                </a:ext>
                <a:ext uri="{FF2B5EF4-FFF2-40B4-BE49-F238E27FC236}">
                  <a16:creationId xmlns:a16="http://schemas.microsoft.com/office/drawing/2014/main" id="{00000000-0008-0000-0200-0000E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319</xdr:row>
          <xdr:rowOff>152400</xdr:rowOff>
        </xdr:from>
        <xdr:to>
          <xdr:col>11</xdr:col>
          <xdr:colOff>0</xdr:colOff>
          <xdr:row>321</xdr:row>
          <xdr:rowOff>15240</xdr:rowOff>
        </xdr:to>
        <xdr:sp macro="" textlink="">
          <xdr:nvSpPr>
            <xdr:cNvPr id="7914" name="Check Box 746" hidden="1">
              <a:extLst>
                <a:ext uri="{63B3BB69-23CF-44E3-9099-C40C66FF867C}">
                  <a14:compatExt spid="_x0000_s7914"/>
                </a:ext>
                <a:ext uri="{FF2B5EF4-FFF2-40B4-BE49-F238E27FC236}">
                  <a16:creationId xmlns:a16="http://schemas.microsoft.com/office/drawing/2014/main" id="{00000000-0008-0000-0200-0000E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320</xdr:row>
          <xdr:rowOff>152400</xdr:rowOff>
        </xdr:from>
        <xdr:to>
          <xdr:col>3</xdr:col>
          <xdr:colOff>19050</xdr:colOff>
          <xdr:row>322</xdr:row>
          <xdr:rowOff>15240</xdr:rowOff>
        </xdr:to>
        <xdr:sp macro="" textlink="">
          <xdr:nvSpPr>
            <xdr:cNvPr id="7915" name="Check Box 747" hidden="1">
              <a:extLst>
                <a:ext uri="{63B3BB69-23CF-44E3-9099-C40C66FF867C}">
                  <a14:compatExt spid="_x0000_s7915"/>
                </a:ext>
                <a:ext uri="{FF2B5EF4-FFF2-40B4-BE49-F238E27FC236}">
                  <a16:creationId xmlns:a16="http://schemas.microsoft.com/office/drawing/2014/main" id="{00000000-0008-0000-0200-0000E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320</xdr:row>
          <xdr:rowOff>152400</xdr:rowOff>
        </xdr:from>
        <xdr:to>
          <xdr:col>7</xdr:col>
          <xdr:colOff>0</xdr:colOff>
          <xdr:row>322</xdr:row>
          <xdr:rowOff>15240</xdr:rowOff>
        </xdr:to>
        <xdr:sp macro="" textlink="">
          <xdr:nvSpPr>
            <xdr:cNvPr id="7916" name="Check Box 748" hidden="1">
              <a:extLst>
                <a:ext uri="{63B3BB69-23CF-44E3-9099-C40C66FF867C}">
                  <a14:compatExt spid="_x0000_s7916"/>
                </a:ext>
                <a:ext uri="{FF2B5EF4-FFF2-40B4-BE49-F238E27FC236}">
                  <a16:creationId xmlns:a16="http://schemas.microsoft.com/office/drawing/2014/main" id="{00000000-0008-0000-0200-0000E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320</xdr:row>
          <xdr:rowOff>152400</xdr:rowOff>
        </xdr:from>
        <xdr:to>
          <xdr:col>11</xdr:col>
          <xdr:colOff>0</xdr:colOff>
          <xdr:row>322</xdr:row>
          <xdr:rowOff>15240</xdr:rowOff>
        </xdr:to>
        <xdr:sp macro="" textlink="">
          <xdr:nvSpPr>
            <xdr:cNvPr id="7917" name="Check Box 749" hidden="1">
              <a:extLst>
                <a:ext uri="{63B3BB69-23CF-44E3-9099-C40C66FF867C}">
                  <a14:compatExt spid="_x0000_s7917"/>
                </a:ext>
                <a:ext uri="{FF2B5EF4-FFF2-40B4-BE49-F238E27FC236}">
                  <a16:creationId xmlns:a16="http://schemas.microsoft.com/office/drawing/2014/main" id="{00000000-0008-0000-0200-0000E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321</xdr:row>
          <xdr:rowOff>152400</xdr:rowOff>
        </xdr:from>
        <xdr:to>
          <xdr:col>3</xdr:col>
          <xdr:colOff>19050</xdr:colOff>
          <xdr:row>323</xdr:row>
          <xdr:rowOff>15240</xdr:rowOff>
        </xdr:to>
        <xdr:sp macro="" textlink="">
          <xdr:nvSpPr>
            <xdr:cNvPr id="7918" name="Check Box 750" hidden="1">
              <a:extLst>
                <a:ext uri="{63B3BB69-23CF-44E3-9099-C40C66FF867C}">
                  <a14:compatExt spid="_x0000_s7918"/>
                </a:ext>
                <a:ext uri="{FF2B5EF4-FFF2-40B4-BE49-F238E27FC236}">
                  <a16:creationId xmlns:a16="http://schemas.microsoft.com/office/drawing/2014/main" id="{00000000-0008-0000-0200-0000E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321</xdr:row>
          <xdr:rowOff>152400</xdr:rowOff>
        </xdr:from>
        <xdr:to>
          <xdr:col>7</xdr:col>
          <xdr:colOff>0</xdr:colOff>
          <xdr:row>323</xdr:row>
          <xdr:rowOff>15240</xdr:rowOff>
        </xdr:to>
        <xdr:sp macro="" textlink="">
          <xdr:nvSpPr>
            <xdr:cNvPr id="7919" name="Check Box 751" hidden="1">
              <a:extLst>
                <a:ext uri="{63B3BB69-23CF-44E3-9099-C40C66FF867C}">
                  <a14:compatExt spid="_x0000_s7919"/>
                </a:ext>
                <a:ext uri="{FF2B5EF4-FFF2-40B4-BE49-F238E27FC236}">
                  <a16:creationId xmlns:a16="http://schemas.microsoft.com/office/drawing/2014/main" id="{00000000-0008-0000-0200-0000E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321</xdr:row>
          <xdr:rowOff>152400</xdr:rowOff>
        </xdr:from>
        <xdr:to>
          <xdr:col>11</xdr:col>
          <xdr:colOff>0</xdr:colOff>
          <xdr:row>323</xdr:row>
          <xdr:rowOff>15240</xdr:rowOff>
        </xdr:to>
        <xdr:sp macro="" textlink="">
          <xdr:nvSpPr>
            <xdr:cNvPr id="7920" name="Check Box 752" hidden="1">
              <a:extLst>
                <a:ext uri="{63B3BB69-23CF-44E3-9099-C40C66FF867C}">
                  <a14:compatExt spid="_x0000_s7920"/>
                </a:ext>
                <a:ext uri="{FF2B5EF4-FFF2-40B4-BE49-F238E27FC236}">
                  <a16:creationId xmlns:a16="http://schemas.microsoft.com/office/drawing/2014/main" id="{00000000-0008-0000-0200-0000F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322</xdr:row>
          <xdr:rowOff>152400</xdr:rowOff>
        </xdr:from>
        <xdr:to>
          <xdr:col>3</xdr:col>
          <xdr:colOff>19050</xdr:colOff>
          <xdr:row>324</xdr:row>
          <xdr:rowOff>15240</xdr:rowOff>
        </xdr:to>
        <xdr:sp macro="" textlink="">
          <xdr:nvSpPr>
            <xdr:cNvPr id="7921" name="Check Box 753" hidden="1">
              <a:extLst>
                <a:ext uri="{63B3BB69-23CF-44E3-9099-C40C66FF867C}">
                  <a14:compatExt spid="_x0000_s7921"/>
                </a:ext>
                <a:ext uri="{FF2B5EF4-FFF2-40B4-BE49-F238E27FC236}">
                  <a16:creationId xmlns:a16="http://schemas.microsoft.com/office/drawing/2014/main" id="{00000000-0008-0000-0200-0000F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322</xdr:row>
          <xdr:rowOff>152400</xdr:rowOff>
        </xdr:from>
        <xdr:to>
          <xdr:col>7</xdr:col>
          <xdr:colOff>0</xdr:colOff>
          <xdr:row>324</xdr:row>
          <xdr:rowOff>15240</xdr:rowOff>
        </xdr:to>
        <xdr:sp macro="" textlink="">
          <xdr:nvSpPr>
            <xdr:cNvPr id="7922" name="Check Box 754" hidden="1">
              <a:extLst>
                <a:ext uri="{63B3BB69-23CF-44E3-9099-C40C66FF867C}">
                  <a14:compatExt spid="_x0000_s7922"/>
                </a:ext>
                <a:ext uri="{FF2B5EF4-FFF2-40B4-BE49-F238E27FC236}">
                  <a16:creationId xmlns:a16="http://schemas.microsoft.com/office/drawing/2014/main" id="{00000000-0008-0000-0200-0000F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322</xdr:row>
          <xdr:rowOff>152400</xdr:rowOff>
        </xdr:from>
        <xdr:to>
          <xdr:col>11</xdr:col>
          <xdr:colOff>0</xdr:colOff>
          <xdr:row>324</xdr:row>
          <xdr:rowOff>15240</xdr:rowOff>
        </xdr:to>
        <xdr:sp macro="" textlink="">
          <xdr:nvSpPr>
            <xdr:cNvPr id="7923" name="Check Box 755" hidden="1">
              <a:extLst>
                <a:ext uri="{63B3BB69-23CF-44E3-9099-C40C66FF867C}">
                  <a14:compatExt spid="_x0000_s7923"/>
                </a:ext>
                <a:ext uri="{FF2B5EF4-FFF2-40B4-BE49-F238E27FC236}">
                  <a16:creationId xmlns:a16="http://schemas.microsoft.com/office/drawing/2014/main" id="{00000000-0008-0000-0200-0000F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323</xdr:row>
          <xdr:rowOff>152400</xdr:rowOff>
        </xdr:from>
        <xdr:to>
          <xdr:col>3</xdr:col>
          <xdr:colOff>19050</xdr:colOff>
          <xdr:row>325</xdr:row>
          <xdr:rowOff>15240</xdr:rowOff>
        </xdr:to>
        <xdr:sp macro="" textlink="">
          <xdr:nvSpPr>
            <xdr:cNvPr id="7924" name="Check Box 756" hidden="1">
              <a:extLst>
                <a:ext uri="{63B3BB69-23CF-44E3-9099-C40C66FF867C}">
                  <a14:compatExt spid="_x0000_s7924"/>
                </a:ext>
                <a:ext uri="{FF2B5EF4-FFF2-40B4-BE49-F238E27FC236}">
                  <a16:creationId xmlns:a16="http://schemas.microsoft.com/office/drawing/2014/main" id="{00000000-0008-0000-0200-0000F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323</xdr:row>
          <xdr:rowOff>152400</xdr:rowOff>
        </xdr:from>
        <xdr:to>
          <xdr:col>7</xdr:col>
          <xdr:colOff>0</xdr:colOff>
          <xdr:row>325</xdr:row>
          <xdr:rowOff>15240</xdr:rowOff>
        </xdr:to>
        <xdr:sp macro="" textlink="">
          <xdr:nvSpPr>
            <xdr:cNvPr id="7925" name="Check Box 757" hidden="1">
              <a:extLst>
                <a:ext uri="{63B3BB69-23CF-44E3-9099-C40C66FF867C}">
                  <a14:compatExt spid="_x0000_s7925"/>
                </a:ext>
                <a:ext uri="{FF2B5EF4-FFF2-40B4-BE49-F238E27FC236}">
                  <a16:creationId xmlns:a16="http://schemas.microsoft.com/office/drawing/2014/main" id="{00000000-0008-0000-0200-0000F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323</xdr:row>
          <xdr:rowOff>152400</xdr:rowOff>
        </xdr:from>
        <xdr:to>
          <xdr:col>11</xdr:col>
          <xdr:colOff>0</xdr:colOff>
          <xdr:row>325</xdr:row>
          <xdr:rowOff>15240</xdr:rowOff>
        </xdr:to>
        <xdr:sp macro="" textlink="">
          <xdr:nvSpPr>
            <xdr:cNvPr id="7926" name="Check Box 758" hidden="1">
              <a:extLst>
                <a:ext uri="{63B3BB69-23CF-44E3-9099-C40C66FF867C}">
                  <a14:compatExt spid="_x0000_s7926"/>
                </a:ext>
                <a:ext uri="{FF2B5EF4-FFF2-40B4-BE49-F238E27FC236}">
                  <a16:creationId xmlns:a16="http://schemas.microsoft.com/office/drawing/2014/main" id="{00000000-0008-0000-0200-0000F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324</xdr:row>
          <xdr:rowOff>152400</xdr:rowOff>
        </xdr:from>
        <xdr:to>
          <xdr:col>3</xdr:col>
          <xdr:colOff>19050</xdr:colOff>
          <xdr:row>326</xdr:row>
          <xdr:rowOff>15240</xdr:rowOff>
        </xdr:to>
        <xdr:sp macro="" textlink="">
          <xdr:nvSpPr>
            <xdr:cNvPr id="7927" name="Check Box 759" hidden="1">
              <a:extLst>
                <a:ext uri="{63B3BB69-23CF-44E3-9099-C40C66FF867C}">
                  <a14:compatExt spid="_x0000_s7927"/>
                </a:ext>
                <a:ext uri="{FF2B5EF4-FFF2-40B4-BE49-F238E27FC236}">
                  <a16:creationId xmlns:a16="http://schemas.microsoft.com/office/drawing/2014/main" id="{00000000-0008-0000-0200-0000F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324</xdr:row>
          <xdr:rowOff>152400</xdr:rowOff>
        </xdr:from>
        <xdr:to>
          <xdr:col>7</xdr:col>
          <xdr:colOff>0</xdr:colOff>
          <xdr:row>326</xdr:row>
          <xdr:rowOff>15240</xdr:rowOff>
        </xdr:to>
        <xdr:sp macro="" textlink="">
          <xdr:nvSpPr>
            <xdr:cNvPr id="7928" name="Check Box 760" hidden="1">
              <a:extLst>
                <a:ext uri="{63B3BB69-23CF-44E3-9099-C40C66FF867C}">
                  <a14:compatExt spid="_x0000_s7928"/>
                </a:ext>
                <a:ext uri="{FF2B5EF4-FFF2-40B4-BE49-F238E27FC236}">
                  <a16:creationId xmlns:a16="http://schemas.microsoft.com/office/drawing/2014/main" id="{00000000-0008-0000-0200-0000F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324</xdr:row>
          <xdr:rowOff>152400</xdr:rowOff>
        </xdr:from>
        <xdr:to>
          <xdr:col>11</xdr:col>
          <xdr:colOff>0</xdr:colOff>
          <xdr:row>326</xdr:row>
          <xdr:rowOff>15240</xdr:rowOff>
        </xdr:to>
        <xdr:sp macro="" textlink="">
          <xdr:nvSpPr>
            <xdr:cNvPr id="7929" name="Check Box 761" hidden="1">
              <a:extLst>
                <a:ext uri="{63B3BB69-23CF-44E3-9099-C40C66FF867C}">
                  <a14:compatExt spid="_x0000_s7929"/>
                </a:ext>
                <a:ext uri="{FF2B5EF4-FFF2-40B4-BE49-F238E27FC236}">
                  <a16:creationId xmlns:a16="http://schemas.microsoft.com/office/drawing/2014/main" id="{00000000-0008-0000-0200-0000F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325</xdr:row>
          <xdr:rowOff>152400</xdr:rowOff>
        </xdr:from>
        <xdr:to>
          <xdr:col>3</xdr:col>
          <xdr:colOff>19050</xdr:colOff>
          <xdr:row>327</xdr:row>
          <xdr:rowOff>15240</xdr:rowOff>
        </xdr:to>
        <xdr:sp macro="" textlink="">
          <xdr:nvSpPr>
            <xdr:cNvPr id="7930" name="Check Box 762" hidden="1">
              <a:extLst>
                <a:ext uri="{63B3BB69-23CF-44E3-9099-C40C66FF867C}">
                  <a14:compatExt spid="_x0000_s7930"/>
                </a:ext>
                <a:ext uri="{FF2B5EF4-FFF2-40B4-BE49-F238E27FC236}">
                  <a16:creationId xmlns:a16="http://schemas.microsoft.com/office/drawing/2014/main" id="{00000000-0008-0000-0200-0000F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325</xdr:row>
          <xdr:rowOff>152400</xdr:rowOff>
        </xdr:from>
        <xdr:to>
          <xdr:col>7</xdr:col>
          <xdr:colOff>0</xdr:colOff>
          <xdr:row>327</xdr:row>
          <xdr:rowOff>15240</xdr:rowOff>
        </xdr:to>
        <xdr:sp macro="" textlink="">
          <xdr:nvSpPr>
            <xdr:cNvPr id="7931" name="Check Box 763" hidden="1">
              <a:extLst>
                <a:ext uri="{63B3BB69-23CF-44E3-9099-C40C66FF867C}">
                  <a14:compatExt spid="_x0000_s7931"/>
                </a:ext>
                <a:ext uri="{FF2B5EF4-FFF2-40B4-BE49-F238E27FC236}">
                  <a16:creationId xmlns:a16="http://schemas.microsoft.com/office/drawing/2014/main" id="{00000000-0008-0000-0200-0000F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325</xdr:row>
          <xdr:rowOff>152400</xdr:rowOff>
        </xdr:from>
        <xdr:to>
          <xdr:col>11</xdr:col>
          <xdr:colOff>0</xdr:colOff>
          <xdr:row>327</xdr:row>
          <xdr:rowOff>15240</xdr:rowOff>
        </xdr:to>
        <xdr:sp macro="" textlink="">
          <xdr:nvSpPr>
            <xdr:cNvPr id="7932" name="Check Box 764" hidden="1">
              <a:extLst>
                <a:ext uri="{63B3BB69-23CF-44E3-9099-C40C66FF867C}">
                  <a14:compatExt spid="_x0000_s7932"/>
                </a:ext>
                <a:ext uri="{FF2B5EF4-FFF2-40B4-BE49-F238E27FC236}">
                  <a16:creationId xmlns:a16="http://schemas.microsoft.com/office/drawing/2014/main" id="{00000000-0008-0000-0200-0000F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326</xdr:row>
          <xdr:rowOff>152400</xdr:rowOff>
        </xdr:from>
        <xdr:to>
          <xdr:col>3</xdr:col>
          <xdr:colOff>19050</xdr:colOff>
          <xdr:row>328</xdr:row>
          <xdr:rowOff>15240</xdr:rowOff>
        </xdr:to>
        <xdr:sp macro="" textlink="">
          <xdr:nvSpPr>
            <xdr:cNvPr id="7933" name="Check Box 765" hidden="1">
              <a:extLst>
                <a:ext uri="{63B3BB69-23CF-44E3-9099-C40C66FF867C}">
                  <a14:compatExt spid="_x0000_s7933"/>
                </a:ext>
                <a:ext uri="{FF2B5EF4-FFF2-40B4-BE49-F238E27FC236}">
                  <a16:creationId xmlns:a16="http://schemas.microsoft.com/office/drawing/2014/main" id="{00000000-0008-0000-0200-0000F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326</xdr:row>
          <xdr:rowOff>152400</xdr:rowOff>
        </xdr:from>
        <xdr:to>
          <xdr:col>7</xdr:col>
          <xdr:colOff>0</xdr:colOff>
          <xdr:row>328</xdr:row>
          <xdr:rowOff>15240</xdr:rowOff>
        </xdr:to>
        <xdr:sp macro="" textlink="">
          <xdr:nvSpPr>
            <xdr:cNvPr id="7934" name="Check Box 766" hidden="1">
              <a:extLst>
                <a:ext uri="{63B3BB69-23CF-44E3-9099-C40C66FF867C}">
                  <a14:compatExt spid="_x0000_s7934"/>
                </a:ext>
                <a:ext uri="{FF2B5EF4-FFF2-40B4-BE49-F238E27FC236}">
                  <a16:creationId xmlns:a16="http://schemas.microsoft.com/office/drawing/2014/main" id="{00000000-0008-0000-0200-0000F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326</xdr:row>
          <xdr:rowOff>152400</xdr:rowOff>
        </xdr:from>
        <xdr:to>
          <xdr:col>11</xdr:col>
          <xdr:colOff>0</xdr:colOff>
          <xdr:row>328</xdr:row>
          <xdr:rowOff>15240</xdr:rowOff>
        </xdr:to>
        <xdr:sp macro="" textlink="">
          <xdr:nvSpPr>
            <xdr:cNvPr id="7935" name="Check Box 767" hidden="1">
              <a:extLst>
                <a:ext uri="{63B3BB69-23CF-44E3-9099-C40C66FF867C}">
                  <a14:compatExt spid="_x0000_s7935"/>
                </a:ext>
                <a:ext uri="{FF2B5EF4-FFF2-40B4-BE49-F238E27FC236}">
                  <a16:creationId xmlns:a16="http://schemas.microsoft.com/office/drawing/2014/main" id="{00000000-0008-0000-0200-0000F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327</xdr:row>
          <xdr:rowOff>144780</xdr:rowOff>
        </xdr:from>
        <xdr:to>
          <xdr:col>3</xdr:col>
          <xdr:colOff>19050</xdr:colOff>
          <xdr:row>329</xdr:row>
          <xdr:rowOff>19050</xdr:rowOff>
        </xdr:to>
        <xdr:sp macro="" textlink="">
          <xdr:nvSpPr>
            <xdr:cNvPr id="7936" name="Check Box 768" hidden="1">
              <a:extLst>
                <a:ext uri="{63B3BB69-23CF-44E3-9099-C40C66FF867C}">
                  <a14:compatExt spid="_x0000_s7936"/>
                </a:ext>
                <a:ext uri="{FF2B5EF4-FFF2-40B4-BE49-F238E27FC236}">
                  <a16:creationId xmlns:a16="http://schemas.microsoft.com/office/drawing/2014/main" id="{00000000-0008-0000-0200-00000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327</xdr:row>
          <xdr:rowOff>152400</xdr:rowOff>
        </xdr:from>
        <xdr:to>
          <xdr:col>7</xdr:col>
          <xdr:colOff>0</xdr:colOff>
          <xdr:row>329</xdr:row>
          <xdr:rowOff>15240</xdr:rowOff>
        </xdr:to>
        <xdr:sp macro="" textlink="">
          <xdr:nvSpPr>
            <xdr:cNvPr id="7937" name="Check Box 769" hidden="1">
              <a:extLst>
                <a:ext uri="{63B3BB69-23CF-44E3-9099-C40C66FF867C}">
                  <a14:compatExt spid="_x0000_s7937"/>
                </a:ext>
                <a:ext uri="{FF2B5EF4-FFF2-40B4-BE49-F238E27FC236}">
                  <a16:creationId xmlns:a16="http://schemas.microsoft.com/office/drawing/2014/main" id="{00000000-0008-0000-0200-00000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327</xdr:row>
          <xdr:rowOff>152400</xdr:rowOff>
        </xdr:from>
        <xdr:to>
          <xdr:col>11</xdr:col>
          <xdr:colOff>0</xdr:colOff>
          <xdr:row>329</xdr:row>
          <xdr:rowOff>15240</xdr:rowOff>
        </xdr:to>
        <xdr:sp macro="" textlink="">
          <xdr:nvSpPr>
            <xdr:cNvPr id="7938" name="Check Box 770" hidden="1">
              <a:extLst>
                <a:ext uri="{63B3BB69-23CF-44E3-9099-C40C66FF867C}">
                  <a14:compatExt spid="_x0000_s7938"/>
                </a:ext>
                <a:ext uri="{FF2B5EF4-FFF2-40B4-BE49-F238E27FC236}">
                  <a16:creationId xmlns:a16="http://schemas.microsoft.com/office/drawing/2014/main" id="{00000000-0008-0000-0200-00000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328</xdr:row>
          <xdr:rowOff>152400</xdr:rowOff>
        </xdr:from>
        <xdr:to>
          <xdr:col>3</xdr:col>
          <xdr:colOff>19050</xdr:colOff>
          <xdr:row>330</xdr:row>
          <xdr:rowOff>15240</xdr:rowOff>
        </xdr:to>
        <xdr:sp macro="" textlink="">
          <xdr:nvSpPr>
            <xdr:cNvPr id="7939" name="Check Box 771" hidden="1">
              <a:extLst>
                <a:ext uri="{63B3BB69-23CF-44E3-9099-C40C66FF867C}">
                  <a14:compatExt spid="_x0000_s7939"/>
                </a:ext>
                <a:ext uri="{FF2B5EF4-FFF2-40B4-BE49-F238E27FC236}">
                  <a16:creationId xmlns:a16="http://schemas.microsoft.com/office/drawing/2014/main" id="{00000000-0008-0000-0200-00000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328</xdr:row>
          <xdr:rowOff>152400</xdr:rowOff>
        </xdr:from>
        <xdr:to>
          <xdr:col>7</xdr:col>
          <xdr:colOff>0</xdr:colOff>
          <xdr:row>330</xdr:row>
          <xdr:rowOff>15240</xdr:rowOff>
        </xdr:to>
        <xdr:sp macro="" textlink="">
          <xdr:nvSpPr>
            <xdr:cNvPr id="7940" name="Check Box 772" hidden="1">
              <a:extLst>
                <a:ext uri="{63B3BB69-23CF-44E3-9099-C40C66FF867C}">
                  <a14:compatExt spid="_x0000_s7940"/>
                </a:ext>
                <a:ext uri="{FF2B5EF4-FFF2-40B4-BE49-F238E27FC236}">
                  <a16:creationId xmlns:a16="http://schemas.microsoft.com/office/drawing/2014/main" id="{00000000-0008-0000-0200-00000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328</xdr:row>
          <xdr:rowOff>152400</xdr:rowOff>
        </xdr:from>
        <xdr:to>
          <xdr:col>11</xdr:col>
          <xdr:colOff>0</xdr:colOff>
          <xdr:row>330</xdr:row>
          <xdr:rowOff>15240</xdr:rowOff>
        </xdr:to>
        <xdr:sp macro="" textlink="">
          <xdr:nvSpPr>
            <xdr:cNvPr id="7941" name="Check Box 773" hidden="1">
              <a:extLst>
                <a:ext uri="{63B3BB69-23CF-44E3-9099-C40C66FF867C}">
                  <a14:compatExt spid="_x0000_s7941"/>
                </a:ext>
                <a:ext uri="{FF2B5EF4-FFF2-40B4-BE49-F238E27FC236}">
                  <a16:creationId xmlns:a16="http://schemas.microsoft.com/office/drawing/2014/main" id="{00000000-0008-0000-0200-00000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329</xdr:row>
          <xdr:rowOff>152400</xdr:rowOff>
        </xdr:from>
        <xdr:to>
          <xdr:col>3</xdr:col>
          <xdr:colOff>19050</xdr:colOff>
          <xdr:row>331</xdr:row>
          <xdr:rowOff>15240</xdr:rowOff>
        </xdr:to>
        <xdr:sp macro="" textlink="">
          <xdr:nvSpPr>
            <xdr:cNvPr id="7942" name="Check Box 774" hidden="1">
              <a:extLst>
                <a:ext uri="{63B3BB69-23CF-44E3-9099-C40C66FF867C}">
                  <a14:compatExt spid="_x0000_s7942"/>
                </a:ext>
                <a:ext uri="{FF2B5EF4-FFF2-40B4-BE49-F238E27FC236}">
                  <a16:creationId xmlns:a16="http://schemas.microsoft.com/office/drawing/2014/main" id="{00000000-0008-0000-0200-00000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329</xdr:row>
          <xdr:rowOff>152400</xdr:rowOff>
        </xdr:from>
        <xdr:to>
          <xdr:col>7</xdr:col>
          <xdr:colOff>0</xdr:colOff>
          <xdr:row>331</xdr:row>
          <xdr:rowOff>15240</xdr:rowOff>
        </xdr:to>
        <xdr:sp macro="" textlink="">
          <xdr:nvSpPr>
            <xdr:cNvPr id="7943" name="Check Box 775" hidden="1">
              <a:extLst>
                <a:ext uri="{63B3BB69-23CF-44E3-9099-C40C66FF867C}">
                  <a14:compatExt spid="_x0000_s7943"/>
                </a:ext>
                <a:ext uri="{FF2B5EF4-FFF2-40B4-BE49-F238E27FC236}">
                  <a16:creationId xmlns:a16="http://schemas.microsoft.com/office/drawing/2014/main" id="{00000000-0008-0000-0200-00000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329</xdr:row>
          <xdr:rowOff>152400</xdr:rowOff>
        </xdr:from>
        <xdr:to>
          <xdr:col>11</xdr:col>
          <xdr:colOff>0</xdr:colOff>
          <xdr:row>331</xdr:row>
          <xdr:rowOff>15240</xdr:rowOff>
        </xdr:to>
        <xdr:sp macro="" textlink="">
          <xdr:nvSpPr>
            <xdr:cNvPr id="7944" name="Check Box 776" hidden="1">
              <a:extLst>
                <a:ext uri="{63B3BB69-23CF-44E3-9099-C40C66FF867C}">
                  <a14:compatExt spid="_x0000_s7944"/>
                </a:ext>
                <a:ext uri="{FF2B5EF4-FFF2-40B4-BE49-F238E27FC236}">
                  <a16:creationId xmlns:a16="http://schemas.microsoft.com/office/drawing/2014/main" id="{00000000-0008-0000-0200-00000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330</xdr:row>
          <xdr:rowOff>152400</xdr:rowOff>
        </xdr:from>
        <xdr:to>
          <xdr:col>3</xdr:col>
          <xdr:colOff>19050</xdr:colOff>
          <xdr:row>332</xdr:row>
          <xdr:rowOff>15240</xdr:rowOff>
        </xdr:to>
        <xdr:sp macro="" textlink="">
          <xdr:nvSpPr>
            <xdr:cNvPr id="7945" name="Check Box 777" hidden="1">
              <a:extLst>
                <a:ext uri="{63B3BB69-23CF-44E3-9099-C40C66FF867C}">
                  <a14:compatExt spid="_x0000_s7945"/>
                </a:ext>
                <a:ext uri="{FF2B5EF4-FFF2-40B4-BE49-F238E27FC236}">
                  <a16:creationId xmlns:a16="http://schemas.microsoft.com/office/drawing/2014/main" id="{00000000-0008-0000-0200-00000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330</xdr:row>
          <xdr:rowOff>152400</xdr:rowOff>
        </xdr:from>
        <xdr:to>
          <xdr:col>7</xdr:col>
          <xdr:colOff>0</xdr:colOff>
          <xdr:row>332</xdr:row>
          <xdr:rowOff>15240</xdr:rowOff>
        </xdr:to>
        <xdr:sp macro="" textlink="">
          <xdr:nvSpPr>
            <xdr:cNvPr id="7946" name="Check Box 778" hidden="1">
              <a:extLst>
                <a:ext uri="{63B3BB69-23CF-44E3-9099-C40C66FF867C}">
                  <a14:compatExt spid="_x0000_s7946"/>
                </a:ext>
                <a:ext uri="{FF2B5EF4-FFF2-40B4-BE49-F238E27FC236}">
                  <a16:creationId xmlns:a16="http://schemas.microsoft.com/office/drawing/2014/main" id="{00000000-0008-0000-0200-00000A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330</xdr:row>
          <xdr:rowOff>152400</xdr:rowOff>
        </xdr:from>
        <xdr:to>
          <xdr:col>11</xdr:col>
          <xdr:colOff>0</xdr:colOff>
          <xdr:row>332</xdr:row>
          <xdr:rowOff>15240</xdr:rowOff>
        </xdr:to>
        <xdr:sp macro="" textlink="">
          <xdr:nvSpPr>
            <xdr:cNvPr id="7947" name="Check Box 779" hidden="1">
              <a:extLst>
                <a:ext uri="{63B3BB69-23CF-44E3-9099-C40C66FF867C}">
                  <a14:compatExt spid="_x0000_s7947"/>
                </a:ext>
                <a:ext uri="{FF2B5EF4-FFF2-40B4-BE49-F238E27FC236}">
                  <a16:creationId xmlns:a16="http://schemas.microsoft.com/office/drawing/2014/main" id="{00000000-0008-0000-0200-00000B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331</xdr:row>
          <xdr:rowOff>152400</xdr:rowOff>
        </xdr:from>
        <xdr:to>
          <xdr:col>3</xdr:col>
          <xdr:colOff>19050</xdr:colOff>
          <xdr:row>333</xdr:row>
          <xdr:rowOff>15240</xdr:rowOff>
        </xdr:to>
        <xdr:sp macro="" textlink="">
          <xdr:nvSpPr>
            <xdr:cNvPr id="7948" name="Check Box 780" hidden="1">
              <a:extLst>
                <a:ext uri="{63B3BB69-23CF-44E3-9099-C40C66FF867C}">
                  <a14:compatExt spid="_x0000_s7948"/>
                </a:ext>
                <a:ext uri="{FF2B5EF4-FFF2-40B4-BE49-F238E27FC236}">
                  <a16:creationId xmlns:a16="http://schemas.microsoft.com/office/drawing/2014/main" id="{00000000-0008-0000-0200-00000C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331</xdr:row>
          <xdr:rowOff>152400</xdr:rowOff>
        </xdr:from>
        <xdr:to>
          <xdr:col>7</xdr:col>
          <xdr:colOff>0</xdr:colOff>
          <xdr:row>333</xdr:row>
          <xdr:rowOff>15240</xdr:rowOff>
        </xdr:to>
        <xdr:sp macro="" textlink="">
          <xdr:nvSpPr>
            <xdr:cNvPr id="7949" name="Check Box 781" hidden="1">
              <a:extLst>
                <a:ext uri="{63B3BB69-23CF-44E3-9099-C40C66FF867C}">
                  <a14:compatExt spid="_x0000_s7949"/>
                </a:ext>
                <a:ext uri="{FF2B5EF4-FFF2-40B4-BE49-F238E27FC236}">
                  <a16:creationId xmlns:a16="http://schemas.microsoft.com/office/drawing/2014/main" id="{00000000-0008-0000-0200-00000D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331</xdr:row>
          <xdr:rowOff>152400</xdr:rowOff>
        </xdr:from>
        <xdr:to>
          <xdr:col>11</xdr:col>
          <xdr:colOff>0</xdr:colOff>
          <xdr:row>333</xdr:row>
          <xdr:rowOff>15240</xdr:rowOff>
        </xdr:to>
        <xdr:sp macro="" textlink="">
          <xdr:nvSpPr>
            <xdr:cNvPr id="7950" name="Check Box 782" hidden="1">
              <a:extLst>
                <a:ext uri="{63B3BB69-23CF-44E3-9099-C40C66FF867C}">
                  <a14:compatExt spid="_x0000_s7950"/>
                </a:ext>
                <a:ext uri="{FF2B5EF4-FFF2-40B4-BE49-F238E27FC236}">
                  <a16:creationId xmlns:a16="http://schemas.microsoft.com/office/drawing/2014/main" id="{00000000-0008-0000-0200-00000E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332</xdr:row>
          <xdr:rowOff>152400</xdr:rowOff>
        </xdr:from>
        <xdr:to>
          <xdr:col>3</xdr:col>
          <xdr:colOff>19050</xdr:colOff>
          <xdr:row>334</xdr:row>
          <xdr:rowOff>15240</xdr:rowOff>
        </xdr:to>
        <xdr:sp macro="" textlink="">
          <xdr:nvSpPr>
            <xdr:cNvPr id="7951" name="Check Box 783" hidden="1">
              <a:extLst>
                <a:ext uri="{63B3BB69-23CF-44E3-9099-C40C66FF867C}">
                  <a14:compatExt spid="_x0000_s7951"/>
                </a:ext>
                <a:ext uri="{FF2B5EF4-FFF2-40B4-BE49-F238E27FC236}">
                  <a16:creationId xmlns:a16="http://schemas.microsoft.com/office/drawing/2014/main" id="{00000000-0008-0000-0200-00000F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332</xdr:row>
          <xdr:rowOff>152400</xdr:rowOff>
        </xdr:from>
        <xdr:to>
          <xdr:col>7</xdr:col>
          <xdr:colOff>0</xdr:colOff>
          <xdr:row>334</xdr:row>
          <xdr:rowOff>15240</xdr:rowOff>
        </xdr:to>
        <xdr:sp macro="" textlink="">
          <xdr:nvSpPr>
            <xdr:cNvPr id="7952" name="Check Box 784" hidden="1">
              <a:extLst>
                <a:ext uri="{63B3BB69-23CF-44E3-9099-C40C66FF867C}">
                  <a14:compatExt spid="_x0000_s7952"/>
                </a:ext>
                <a:ext uri="{FF2B5EF4-FFF2-40B4-BE49-F238E27FC236}">
                  <a16:creationId xmlns:a16="http://schemas.microsoft.com/office/drawing/2014/main" id="{00000000-0008-0000-0200-00001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332</xdr:row>
          <xdr:rowOff>152400</xdr:rowOff>
        </xdr:from>
        <xdr:to>
          <xdr:col>11</xdr:col>
          <xdr:colOff>0</xdr:colOff>
          <xdr:row>334</xdr:row>
          <xdr:rowOff>15240</xdr:rowOff>
        </xdr:to>
        <xdr:sp macro="" textlink="">
          <xdr:nvSpPr>
            <xdr:cNvPr id="7953" name="Check Box 785" hidden="1">
              <a:extLst>
                <a:ext uri="{63B3BB69-23CF-44E3-9099-C40C66FF867C}">
                  <a14:compatExt spid="_x0000_s7953"/>
                </a:ext>
                <a:ext uri="{FF2B5EF4-FFF2-40B4-BE49-F238E27FC236}">
                  <a16:creationId xmlns:a16="http://schemas.microsoft.com/office/drawing/2014/main" id="{00000000-0008-0000-0200-00001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333</xdr:row>
          <xdr:rowOff>152400</xdr:rowOff>
        </xdr:from>
        <xdr:to>
          <xdr:col>3</xdr:col>
          <xdr:colOff>19050</xdr:colOff>
          <xdr:row>335</xdr:row>
          <xdr:rowOff>15240</xdr:rowOff>
        </xdr:to>
        <xdr:sp macro="" textlink="">
          <xdr:nvSpPr>
            <xdr:cNvPr id="7954" name="Check Box 786" hidden="1">
              <a:extLst>
                <a:ext uri="{63B3BB69-23CF-44E3-9099-C40C66FF867C}">
                  <a14:compatExt spid="_x0000_s7954"/>
                </a:ext>
                <a:ext uri="{FF2B5EF4-FFF2-40B4-BE49-F238E27FC236}">
                  <a16:creationId xmlns:a16="http://schemas.microsoft.com/office/drawing/2014/main" id="{00000000-0008-0000-0200-00001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333</xdr:row>
          <xdr:rowOff>152400</xdr:rowOff>
        </xdr:from>
        <xdr:to>
          <xdr:col>7</xdr:col>
          <xdr:colOff>0</xdr:colOff>
          <xdr:row>335</xdr:row>
          <xdr:rowOff>15240</xdr:rowOff>
        </xdr:to>
        <xdr:sp macro="" textlink="">
          <xdr:nvSpPr>
            <xdr:cNvPr id="7955" name="Check Box 787" hidden="1">
              <a:extLst>
                <a:ext uri="{63B3BB69-23CF-44E3-9099-C40C66FF867C}">
                  <a14:compatExt spid="_x0000_s7955"/>
                </a:ext>
                <a:ext uri="{FF2B5EF4-FFF2-40B4-BE49-F238E27FC236}">
                  <a16:creationId xmlns:a16="http://schemas.microsoft.com/office/drawing/2014/main" id="{00000000-0008-0000-0200-00001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333</xdr:row>
          <xdr:rowOff>152400</xdr:rowOff>
        </xdr:from>
        <xdr:to>
          <xdr:col>11</xdr:col>
          <xdr:colOff>0</xdr:colOff>
          <xdr:row>335</xdr:row>
          <xdr:rowOff>15240</xdr:rowOff>
        </xdr:to>
        <xdr:sp macro="" textlink="">
          <xdr:nvSpPr>
            <xdr:cNvPr id="7956" name="Check Box 788" hidden="1">
              <a:extLst>
                <a:ext uri="{63B3BB69-23CF-44E3-9099-C40C66FF867C}">
                  <a14:compatExt spid="_x0000_s7956"/>
                </a:ext>
                <a:ext uri="{FF2B5EF4-FFF2-40B4-BE49-F238E27FC236}">
                  <a16:creationId xmlns:a16="http://schemas.microsoft.com/office/drawing/2014/main" id="{00000000-0008-0000-0200-00001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334</xdr:row>
          <xdr:rowOff>152400</xdr:rowOff>
        </xdr:from>
        <xdr:to>
          <xdr:col>3</xdr:col>
          <xdr:colOff>19050</xdr:colOff>
          <xdr:row>336</xdr:row>
          <xdr:rowOff>15240</xdr:rowOff>
        </xdr:to>
        <xdr:sp macro="" textlink="">
          <xdr:nvSpPr>
            <xdr:cNvPr id="7957" name="Check Box 789" hidden="1">
              <a:extLst>
                <a:ext uri="{63B3BB69-23CF-44E3-9099-C40C66FF867C}">
                  <a14:compatExt spid="_x0000_s7957"/>
                </a:ext>
                <a:ext uri="{FF2B5EF4-FFF2-40B4-BE49-F238E27FC236}">
                  <a16:creationId xmlns:a16="http://schemas.microsoft.com/office/drawing/2014/main" id="{00000000-0008-0000-0200-00001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334</xdr:row>
          <xdr:rowOff>152400</xdr:rowOff>
        </xdr:from>
        <xdr:to>
          <xdr:col>7</xdr:col>
          <xdr:colOff>0</xdr:colOff>
          <xdr:row>336</xdr:row>
          <xdr:rowOff>15240</xdr:rowOff>
        </xdr:to>
        <xdr:sp macro="" textlink="">
          <xdr:nvSpPr>
            <xdr:cNvPr id="7958" name="Check Box 790" hidden="1">
              <a:extLst>
                <a:ext uri="{63B3BB69-23CF-44E3-9099-C40C66FF867C}">
                  <a14:compatExt spid="_x0000_s7958"/>
                </a:ext>
                <a:ext uri="{FF2B5EF4-FFF2-40B4-BE49-F238E27FC236}">
                  <a16:creationId xmlns:a16="http://schemas.microsoft.com/office/drawing/2014/main" id="{00000000-0008-0000-0200-00001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334</xdr:row>
          <xdr:rowOff>152400</xdr:rowOff>
        </xdr:from>
        <xdr:to>
          <xdr:col>11</xdr:col>
          <xdr:colOff>0</xdr:colOff>
          <xdr:row>336</xdr:row>
          <xdr:rowOff>15240</xdr:rowOff>
        </xdr:to>
        <xdr:sp macro="" textlink="">
          <xdr:nvSpPr>
            <xdr:cNvPr id="7959" name="Check Box 791" hidden="1">
              <a:extLst>
                <a:ext uri="{63B3BB69-23CF-44E3-9099-C40C66FF867C}">
                  <a14:compatExt spid="_x0000_s7959"/>
                </a:ext>
                <a:ext uri="{FF2B5EF4-FFF2-40B4-BE49-F238E27FC236}">
                  <a16:creationId xmlns:a16="http://schemas.microsoft.com/office/drawing/2014/main" id="{00000000-0008-0000-0200-00001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335</xdr:row>
          <xdr:rowOff>152400</xdr:rowOff>
        </xdr:from>
        <xdr:to>
          <xdr:col>3</xdr:col>
          <xdr:colOff>19050</xdr:colOff>
          <xdr:row>337</xdr:row>
          <xdr:rowOff>15240</xdr:rowOff>
        </xdr:to>
        <xdr:sp macro="" textlink="">
          <xdr:nvSpPr>
            <xdr:cNvPr id="7960" name="Check Box 792" hidden="1">
              <a:extLst>
                <a:ext uri="{63B3BB69-23CF-44E3-9099-C40C66FF867C}">
                  <a14:compatExt spid="_x0000_s7960"/>
                </a:ext>
                <a:ext uri="{FF2B5EF4-FFF2-40B4-BE49-F238E27FC236}">
                  <a16:creationId xmlns:a16="http://schemas.microsoft.com/office/drawing/2014/main" id="{00000000-0008-0000-0200-00001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335</xdr:row>
          <xdr:rowOff>152400</xdr:rowOff>
        </xdr:from>
        <xdr:to>
          <xdr:col>7</xdr:col>
          <xdr:colOff>0</xdr:colOff>
          <xdr:row>337</xdr:row>
          <xdr:rowOff>15240</xdr:rowOff>
        </xdr:to>
        <xdr:sp macro="" textlink="">
          <xdr:nvSpPr>
            <xdr:cNvPr id="7961" name="Check Box 793" hidden="1">
              <a:extLst>
                <a:ext uri="{63B3BB69-23CF-44E3-9099-C40C66FF867C}">
                  <a14:compatExt spid="_x0000_s7961"/>
                </a:ext>
                <a:ext uri="{FF2B5EF4-FFF2-40B4-BE49-F238E27FC236}">
                  <a16:creationId xmlns:a16="http://schemas.microsoft.com/office/drawing/2014/main" id="{00000000-0008-0000-0200-00001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335</xdr:row>
          <xdr:rowOff>152400</xdr:rowOff>
        </xdr:from>
        <xdr:to>
          <xdr:col>11</xdr:col>
          <xdr:colOff>0</xdr:colOff>
          <xdr:row>337</xdr:row>
          <xdr:rowOff>15240</xdr:rowOff>
        </xdr:to>
        <xdr:sp macro="" textlink="">
          <xdr:nvSpPr>
            <xdr:cNvPr id="7962" name="Check Box 794" hidden="1">
              <a:extLst>
                <a:ext uri="{63B3BB69-23CF-44E3-9099-C40C66FF867C}">
                  <a14:compatExt spid="_x0000_s7962"/>
                </a:ext>
                <a:ext uri="{FF2B5EF4-FFF2-40B4-BE49-F238E27FC236}">
                  <a16:creationId xmlns:a16="http://schemas.microsoft.com/office/drawing/2014/main" id="{00000000-0008-0000-0200-00001A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336</xdr:row>
          <xdr:rowOff>152400</xdr:rowOff>
        </xdr:from>
        <xdr:to>
          <xdr:col>3</xdr:col>
          <xdr:colOff>19050</xdr:colOff>
          <xdr:row>338</xdr:row>
          <xdr:rowOff>15240</xdr:rowOff>
        </xdr:to>
        <xdr:sp macro="" textlink="">
          <xdr:nvSpPr>
            <xdr:cNvPr id="7963" name="Check Box 795" hidden="1">
              <a:extLst>
                <a:ext uri="{63B3BB69-23CF-44E3-9099-C40C66FF867C}">
                  <a14:compatExt spid="_x0000_s7963"/>
                </a:ext>
                <a:ext uri="{FF2B5EF4-FFF2-40B4-BE49-F238E27FC236}">
                  <a16:creationId xmlns:a16="http://schemas.microsoft.com/office/drawing/2014/main" id="{00000000-0008-0000-0200-00001B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336</xdr:row>
          <xdr:rowOff>152400</xdr:rowOff>
        </xdr:from>
        <xdr:to>
          <xdr:col>7</xdr:col>
          <xdr:colOff>0</xdr:colOff>
          <xdr:row>338</xdr:row>
          <xdr:rowOff>15240</xdr:rowOff>
        </xdr:to>
        <xdr:sp macro="" textlink="">
          <xdr:nvSpPr>
            <xdr:cNvPr id="7964" name="Check Box 796" hidden="1">
              <a:extLst>
                <a:ext uri="{63B3BB69-23CF-44E3-9099-C40C66FF867C}">
                  <a14:compatExt spid="_x0000_s7964"/>
                </a:ext>
                <a:ext uri="{FF2B5EF4-FFF2-40B4-BE49-F238E27FC236}">
                  <a16:creationId xmlns:a16="http://schemas.microsoft.com/office/drawing/2014/main" id="{00000000-0008-0000-0200-00001C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336</xdr:row>
          <xdr:rowOff>152400</xdr:rowOff>
        </xdr:from>
        <xdr:to>
          <xdr:col>11</xdr:col>
          <xdr:colOff>0</xdr:colOff>
          <xdr:row>338</xdr:row>
          <xdr:rowOff>15240</xdr:rowOff>
        </xdr:to>
        <xdr:sp macro="" textlink="">
          <xdr:nvSpPr>
            <xdr:cNvPr id="7965" name="Check Box 797" hidden="1">
              <a:extLst>
                <a:ext uri="{63B3BB69-23CF-44E3-9099-C40C66FF867C}">
                  <a14:compatExt spid="_x0000_s7965"/>
                </a:ext>
                <a:ext uri="{FF2B5EF4-FFF2-40B4-BE49-F238E27FC236}">
                  <a16:creationId xmlns:a16="http://schemas.microsoft.com/office/drawing/2014/main" id="{00000000-0008-0000-0200-00001D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337</xdr:row>
          <xdr:rowOff>152400</xdr:rowOff>
        </xdr:from>
        <xdr:to>
          <xdr:col>3</xdr:col>
          <xdr:colOff>19050</xdr:colOff>
          <xdr:row>339</xdr:row>
          <xdr:rowOff>15240</xdr:rowOff>
        </xdr:to>
        <xdr:sp macro="" textlink="">
          <xdr:nvSpPr>
            <xdr:cNvPr id="7966" name="Check Box 798" hidden="1">
              <a:extLst>
                <a:ext uri="{63B3BB69-23CF-44E3-9099-C40C66FF867C}">
                  <a14:compatExt spid="_x0000_s7966"/>
                </a:ext>
                <a:ext uri="{FF2B5EF4-FFF2-40B4-BE49-F238E27FC236}">
                  <a16:creationId xmlns:a16="http://schemas.microsoft.com/office/drawing/2014/main" id="{00000000-0008-0000-0200-00001E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337</xdr:row>
          <xdr:rowOff>152400</xdr:rowOff>
        </xdr:from>
        <xdr:to>
          <xdr:col>7</xdr:col>
          <xdr:colOff>0</xdr:colOff>
          <xdr:row>339</xdr:row>
          <xdr:rowOff>15240</xdr:rowOff>
        </xdr:to>
        <xdr:sp macro="" textlink="">
          <xdr:nvSpPr>
            <xdr:cNvPr id="7967" name="Check Box 799" hidden="1">
              <a:extLst>
                <a:ext uri="{63B3BB69-23CF-44E3-9099-C40C66FF867C}">
                  <a14:compatExt spid="_x0000_s7967"/>
                </a:ext>
                <a:ext uri="{FF2B5EF4-FFF2-40B4-BE49-F238E27FC236}">
                  <a16:creationId xmlns:a16="http://schemas.microsoft.com/office/drawing/2014/main" id="{00000000-0008-0000-0200-00001F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337</xdr:row>
          <xdr:rowOff>152400</xdr:rowOff>
        </xdr:from>
        <xdr:to>
          <xdr:col>11</xdr:col>
          <xdr:colOff>0</xdr:colOff>
          <xdr:row>339</xdr:row>
          <xdr:rowOff>15240</xdr:rowOff>
        </xdr:to>
        <xdr:sp macro="" textlink="">
          <xdr:nvSpPr>
            <xdr:cNvPr id="7968" name="Check Box 800" hidden="1">
              <a:extLst>
                <a:ext uri="{63B3BB69-23CF-44E3-9099-C40C66FF867C}">
                  <a14:compatExt spid="_x0000_s7968"/>
                </a:ext>
                <a:ext uri="{FF2B5EF4-FFF2-40B4-BE49-F238E27FC236}">
                  <a16:creationId xmlns:a16="http://schemas.microsoft.com/office/drawing/2014/main" id="{00000000-0008-0000-0200-00002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338</xdr:row>
          <xdr:rowOff>152400</xdr:rowOff>
        </xdr:from>
        <xdr:to>
          <xdr:col>3</xdr:col>
          <xdr:colOff>19050</xdr:colOff>
          <xdr:row>340</xdr:row>
          <xdr:rowOff>15240</xdr:rowOff>
        </xdr:to>
        <xdr:sp macro="" textlink="">
          <xdr:nvSpPr>
            <xdr:cNvPr id="7969" name="Check Box 801" hidden="1">
              <a:extLst>
                <a:ext uri="{63B3BB69-23CF-44E3-9099-C40C66FF867C}">
                  <a14:compatExt spid="_x0000_s7969"/>
                </a:ext>
                <a:ext uri="{FF2B5EF4-FFF2-40B4-BE49-F238E27FC236}">
                  <a16:creationId xmlns:a16="http://schemas.microsoft.com/office/drawing/2014/main" id="{00000000-0008-0000-0200-00002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338</xdr:row>
          <xdr:rowOff>152400</xdr:rowOff>
        </xdr:from>
        <xdr:to>
          <xdr:col>7</xdr:col>
          <xdr:colOff>0</xdr:colOff>
          <xdr:row>340</xdr:row>
          <xdr:rowOff>15240</xdr:rowOff>
        </xdr:to>
        <xdr:sp macro="" textlink="">
          <xdr:nvSpPr>
            <xdr:cNvPr id="7970" name="Check Box 802" hidden="1">
              <a:extLst>
                <a:ext uri="{63B3BB69-23CF-44E3-9099-C40C66FF867C}">
                  <a14:compatExt spid="_x0000_s7970"/>
                </a:ext>
                <a:ext uri="{FF2B5EF4-FFF2-40B4-BE49-F238E27FC236}">
                  <a16:creationId xmlns:a16="http://schemas.microsoft.com/office/drawing/2014/main" id="{00000000-0008-0000-0200-00002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338</xdr:row>
          <xdr:rowOff>152400</xdr:rowOff>
        </xdr:from>
        <xdr:to>
          <xdr:col>11</xdr:col>
          <xdr:colOff>0</xdr:colOff>
          <xdr:row>340</xdr:row>
          <xdr:rowOff>15240</xdr:rowOff>
        </xdr:to>
        <xdr:sp macro="" textlink="">
          <xdr:nvSpPr>
            <xdr:cNvPr id="7971" name="Check Box 803" hidden="1">
              <a:extLst>
                <a:ext uri="{63B3BB69-23CF-44E3-9099-C40C66FF867C}">
                  <a14:compatExt spid="_x0000_s7971"/>
                </a:ext>
                <a:ext uri="{FF2B5EF4-FFF2-40B4-BE49-F238E27FC236}">
                  <a16:creationId xmlns:a16="http://schemas.microsoft.com/office/drawing/2014/main" id="{00000000-0008-0000-0200-00002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339</xdr:row>
          <xdr:rowOff>152400</xdr:rowOff>
        </xdr:from>
        <xdr:to>
          <xdr:col>3</xdr:col>
          <xdr:colOff>19050</xdr:colOff>
          <xdr:row>341</xdr:row>
          <xdr:rowOff>15240</xdr:rowOff>
        </xdr:to>
        <xdr:sp macro="" textlink="">
          <xdr:nvSpPr>
            <xdr:cNvPr id="7972" name="Check Box 804" hidden="1">
              <a:extLst>
                <a:ext uri="{63B3BB69-23CF-44E3-9099-C40C66FF867C}">
                  <a14:compatExt spid="_x0000_s7972"/>
                </a:ext>
                <a:ext uri="{FF2B5EF4-FFF2-40B4-BE49-F238E27FC236}">
                  <a16:creationId xmlns:a16="http://schemas.microsoft.com/office/drawing/2014/main" id="{00000000-0008-0000-0200-00002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339</xdr:row>
          <xdr:rowOff>152400</xdr:rowOff>
        </xdr:from>
        <xdr:to>
          <xdr:col>7</xdr:col>
          <xdr:colOff>0</xdr:colOff>
          <xdr:row>341</xdr:row>
          <xdr:rowOff>15240</xdr:rowOff>
        </xdr:to>
        <xdr:sp macro="" textlink="">
          <xdr:nvSpPr>
            <xdr:cNvPr id="7973" name="Check Box 805" hidden="1">
              <a:extLst>
                <a:ext uri="{63B3BB69-23CF-44E3-9099-C40C66FF867C}">
                  <a14:compatExt spid="_x0000_s7973"/>
                </a:ext>
                <a:ext uri="{FF2B5EF4-FFF2-40B4-BE49-F238E27FC236}">
                  <a16:creationId xmlns:a16="http://schemas.microsoft.com/office/drawing/2014/main" id="{00000000-0008-0000-0200-00002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339</xdr:row>
          <xdr:rowOff>152400</xdr:rowOff>
        </xdr:from>
        <xdr:to>
          <xdr:col>11</xdr:col>
          <xdr:colOff>0</xdr:colOff>
          <xdr:row>341</xdr:row>
          <xdr:rowOff>15240</xdr:rowOff>
        </xdr:to>
        <xdr:sp macro="" textlink="">
          <xdr:nvSpPr>
            <xdr:cNvPr id="7974" name="Check Box 806" hidden="1">
              <a:extLst>
                <a:ext uri="{63B3BB69-23CF-44E3-9099-C40C66FF867C}">
                  <a14:compatExt spid="_x0000_s7974"/>
                </a:ext>
                <a:ext uri="{FF2B5EF4-FFF2-40B4-BE49-F238E27FC236}">
                  <a16:creationId xmlns:a16="http://schemas.microsoft.com/office/drawing/2014/main" id="{00000000-0008-0000-0200-00002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340</xdr:row>
          <xdr:rowOff>152400</xdr:rowOff>
        </xdr:from>
        <xdr:to>
          <xdr:col>3</xdr:col>
          <xdr:colOff>19050</xdr:colOff>
          <xdr:row>342</xdr:row>
          <xdr:rowOff>15240</xdr:rowOff>
        </xdr:to>
        <xdr:sp macro="" textlink="">
          <xdr:nvSpPr>
            <xdr:cNvPr id="7975" name="Check Box 807" hidden="1">
              <a:extLst>
                <a:ext uri="{63B3BB69-23CF-44E3-9099-C40C66FF867C}">
                  <a14:compatExt spid="_x0000_s7975"/>
                </a:ext>
                <a:ext uri="{FF2B5EF4-FFF2-40B4-BE49-F238E27FC236}">
                  <a16:creationId xmlns:a16="http://schemas.microsoft.com/office/drawing/2014/main" id="{00000000-0008-0000-0200-00002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340</xdr:row>
          <xdr:rowOff>152400</xdr:rowOff>
        </xdr:from>
        <xdr:to>
          <xdr:col>7</xdr:col>
          <xdr:colOff>0</xdr:colOff>
          <xdr:row>342</xdr:row>
          <xdr:rowOff>15240</xdr:rowOff>
        </xdr:to>
        <xdr:sp macro="" textlink="">
          <xdr:nvSpPr>
            <xdr:cNvPr id="7976" name="Check Box 808" hidden="1">
              <a:extLst>
                <a:ext uri="{63B3BB69-23CF-44E3-9099-C40C66FF867C}">
                  <a14:compatExt spid="_x0000_s7976"/>
                </a:ext>
                <a:ext uri="{FF2B5EF4-FFF2-40B4-BE49-F238E27FC236}">
                  <a16:creationId xmlns:a16="http://schemas.microsoft.com/office/drawing/2014/main" id="{00000000-0008-0000-0200-00002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340</xdr:row>
          <xdr:rowOff>152400</xdr:rowOff>
        </xdr:from>
        <xdr:to>
          <xdr:col>11</xdr:col>
          <xdr:colOff>0</xdr:colOff>
          <xdr:row>342</xdr:row>
          <xdr:rowOff>15240</xdr:rowOff>
        </xdr:to>
        <xdr:sp macro="" textlink="">
          <xdr:nvSpPr>
            <xdr:cNvPr id="7977" name="Check Box 809" hidden="1">
              <a:extLst>
                <a:ext uri="{63B3BB69-23CF-44E3-9099-C40C66FF867C}">
                  <a14:compatExt spid="_x0000_s7977"/>
                </a:ext>
                <a:ext uri="{FF2B5EF4-FFF2-40B4-BE49-F238E27FC236}">
                  <a16:creationId xmlns:a16="http://schemas.microsoft.com/office/drawing/2014/main" id="{00000000-0008-0000-0200-00002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341</xdr:row>
          <xdr:rowOff>152400</xdr:rowOff>
        </xdr:from>
        <xdr:to>
          <xdr:col>3</xdr:col>
          <xdr:colOff>19050</xdr:colOff>
          <xdr:row>343</xdr:row>
          <xdr:rowOff>15240</xdr:rowOff>
        </xdr:to>
        <xdr:sp macro="" textlink="">
          <xdr:nvSpPr>
            <xdr:cNvPr id="7978" name="Check Box 810" hidden="1">
              <a:extLst>
                <a:ext uri="{63B3BB69-23CF-44E3-9099-C40C66FF867C}">
                  <a14:compatExt spid="_x0000_s7978"/>
                </a:ext>
                <a:ext uri="{FF2B5EF4-FFF2-40B4-BE49-F238E27FC236}">
                  <a16:creationId xmlns:a16="http://schemas.microsoft.com/office/drawing/2014/main" id="{00000000-0008-0000-0200-00002A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341</xdr:row>
          <xdr:rowOff>152400</xdr:rowOff>
        </xdr:from>
        <xdr:to>
          <xdr:col>7</xdr:col>
          <xdr:colOff>0</xdr:colOff>
          <xdr:row>343</xdr:row>
          <xdr:rowOff>15240</xdr:rowOff>
        </xdr:to>
        <xdr:sp macro="" textlink="">
          <xdr:nvSpPr>
            <xdr:cNvPr id="7979" name="Check Box 811" hidden="1">
              <a:extLst>
                <a:ext uri="{63B3BB69-23CF-44E3-9099-C40C66FF867C}">
                  <a14:compatExt spid="_x0000_s7979"/>
                </a:ext>
                <a:ext uri="{FF2B5EF4-FFF2-40B4-BE49-F238E27FC236}">
                  <a16:creationId xmlns:a16="http://schemas.microsoft.com/office/drawing/2014/main" id="{00000000-0008-0000-0200-00002B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341</xdr:row>
          <xdr:rowOff>152400</xdr:rowOff>
        </xdr:from>
        <xdr:to>
          <xdr:col>11</xdr:col>
          <xdr:colOff>0</xdr:colOff>
          <xdr:row>343</xdr:row>
          <xdr:rowOff>15240</xdr:rowOff>
        </xdr:to>
        <xdr:sp macro="" textlink="">
          <xdr:nvSpPr>
            <xdr:cNvPr id="7980" name="Check Box 812" hidden="1">
              <a:extLst>
                <a:ext uri="{63B3BB69-23CF-44E3-9099-C40C66FF867C}">
                  <a14:compatExt spid="_x0000_s7980"/>
                </a:ext>
                <a:ext uri="{FF2B5EF4-FFF2-40B4-BE49-F238E27FC236}">
                  <a16:creationId xmlns:a16="http://schemas.microsoft.com/office/drawing/2014/main" id="{00000000-0008-0000-0200-00002C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342</xdr:row>
          <xdr:rowOff>152400</xdr:rowOff>
        </xdr:from>
        <xdr:to>
          <xdr:col>3</xdr:col>
          <xdr:colOff>19050</xdr:colOff>
          <xdr:row>344</xdr:row>
          <xdr:rowOff>15240</xdr:rowOff>
        </xdr:to>
        <xdr:sp macro="" textlink="">
          <xdr:nvSpPr>
            <xdr:cNvPr id="7981" name="Check Box 813" hidden="1">
              <a:extLst>
                <a:ext uri="{63B3BB69-23CF-44E3-9099-C40C66FF867C}">
                  <a14:compatExt spid="_x0000_s7981"/>
                </a:ext>
                <a:ext uri="{FF2B5EF4-FFF2-40B4-BE49-F238E27FC236}">
                  <a16:creationId xmlns:a16="http://schemas.microsoft.com/office/drawing/2014/main" id="{00000000-0008-0000-0200-00002D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342</xdr:row>
          <xdr:rowOff>152400</xdr:rowOff>
        </xdr:from>
        <xdr:to>
          <xdr:col>7</xdr:col>
          <xdr:colOff>0</xdr:colOff>
          <xdr:row>344</xdr:row>
          <xdr:rowOff>15240</xdr:rowOff>
        </xdr:to>
        <xdr:sp macro="" textlink="">
          <xdr:nvSpPr>
            <xdr:cNvPr id="7982" name="Check Box 814" hidden="1">
              <a:extLst>
                <a:ext uri="{63B3BB69-23CF-44E3-9099-C40C66FF867C}">
                  <a14:compatExt spid="_x0000_s7982"/>
                </a:ext>
                <a:ext uri="{FF2B5EF4-FFF2-40B4-BE49-F238E27FC236}">
                  <a16:creationId xmlns:a16="http://schemas.microsoft.com/office/drawing/2014/main" id="{00000000-0008-0000-0200-00002E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342</xdr:row>
          <xdr:rowOff>152400</xdr:rowOff>
        </xdr:from>
        <xdr:to>
          <xdr:col>11</xdr:col>
          <xdr:colOff>0</xdr:colOff>
          <xdr:row>344</xdr:row>
          <xdr:rowOff>15240</xdr:rowOff>
        </xdr:to>
        <xdr:sp macro="" textlink="">
          <xdr:nvSpPr>
            <xdr:cNvPr id="7983" name="Check Box 815" hidden="1">
              <a:extLst>
                <a:ext uri="{63B3BB69-23CF-44E3-9099-C40C66FF867C}">
                  <a14:compatExt spid="_x0000_s7983"/>
                </a:ext>
                <a:ext uri="{FF2B5EF4-FFF2-40B4-BE49-F238E27FC236}">
                  <a16:creationId xmlns:a16="http://schemas.microsoft.com/office/drawing/2014/main" id="{00000000-0008-0000-0200-00002F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343</xdr:row>
          <xdr:rowOff>152400</xdr:rowOff>
        </xdr:from>
        <xdr:to>
          <xdr:col>3</xdr:col>
          <xdr:colOff>19050</xdr:colOff>
          <xdr:row>345</xdr:row>
          <xdr:rowOff>15240</xdr:rowOff>
        </xdr:to>
        <xdr:sp macro="" textlink="">
          <xdr:nvSpPr>
            <xdr:cNvPr id="7984" name="Check Box 816" hidden="1">
              <a:extLst>
                <a:ext uri="{63B3BB69-23CF-44E3-9099-C40C66FF867C}">
                  <a14:compatExt spid="_x0000_s7984"/>
                </a:ext>
                <a:ext uri="{FF2B5EF4-FFF2-40B4-BE49-F238E27FC236}">
                  <a16:creationId xmlns:a16="http://schemas.microsoft.com/office/drawing/2014/main" id="{00000000-0008-0000-0200-00003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343</xdr:row>
          <xdr:rowOff>152400</xdr:rowOff>
        </xdr:from>
        <xdr:to>
          <xdr:col>7</xdr:col>
          <xdr:colOff>0</xdr:colOff>
          <xdr:row>345</xdr:row>
          <xdr:rowOff>15240</xdr:rowOff>
        </xdr:to>
        <xdr:sp macro="" textlink="">
          <xdr:nvSpPr>
            <xdr:cNvPr id="7985" name="Check Box 817" hidden="1">
              <a:extLst>
                <a:ext uri="{63B3BB69-23CF-44E3-9099-C40C66FF867C}">
                  <a14:compatExt spid="_x0000_s7985"/>
                </a:ext>
                <a:ext uri="{FF2B5EF4-FFF2-40B4-BE49-F238E27FC236}">
                  <a16:creationId xmlns:a16="http://schemas.microsoft.com/office/drawing/2014/main" id="{00000000-0008-0000-0200-00003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343</xdr:row>
          <xdr:rowOff>152400</xdr:rowOff>
        </xdr:from>
        <xdr:to>
          <xdr:col>11</xdr:col>
          <xdr:colOff>0</xdr:colOff>
          <xdr:row>345</xdr:row>
          <xdr:rowOff>15240</xdr:rowOff>
        </xdr:to>
        <xdr:sp macro="" textlink="">
          <xdr:nvSpPr>
            <xdr:cNvPr id="7986" name="Check Box 818" hidden="1">
              <a:extLst>
                <a:ext uri="{63B3BB69-23CF-44E3-9099-C40C66FF867C}">
                  <a14:compatExt spid="_x0000_s7986"/>
                </a:ext>
                <a:ext uri="{FF2B5EF4-FFF2-40B4-BE49-F238E27FC236}">
                  <a16:creationId xmlns:a16="http://schemas.microsoft.com/office/drawing/2014/main" id="{00000000-0008-0000-0200-00003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344</xdr:row>
          <xdr:rowOff>152400</xdr:rowOff>
        </xdr:from>
        <xdr:to>
          <xdr:col>3</xdr:col>
          <xdr:colOff>19050</xdr:colOff>
          <xdr:row>346</xdr:row>
          <xdr:rowOff>15240</xdr:rowOff>
        </xdr:to>
        <xdr:sp macro="" textlink="">
          <xdr:nvSpPr>
            <xdr:cNvPr id="7987" name="Check Box 819" hidden="1">
              <a:extLst>
                <a:ext uri="{63B3BB69-23CF-44E3-9099-C40C66FF867C}">
                  <a14:compatExt spid="_x0000_s7987"/>
                </a:ext>
                <a:ext uri="{FF2B5EF4-FFF2-40B4-BE49-F238E27FC236}">
                  <a16:creationId xmlns:a16="http://schemas.microsoft.com/office/drawing/2014/main" id="{00000000-0008-0000-0200-00003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344</xdr:row>
          <xdr:rowOff>152400</xdr:rowOff>
        </xdr:from>
        <xdr:to>
          <xdr:col>7</xdr:col>
          <xdr:colOff>0</xdr:colOff>
          <xdr:row>346</xdr:row>
          <xdr:rowOff>15240</xdr:rowOff>
        </xdr:to>
        <xdr:sp macro="" textlink="">
          <xdr:nvSpPr>
            <xdr:cNvPr id="7988" name="Check Box 820" hidden="1">
              <a:extLst>
                <a:ext uri="{63B3BB69-23CF-44E3-9099-C40C66FF867C}">
                  <a14:compatExt spid="_x0000_s7988"/>
                </a:ext>
                <a:ext uri="{FF2B5EF4-FFF2-40B4-BE49-F238E27FC236}">
                  <a16:creationId xmlns:a16="http://schemas.microsoft.com/office/drawing/2014/main" id="{00000000-0008-0000-0200-00003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344</xdr:row>
          <xdr:rowOff>152400</xdr:rowOff>
        </xdr:from>
        <xdr:to>
          <xdr:col>11</xdr:col>
          <xdr:colOff>0</xdr:colOff>
          <xdr:row>346</xdr:row>
          <xdr:rowOff>15240</xdr:rowOff>
        </xdr:to>
        <xdr:sp macro="" textlink="">
          <xdr:nvSpPr>
            <xdr:cNvPr id="7989" name="Check Box 821" hidden="1">
              <a:extLst>
                <a:ext uri="{63B3BB69-23CF-44E3-9099-C40C66FF867C}">
                  <a14:compatExt spid="_x0000_s7989"/>
                </a:ext>
                <a:ext uri="{FF2B5EF4-FFF2-40B4-BE49-F238E27FC236}">
                  <a16:creationId xmlns:a16="http://schemas.microsoft.com/office/drawing/2014/main" id="{00000000-0008-0000-0200-00003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345</xdr:row>
          <xdr:rowOff>152400</xdr:rowOff>
        </xdr:from>
        <xdr:to>
          <xdr:col>3</xdr:col>
          <xdr:colOff>19050</xdr:colOff>
          <xdr:row>347</xdr:row>
          <xdr:rowOff>15240</xdr:rowOff>
        </xdr:to>
        <xdr:sp macro="" textlink="">
          <xdr:nvSpPr>
            <xdr:cNvPr id="7990" name="Check Box 822" hidden="1">
              <a:extLst>
                <a:ext uri="{63B3BB69-23CF-44E3-9099-C40C66FF867C}">
                  <a14:compatExt spid="_x0000_s7990"/>
                </a:ext>
                <a:ext uri="{FF2B5EF4-FFF2-40B4-BE49-F238E27FC236}">
                  <a16:creationId xmlns:a16="http://schemas.microsoft.com/office/drawing/2014/main" id="{00000000-0008-0000-0200-00003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345</xdr:row>
          <xdr:rowOff>152400</xdr:rowOff>
        </xdr:from>
        <xdr:to>
          <xdr:col>7</xdr:col>
          <xdr:colOff>0</xdr:colOff>
          <xdr:row>347</xdr:row>
          <xdr:rowOff>15240</xdr:rowOff>
        </xdr:to>
        <xdr:sp macro="" textlink="">
          <xdr:nvSpPr>
            <xdr:cNvPr id="7991" name="Check Box 823" hidden="1">
              <a:extLst>
                <a:ext uri="{63B3BB69-23CF-44E3-9099-C40C66FF867C}">
                  <a14:compatExt spid="_x0000_s7991"/>
                </a:ext>
                <a:ext uri="{FF2B5EF4-FFF2-40B4-BE49-F238E27FC236}">
                  <a16:creationId xmlns:a16="http://schemas.microsoft.com/office/drawing/2014/main" id="{00000000-0008-0000-0200-00003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345</xdr:row>
          <xdr:rowOff>152400</xdr:rowOff>
        </xdr:from>
        <xdr:to>
          <xdr:col>11</xdr:col>
          <xdr:colOff>0</xdr:colOff>
          <xdr:row>347</xdr:row>
          <xdr:rowOff>15240</xdr:rowOff>
        </xdr:to>
        <xdr:sp macro="" textlink="">
          <xdr:nvSpPr>
            <xdr:cNvPr id="7992" name="Check Box 824" hidden="1">
              <a:extLst>
                <a:ext uri="{63B3BB69-23CF-44E3-9099-C40C66FF867C}">
                  <a14:compatExt spid="_x0000_s7992"/>
                </a:ext>
                <a:ext uri="{FF2B5EF4-FFF2-40B4-BE49-F238E27FC236}">
                  <a16:creationId xmlns:a16="http://schemas.microsoft.com/office/drawing/2014/main" id="{00000000-0008-0000-0200-00003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77</xdr:col>
      <xdr:colOff>34290</xdr:colOff>
      <xdr:row>17</xdr:row>
      <xdr:rowOff>95250</xdr:rowOff>
    </xdr:from>
    <xdr:to>
      <xdr:col>109</xdr:col>
      <xdr:colOff>167640</xdr:colOff>
      <xdr:row>20</xdr:row>
      <xdr:rowOff>34290</xdr:rowOff>
    </xdr:to>
    <xdr:sp macro="" textlink="">
      <xdr:nvSpPr>
        <xdr:cNvPr id="4" name="テキスト ボックス 3">
          <a:extLst>
            <a:ext uri="{FF2B5EF4-FFF2-40B4-BE49-F238E27FC236}">
              <a16:creationId xmlns:a16="http://schemas.microsoft.com/office/drawing/2014/main" id="{031FC3CB-7E8E-4B3E-A7CF-455F30B9A993}"/>
            </a:ext>
          </a:extLst>
        </xdr:cNvPr>
        <xdr:cNvSpPr txBox="1"/>
      </xdr:nvSpPr>
      <xdr:spPr>
        <a:xfrm>
          <a:off x="6730365" y="3009900"/>
          <a:ext cx="5924550" cy="4533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こうち木の住まいづくり助成事業</a:t>
          </a:r>
          <a:r>
            <a:rPr kumimoji="1" lang="en-US" altLang="ja-JP" sz="1100"/>
            <a:t>HP</a:t>
          </a:r>
        </a:p>
        <a:p>
          <a:r>
            <a:rPr kumimoji="1" lang="en-US" altLang="ja-JP" sz="1100"/>
            <a:t>https://www.pref.kochi.lg.jp/doc/kinosumai-goannai/</a:t>
          </a: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38100</xdr:colOff>
      <xdr:row>17</xdr:row>
      <xdr:rowOff>38100</xdr:rowOff>
    </xdr:from>
    <xdr:to>
      <xdr:col>38</xdr:col>
      <xdr:colOff>190500</xdr:colOff>
      <xdr:row>17</xdr:row>
      <xdr:rowOff>200025</xdr:rowOff>
    </xdr:to>
    <xdr:sp macro="" textlink="">
      <xdr:nvSpPr>
        <xdr:cNvPr id="2" name="円/楕円 1">
          <a:extLst>
            <a:ext uri="{FF2B5EF4-FFF2-40B4-BE49-F238E27FC236}">
              <a16:creationId xmlns:a16="http://schemas.microsoft.com/office/drawing/2014/main" id="{00000000-0008-0000-0500-000002000000}"/>
            </a:ext>
          </a:extLst>
        </xdr:cNvPr>
        <xdr:cNvSpPr/>
      </xdr:nvSpPr>
      <xdr:spPr>
        <a:xfrm>
          <a:off x="7239000" y="449580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38100</xdr:colOff>
      <xdr:row>18</xdr:row>
      <xdr:rowOff>38100</xdr:rowOff>
    </xdr:from>
    <xdr:to>
      <xdr:col>38</xdr:col>
      <xdr:colOff>190500</xdr:colOff>
      <xdr:row>18</xdr:row>
      <xdr:rowOff>200025</xdr:rowOff>
    </xdr:to>
    <xdr:sp macro="" textlink="">
      <xdr:nvSpPr>
        <xdr:cNvPr id="2" name="円/楕円 1">
          <a:extLst>
            <a:ext uri="{FF2B5EF4-FFF2-40B4-BE49-F238E27FC236}">
              <a16:creationId xmlns:a16="http://schemas.microsoft.com/office/drawing/2014/main" id="{00000000-0008-0000-0600-000002000000}"/>
            </a:ext>
          </a:extLst>
        </xdr:cNvPr>
        <xdr:cNvSpPr/>
      </xdr:nvSpPr>
      <xdr:spPr>
        <a:xfrm>
          <a:off x="6553200" y="4495800"/>
          <a:ext cx="504825" cy="16383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95250</xdr:colOff>
      <xdr:row>16</xdr:row>
      <xdr:rowOff>150495</xdr:rowOff>
    </xdr:from>
    <xdr:to>
      <xdr:col>42</xdr:col>
      <xdr:colOff>66675</xdr:colOff>
      <xdr:row>17</xdr:row>
      <xdr:rowOff>171450</xdr:rowOff>
    </xdr:to>
    <xdr:sp macro="" textlink="">
      <xdr:nvSpPr>
        <xdr:cNvPr id="3" name="円/楕円 1">
          <a:extLst>
            <a:ext uri="{FF2B5EF4-FFF2-40B4-BE49-F238E27FC236}">
              <a16:creationId xmlns:a16="http://schemas.microsoft.com/office/drawing/2014/main" id="{00000000-0008-0000-0900-000003000000}"/>
            </a:ext>
          </a:extLst>
        </xdr:cNvPr>
        <xdr:cNvSpPr/>
      </xdr:nvSpPr>
      <xdr:spPr>
        <a:xfrm>
          <a:off x="6791325" y="3941445"/>
          <a:ext cx="514350" cy="26860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39</xdr:col>
      <xdr:colOff>95250</xdr:colOff>
      <xdr:row>17</xdr:row>
      <xdr:rowOff>228600</xdr:rowOff>
    </xdr:from>
    <xdr:to>
      <xdr:col>42</xdr:col>
      <xdr:colOff>68580</xdr:colOff>
      <xdr:row>19</xdr:row>
      <xdr:rowOff>1905</xdr:rowOff>
    </xdr:to>
    <xdr:sp macro="" textlink="">
      <xdr:nvSpPr>
        <xdr:cNvPr id="4" name="円/楕円 1">
          <a:extLst>
            <a:ext uri="{FF2B5EF4-FFF2-40B4-BE49-F238E27FC236}">
              <a16:creationId xmlns:a16="http://schemas.microsoft.com/office/drawing/2014/main" id="{00000000-0008-0000-0900-000004000000}"/>
            </a:ext>
          </a:extLst>
        </xdr:cNvPr>
        <xdr:cNvSpPr/>
      </xdr:nvSpPr>
      <xdr:spPr>
        <a:xfrm>
          <a:off x="6791325" y="4267200"/>
          <a:ext cx="516255" cy="26860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161925</xdr:colOff>
      <xdr:row>16</xdr:row>
      <xdr:rowOff>38100</xdr:rowOff>
    </xdr:from>
    <xdr:to>
      <xdr:col>22</xdr:col>
      <xdr:colOff>114300</xdr:colOff>
      <xdr:row>16</xdr:row>
      <xdr:rowOff>200025</xdr:rowOff>
    </xdr:to>
    <xdr:sp macro="" textlink="">
      <xdr:nvSpPr>
        <xdr:cNvPr id="2" name="円/楕円 1">
          <a:extLst>
            <a:ext uri="{FF2B5EF4-FFF2-40B4-BE49-F238E27FC236}">
              <a16:creationId xmlns:a16="http://schemas.microsoft.com/office/drawing/2014/main" id="{00000000-0008-0000-0A00-000002000000}"/>
            </a:ext>
          </a:extLst>
        </xdr:cNvPr>
        <xdr:cNvSpPr/>
      </xdr:nvSpPr>
      <xdr:spPr>
        <a:xfrm>
          <a:off x="3962400" y="350520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19</xdr:col>
      <xdr:colOff>171450</xdr:colOff>
      <xdr:row>15</xdr:row>
      <xdr:rowOff>47625</xdr:rowOff>
    </xdr:from>
    <xdr:to>
      <xdr:col>22</xdr:col>
      <xdr:colOff>123825</xdr:colOff>
      <xdr:row>15</xdr:row>
      <xdr:rowOff>209550</xdr:rowOff>
    </xdr:to>
    <xdr:sp macro="" textlink="">
      <xdr:nvSpPr>
        <xdr:cNvPr id="3" name="円/楕円 1">
          <a:extLst>
            <a:ext uri="{FF2B5EF4-FFF2-40B4-BE49-F238E27FC236}">
              <a16:creationId xmlns:a16="http://schemas.microsoft.com/office/drawing/2014/main" id="{00000000-0008-0000-0A00-000003000000}"/>
            </a:ext>
          </a:extLst>
        </xdr:cNvPr>
        <xdr:cNvSpPr/>
      </xdr:nvSpPr>
      <xdr:spPr>
        <a:xfrm>
          <a:off x="3971925" y="3267075"/>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66675</xdr:colOff>
      <xdr:row>7</xdr:row>
      <xdr:rowOff>152400</xdr:rowOff>
    </xdr:from>
    <xdr:to>
      <xdr:col>21</xdr:col>
      <xdr:colOff>19050</xdr:colOff>
      <xdr:row>8</xdr:row>
      <xdr:rowOff>66675</xdr:rowOff>
    </xdr:to>
    <xdr:sp macro="" textlink="">
      <xdr:nvSpPr>
        <xdr:cNvPr id="2" name="円/楕円 1">
          <a:extLst>
            <a:ext uri="{FF2B5EF4-FFF2-40B4-BE49-F238E27FC236}">
              <a16:creationId xmlns:a16="http://schemas.microsoft.com/office/drawing/2014/main" id="{00000000-0008-0000-0B00-000002000000}"/>
            </a:ext>
          </a:extLst>
        </xdr:cNvPr>
        <xdr:cNvSpPr/>
      </xdr:nvSpPr>
      <xdr:spPr>
        <a:xfrm>
          <a:off x="3667125" y="188595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18</xdr:col>
      <xdr:colOff>85725</xdr:colOff>
      <xdr:row>9</xdr:row>
      <xdr:rowOff>180975</xdr:rowOff>
    </xdr:from>
    <xdr:to>
      <xdr:col>21</xdr:col>
      <xdr:colOff>38100</xdr:colOff>
      <xdr:row>10</xdr:row>
      <xdr:rowOff>95250</xdr:rowOff>
    </xdr:to>
    <xdr:sp macro="" textlink="">
      <xdr:nvSpPr>
        <xdr:cNvPr id="3" name="円/楕円 1">
          <a:extLst>
            <a:ext uri="{FF2B5EF4-FFF2-40B4-BE49-F238E27FC236}">
              <a16:creationId xmlns:a16="http://schemas.microsoft.com/office/drawing/2014/main" id="{00000000-0008-0000-0B00-000003000000}"/>
            </a:ext>
          </a:extLst>
        </xdr:cNvPr>
        <xdr:cNvSpPr/>
      </xdr:nvSpPr>
      <xdr:spPr>
        <a:xfrm>
          <a:off x="3686175" y="2409825"/>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31</xdr:col>
      <xdr:colOff>180975</xdr:colOff>
      <xdr:row>10</xdr:row>
      <xdr:rowOff>57150</xdr:rowOff>
    </xdr:from>
    <xdr:to>
      <xdr:col>34</xdr:col>
      <xdr:colOff>133350</xdr:colOff>
      <xdr:row>10</xdr:row>
      <xdr:rowOff>219075</xdr:rowOff>
    </xdr:to>
    <xdr:sp macro="" textlink="">
      <xdr:nvSpPr>
        <xdr:cNvPr id="2" name="円/楕円 1">
          <a:extLst>
            <a:ext uri="{FF2B5EF4-FFF2-40B4-BE49-F238E27FC236}">
              <a16:creationId xmlns:a16="http://schemas.microsoft.com/office/drawing/2014/main" id="{00000000-0008-0000-0E00-000002000000}"/>
            </a:ext>
          </a:extLst>
        </xdr:cNvPr>
        <xdr:cNvSpPr/>
      </xdr:nvSpPr>
      <xdr:spPr>
        <a:xfrm>
          <a:off x="6381750" y="253365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31</xdr:col>
      <xdr:colOff>171450</xdr:colOff>
      <xdr:row>9</xdr:row>
      <xdr:rowOff>57150</xdr:rowOff>
    </xdr:from>
    <xdr:to>
      <xdr:col>34</xdr:col>
      <xdr:colOff>123825</xdr:colOff>
      <xdr:row>9</xdr:row>
      <xdr:rowOff>219075</xdr:rowOff>
    </xdr:to>
    <xdr:sp macro="" textlink="">
      <xdr:nvSpPr>
        <xdr:cNvPr id="3" name="円/楕円 1">
          <a:extLst>
            <a:ext uri="{FF2B5EF4-FFF2-40B4-BE49-F238E27FC236}">
              <a16:creationId xmlns:a16="http://schemas.microsoft.com/office/drawing/2014/main" id="{00000000-0008-0000-0E00-000003000000}"/>
            </a:ext>
          </a:extLst>
        </xdr:cNvPr>
        <xdr:cNvSpPr/>
      </xdr:nvSpPr>
      <xdr:spPr>
        <a:xfrm>
          <a:off x="6372225" y="228600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19050</xdr:colOff>
      <xdr:row>17</xdr:row>
      <xdr:rowOff>76200</xdr:rowOff>
    </xdr:from>
    <xdr:to>
      <xdr:col>21</xdr:col>
      <xdr:colOff>104775</xdr:colOff>
      <xdr:row>17</xdr:row>
      <xdr:rowOff>333376</xdr:rowOff>
    </xdr:to>
    <xdr:sp macro="" textlink="">
      <xdr:nvSpPr>
        <xdr:cNvPr id="2" name="楕円 1">
          <a:extLst>
            <a:ext uri="{FF2B5EF4-FFF2-40B4-BE49-F238E27FC236}">
              <a16:creationId xmlns:a16="http://schemas.microsoft.com/office/drawing/2014/main" id="{00000000-0008-0000-0F00-000002000000}"/>
            </a:ext>
          </a:extLst>
        </xdr:cNvPr>
        <xdr:cNvSpPr/>
      </xdr:nvSpPr>
      <xdr:spPr>
        <a:xfrm>
          <a:off x="3895725" y="5753100"/>
          <a:ext cx="485775" cy="257176"/>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7.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14.xml"/><Relationship Id="rId671" Type="http://schemas.openxmlformats.org/officeDocument/2006/relationships/ctrlProp" Target="../ctrlProps/ctrlProp668.xml"/><Relationship Id="rId769" Type="http://schemas.openxmlformats.org/officeDocument/2006/relationships/ctrlProp" Target="../ctrlProps/ctrlProp766.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629" Type="http://schemas.openxmlformats.org/officeDocument/2006/relationships/ctrlProp" Target="../ctrlProps/ctrlProp626.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682" Type="http://schemas.openxmlformats.org/officeDocument/2006/relationships/ctrlProp" Target="../ctrlProps/ctrlProp679.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693" Type="http://schemas.openxmlformats.org/officeDocument/2006/relationships/ctrlProp" Target="../ctrlProps/ctrlProp690.xml"/><Relationship Id="rId707" Type="http://schemas.openxmlformats.org/officeDocument/2006/relationships/ctrlProp" Target="../ctrlProps/ctrlProp704.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760" Type="http://schemas.openxmlformats.org/officeDocument/2006/relationships/ctrlProp" Target="../ctrlProps/ctrlProp75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620" Type="http://schemas.openxmlformats.org/officeDocument/2006/relationships/ctrlProp" Target="../ctrlProps/ctrlProp617.xml"/><Relationship Id="rId718" Type="http://schemas.openxmlformats.org/officeDocument/2006/relationships/ctrlProp" Target="../ctrlProps/ctrlProp715.xml"/><Relationship Id="rId357" Type="http://schemas.openxmlformats.org/officeDocument/2006/relationships/ctrlProp" Target="../ctrlProps/ctrlProp354.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771" Type="http://schemas.openxmlformats.org/officeDocument/2006/relationships/ctrlProp" Target="../ctrlProps/ctrlProp768.xml"/><Relationship Id="rId424" Type="http://schemas.openxmlformats.org/officeDocument/2006/relationships/ctrlProp" Target="../ctrlProps/ctrlProp421.xml"/><Relationship Id="rId631" Type="http://schemas.openxmlformats.org/officeDocument/2006/relationships/ctrlProp" Target="../ctrlProps/ctrlProp628.xml"/><Relationship Id="rId729" Type="http://schemas.openxmlformats.org/officeDocument/2006/relationships/ctrlProp" Target="../ctrlProps/ctrlProp726.xml"/><Relationship Id="rId270" Type="http://schemas.openxmlformats.org/officeDocument/2006/relationships/ctrlProp" Target="../ctrlProps/ctrlProp267.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782" Type="http://schemas.openxmlformats.org/officeDocument/2006/relationships/ctrlProp" Target="../ctrlProps/ctrlProp779.xml"/><Relationship Id="rId228" Type="http://schemas.openxmlformats.org/officeDocument/2006/relationships/ctrlProp" Target="../ctrlProps/ctrlProp225.xml"/><Relationship Id="rId435" Type="http://schemas.openxmlformats.org/officeDocument/2006/relationships/ctrlProp" Target="../ctrlProps/ctrlProp432.xml"/><Relationship Id="rId642" Type="http://schemas.openxmlformats.org/officeDocument/2006/relationships/ctrlProp" Target="../ctrlProps/ctrlProp639.xml"/><Relationship Id="rId281" Type="http://schemas.openxmlformats.org/officeDocument/2006/relationships/ctrlProp" Target="../ctrlProps/ctrlProp278.xml"/><Relationship Id="rId502" Type="http://schemas.openxmlformats.org/officeDocument/2006/relationships/ctrlProp" Target="../ctrlProps/ctrlProp499.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86" Type="http://schemas.openxmlformats.org/officeDocument/2006/relationships/ctrlProp" Target="../ctrlProps/ctrlProp583.xml"/><Relationship Id="rId793" Type="http://schemas.openxmlformats.org/officeDocument/2006/relationships/ctrlProp" Target="../ctrlProps/ctrlProp790.xml"/><Relationship Id="rId807" Type="http://schemas.openxmlformats.org/officeDocument/2006/relationships/ctrlProp" Target="../ctrlProps/ctrlProp804.xml"/><Relationship Id="rId7" Type="http://schemas.openxmlformats.org/officeDocument/2006/relationships/ctrlProp" Target="../ctrlProps/ctrlProp4.xml"/><Relationship Id="rId239" Type="http://schemas.openxmlformats.org/officeDocument/2006/relationships/ctrlProp" Target="../ctrlProps/ctrlProp236.xml"/><Relationship Id="rId446" Type="http://schemas.openxmlformats.org/officeDocument/2006/relationships/ctrlProp" Target="../ctrlProps/ctrlProp443.xml"/><Relationship Id="rId653" Type="http://schemas.openxmlformats.org/officeDocument/2006/relationships/ctrlProp" Target="../ctrlProps/ctrlProp650.xml"/><Relationship Id="rId292" Type="http://schemas.openxmlformats.org/officeDocument/2006/relationships/ctrlProp" Target="../ctrlProps/ctrlProp289.xml"/><Relationship Id="rId306" Type="http://schemas.openxmlformats.org/officeDocument/2006/relationships/ctrlProp" Target="../ctrlProps/ctrlProp303.xml"/><Relationship Id="rId87" Type="http://schemas.openxmlformats.org/officeDocument/2006/relationships/ctrlProp" Target="../ctrlProps/ctrlProp84.xml"/><Relationship Id="rId513" Type="http://schemas.openxmlformats.org/officeDocument/2006/relationships/ctrlProp" Target="../ctrlProps/ctrlProp510.xml"/><Relationship Id="rId597" Type="http://schemas.openxmlformats.org/officeDocument/2006/relationships/ctrlProp" Target="../ctrlProps/ctrlProp594.xml"/><Relationship Id="rId720" Type="http://schemas.openxmlformats.org/officeDocument/2006/relationships/ctrlProp" Target="../ctrlProps/ctrlProp717.xml"/><Relationship Id="rId152" Type="http://schemas.openxmlformats.org/officeDocument/2006/relationships/ctrlProp" Target="../ctrlProps/ctrlProp149.xml"/><Relationship Id="rId457" Type="http://schemas.openxmlformats.org/officeDocument/2006/relationships/ctrlProp" Target="../ctrlProps/ctrlProp454.xml"/><Relationship Id="rId664" Type="http://schemas.openxmlformats.org/officeDocument/2006/relationships/ctrlProp" Target="../ctrlProps/ctrlProp661.xml"/><Relationship Id="rId14" Type="http://schemas.openxmlformats.org/officeDocument/2006/relationships/ctrlProp" Target="../ctrlProps/ctrlProp11.xml"/><Relationship Id="rId317" Type="http://schemas.openxmlformats.org/officeDocument/2006/relationships/ctrlProp" Target="../ctrlProps/ctrlProp314.xml"/><Relationship Id="rId524" Type="http://schemas.openxmlformats.org/officeDocument/2006/relationships/ctrlProp" Target="../ctrlProps/ctrlProp521.xml"/><Relationship Id="rId731" Type="http://schemas.openxmlformats.org/officeDocument/2006/relationships/ctrlProp" Target="../ctrlProps/ctrlProp728.xml"/><Relationship Id="rId98" Type="http://schemas.openxmlformats.org/officeDocument/2006/relationships/ctrlProp" Target="../ctrlProps/ctrlProp95.xml"/><Relationship Id="rId163" Type="http://schemas.openxmlformats.org/officeDocument/2006/relationships/ctrlProp" Target="../ctrlProps/ctrlProp160.xml"/><Relationship Id="rId370" Type="http://schemas.openxmlformats.org/officeDocument/2006/relationships/ctrlProp" Target="../ctrlProps/ctrlProp367.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328" Type="http://schemas.openxmlformats.org/officeDocument/2006/relationships/ctrlProp" Target="../ctrlProps/ctrlProp325.xml"/><Relationship Id="rId535" Type="http://schemas.openxmlformats.org/officeDocument/2006/relationships/ctrlProp" Target="../ctrlProps/ctrlProp532.xml"/><Relationship Id="rId742" Type="http://schemas.openxmlformats.org/officeDocument/2006/relationships/ctrlProp" Target="../ctrlProps/ctrlProp73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79" Type="http://schemas.openxmlformats.org/officeDocument/2006/relationships/ctrlProp" Target="../ctrlProps/ctrlProp476.xml"/><Relationship Id="rId686" Type="http://schemas.openxmlformats.org/officeDocument/2006/relationships/ctrlProp" Target="../ctrlProps/ctrlProp683.xml"/><Relationship Id="rId36" Type="http://schemas.openxmlformats.org/officeDocument/2006/relationships/ctrlProp" Target="../ctrlProps/ctrlProp33.xml"/><Relationship Id="rId339" Type="http://schemas.openxmlformats.org/officeDocument/2006/relationships/ctrlProp" Target="../ctrlProps/ctrlProp336.xml"/><Relationship Id="rId546" Type="http://schemas.openxmlformats.org/officeDocument/2006/relationships/ctrlProp" Target="../ctrlProps/ctrlProp543.xml"/><Relationship Id="rId753" Type="http://schemas.openxmlformats.org/officeDocument/2006/relationships/ctrlProp" Target="../ctrlProps/ctrlProp750.xml"/><Relationship Id="rId101" Type="http://schemas.openxmlformats.org/officeDocument/2006/relationships/ctrlProp" Target="../ctrlProps/ctrlProp98.xml"/><Relationship Id="rId185" Type="http://schemas.openxmlformats.org/officeDocument/2006/relationships/ctrlProp" Target="../ctrlProps/ctrlProp182.xml"/><Relationship Id="rId406" Type="http://schemas.openxmlformats.org/officeDocument/2006/relationships/ctrlProp" Target="../ctrlProps/ctrlProp403.xml"/><Relationship Id="rId392" Type="http://schemas.openxmlformats.org/officeDocument/2006/relationships/ctrlProp" Target="../ctrlProps/ctrlProp389.xml"/><Relationship Id="rId613" Type="http://schemas.openxmlformats.org/officeDocument/2006/relationships/ctrlProp" Target="../ctrlProps/ctrlProp610.xml"/><Relationship Id="rId697" Type="http://schemas.openxmlformats.org/officeDocument/2006/relationships/ctrlProp" Target="../ctrlProps/ctrlProp694.xml"/><Relationship Id="rId252" Type="http://schemas.openxmlformats.org/officeDocument/2006/relationships/ctrlProp" Target="../ctrlProps/ctrlProp249.xml"/><Relationship Id="rId47" Type="http://schemas.openxmlformats.org/officeDocument/2006/relationships/ctrlProp" Target="../ctrlProps/ctrlProp44.xml"/><Relationship Id="rId112" Type="http://schemas.openxmlformats.org/officeDocument/2006/relationships/ctrlProp" Target="../ctrlProps/ctrlProp109.xml"/><Relationship Id="rId557" Type="http://schemas.openxmlformats.org/officeDocument/2006/relationships/ctrlProp" Target="../ctrlProps/ctrlProp554.xml"/><Relationship Id="rId764" Type="http://schemas.openxmlformats.org/officeDocument/2006/relationships/ctrlProp" Target="../ctrlProps/ctrlProp761.xml"/><Relationship Id="rId196" Type="http://schemas.openxmlformats.org/officeDocument/2006/relationships/ctrlProp" Target="../ctrlProps/ctrlProp193.xml"/><Relationship Id="rId417" Type="http://schemas.openxmlformats.org/officeDocument/2006/relationships/ctrlProp" Target="../ctrlProps/ctrlProp414.xml"/><Relationship Id="rId624" Type="http://schemas.openxmlformats.org/officeDocument/2006/relationships/ctrlProp" Target="../ctrlProps/ctrlProp621.xml"/><Relationship Id="rId263" Type="http://schemas.openxmlformats.org/officeDocument/2006/relationships/ctrlProp" Target="../ctrlProps/ctrlProp260.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775" Type="http://schemas.openxmlformats.org/officeDocument/2006/relationships/ctrlProp" Target="../ctrlProps/ctrlProp772.xml"/><Relationship Id="rId428" Type="http://schemas.openxmlformats.org/officeDocument/2006/relationships/ctrlProp" Target="../ctrlProps/ctrlProp425.xml"/><Relationship Id="rId635" Type="http://schemas.openxmlformats.org/officeDocument/2006/relationships/ctrlProp" Target="../ctrlProps/ctrlProp632.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69" Type="http://schemas.openxmlformats.org/officeDocument/2006/relationships/ctrlProp" Target="../ctrlProps/ctrlProp66.xml"/><Relationship Id="rId134" Type="http://schemas.openxmlformats.org/officeDocument/2006/relationships/ctrlProp" Target="../ctrlProps/ctrlProp131.xml"/><Relationship Id="rId579" Type="http://schemas.openxmlformats.org/officeDocument/2006/relationships/ctrlProp" Target="../ctrlProps/ctrlProp576.xml"/><Relationship Id="rId786" Type="http://schemas.openxmlformats.org/officeDocument/2006/relationships/ctrlProp" Target="../ctrlProps/ctrlProp783.xml"/><Relationship Id="rId341" Type="http://schemas.openxmlformats.org/officeDocument/2006/relationships/ctrlProp" Target="../ctrlProps/ctrlProp338.xml"/><Relationship Id="rId439" Type="http://schemas.openxmlformats.org/officeDocument/2006/relationships/ctrlProp" Target="../ctrlProps/ctrlProp436.xml"/><Relationship Id="rId646" Type="http://schemas.openxmlformats.org/officeDocument/2006/relationships/ctrlProp" Target="../ctrlProps/ctrlProp643.xml"/><Relationship Id="rId201" Type="http://schemas.openxmlformats.org/officeDocument/2006/relationships/ctrlProp" Target="../ctrlProps/ctrlProp198.xml"/><Relationship Id="rId285" Type="http://schemas.openxmlformats.org/officeDocument/2006/relationships/ctrlProp" Target="../ctrlProps/ctrlProp282.xml"/><Relationship Id="rId506" Type="http://schemas.openxmlformats.org/officeDocument/2006/relationships/ctrlProp" Target="../ctrlProps/ctrlProp503.xml"/><Relationship Id="rId492" Type="http://schemas.openxmlformats.org/officeDocument/2006/relationships/ctrlProp" Target="../ctrlProps/ctrlProp489.xml"/><Relationship Id="rId713" Type="http://schemas.openxmlformats.org/officeDocument/2006/relationships/ctrlProp" Target="../ctrlProps/ctrlProp710.xml"/><Relationship Id="rId797" Type="http://schemas.openxmlformats.org/officeDocument/2006/relationships/ctrlProp" Target="../ctrlProps/ctrlProp794.xml"/><Relationship Id="rId145" Type="http://schemas.openxmlformats.org/officeDocument/2006/relationships/ctrlProp" Target="../ctrlProps/ctrlProp142.xml"/><Relationship Id="rId352" Type="http://schemas.openxmlformats.org/officeDocument/2006/relationships/ctrlProp" Target="../ctrlProps/ctrlProp349.xml"/><Relationship Id="rId212" Type="http://schemas.openxmlformats.org/officeDocument/2006/relationships/ctrlProp" Target="../ctrlProps/ctrlProp209.xml"/><Relationship Id="rId657" Type="http://schemas.openxmlformats.org/officeDocument/2006/relationships/ctrlProp" Target="../ctrlProps/ctrlProp654.xml"/><Relationship Id="rId296" Type="http://schemas.openxmlformats.org/officeDocument/2006/relationships/ctrlProp" Target="../ctrlProps/ctrlProp293.xml"/><Relationship Id="rId517" Type="http://schemas.openxmlformats.org/officeDocument/2006/relationships/ctrlProp" Target="../ctrlProps/ctrlProp514.xml"/><Relationship Id="rId724" Type="http://schemas.openxmlformats.org/officeDocument/2006/relationships/ctrlProp" Target="../ctrlProps/ctrlProp721.xml"/><Relationship Id="rId60" Type="http://schemas.openxmlformats.org/officeDocument/2006/relationships/ctrlProp" Target="../ctrlProps/ctrlProp57.xml"/><Relationship Id="rId156" Type="http://schemas.openxmlformats.org/officeDocument/2006/relationships/ctrlProp" Target="../ctrlProps/ctrlProp153.xml"/><Relationship Id="rId363" Type="http://schemas.openxmlformats.org/officeDocument/2006/relationships/ctrlProp" Target="../ctrlProps/ctrlProp360.xml"/><Relationship Id="rId570" Type="http://schemas.openxmlformats.org/officeDocument/2006/relationships/ctrlProp" Target="../ctrlProps/ctrlProp567.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528" Type="http://schemas.openxmlformats.org/officeDocument/2006/relationships/ctrlProp" Target="../ctrlProps/ctrlProp525.xml"/><Relationship Id="rId735" Type="http://schemas.openxmlformats.org/officeDocument/2006/relationships/ctrlProp" Target="../ctrlProps/ctrlProp732.xml"/><Relationship Id="rId167" Type="http://schemas.openxmlformats.org/officeDocument/2006/relationships/ctrlProp" Target="../ctrlProps/ctrlProp164.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79" Type="http://schemas.openxmlformats.org/officeDocument/2006/relationships/ctrlProp" Target="../ctrlProps/ctrlProp676.xml"/><Relationship Id="rId802" Type="http://schemas.openxmlformats.org/officeDocument/2006/relationships/ctrlProp" Target="../ctrlProps/ctrlProp799.xml"/><Relationship Id="rId2" Type="http://schemas.openxmlformats.org/officeDocument/2006/relationships/drawing" Target="../drawings/drawing2.xml"/><Relationship Id="rId29" Type="http://schemas.openxmlformats.org/officeDocument/2006/relationships/ctrlProp" Target="../ctrlProps/ctrlProp26.xml"/><Relationship Id="rId441" Type="http://schemas.openxmlformats.org/officeDocument/2006/relationships/ctrlProp" Target="../ctrlProps/ctrlProp438.xml"/><Relationship Id="rId539" Type="http://schemas.openxmlformats.org/officeDocument/2006/relationships/ctrlProp" Target="../ctrlProps/ctrlProp536.xml"/><Relationship Id="rId746" Type="http://schemas.openxmlformats.org/officeDocument/2006/relationships/ctrlProp" Target="../ctrlProps/ctrlProp743.xml"/><Relationship Id="rId178" Type="http://schemas.openxmlformats.org/officeDocument/2006/relationships/ctrlProp" Target="../ctrlProps/ctrlProp175.xml"/><Relationship Id="rId301" Type="http://schemas.openxmlformats.org/officeDocument/2006/relationships/ctrlProp" Target="../ctrlProps/ctrlProp298.xml"/><Relationship Id="rId82" Type="http://schemas.openxmlformats.org/officeDocument/2006/relationships/ctrlProp" Target="../ctrlProps/ctrlProp79.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813" Type="http://schemas.openxmlformats.org/officeDocument/2006/relationships/ctrlProp" Target="../ctrlProps/ctrlProp810.xml"/><Relationship Id="rId245" Type="http://schemas.openxmlformats.org/officeDocument/2006/relationships/ctrlProp" Target="../ctrlProps/ctrlProp242.xml"/><Relationship Id="rId452" Type="http://schemas.openxmlformats.org/officeDocument/2006/relationships/ctrlProp" Target="../ctrlProps/ctrlProp449.xml"/><Relationship Id="rId105" Type="http://schemas.openxmlformats.org/officeDocument/2006/relationships/ctrlProp" Target="../ctrlProps/ctrlProp102.xml"/><Relationship Id="rId312" Type="http://schemas.openxmlformats.org/officeDocument/2006/relationships/ctrlProp" Target="../ctrlProps/ctrlProp309.xml"/><Relationship Id="rId757" Type="http://schemas.openxmlformats.org/officeDocument/2006/relationships/ctrlProp" Target="../ctrlProps/ctrlProp754.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617" Type="http://schemas.openxmlformats.org/officeDocument/2006/relationships/ctrlProp" Target="../ctrlProps/ctrlProp614.xml"/><Relationship Id="rId256" Type="http://schemas.openxmlformats.org/officeDocument/2006/relationships/ctrlProp" Target="../ctrlProps/ctrlProp253.xml"/><Relationship Id="rId463" Type="http://schemas.openxmlformats.org/officeDocument/2006/relationships/ctrlProp" Target="../ctrlProps/ctrlProp460.xml"/><Relationship Id="rId670" Type="http://schemas.openxmlformats.org/officeDocument/2006/relationships/ctrlProp" Target="../ctrlProps/ctrlProp667.xml"/><Relationship Id="rId116" Type="http://schemas.openxmlformats.org/officeDocument/2006/relationships/ctrlProp" Target="../ctrlProps/ctrlProp113.xml"/><Relationship Id="rId323" Type="http://schemas.openxmlformats.org/officeDocument/2006/relationships/ctrlProp" Target="../ctrlProps/ctrlProp320.xml"/><Relationship Id="rId530" Type="http://schemas.openxmlformats.org/officeDocument/2006/relationships/ctrlProp" Target="../ctrlProps/ctrlProp527.xml"/><Relationship Id="rId768" Type="http://schemas.openxmlformats.org/officeDocument/2006/relationships/ctrlProp" Target="../ctrlProps/ctrlProp765.xml"/><Relationship Id="rId20" Type="http://schemas.openxmlformats.org/officeDocument/2006/relationships/ctrlProp" Target="../ctrlProps/ctrlProp17.xml"/><Relationship Id="rId628" Type="http://schemas.openxmlformats.org/officeDocument/2006/relationships/ctrlProp" Target="../ctrlProps/ctrlProp625.xml"/><Relationship Id="rId267" Type="http://schemas.openxmlformats.org/officeDocument/2006/relationships/ctrlProp" Target="../ctrlProps/ctrlProp264.xml"/><Relationship Id="rId474" Type="http://schemas.openxmlformats.org/officeDocument/2006/relationships/ctrlProp" Target="../ctrlProps/ctrlProp471.xml"/><Relationship Id="rId127" Type="http://schemas.openxmlformats.org/officeDocument/2006/relationships/ctrlProp" Target="../ctrlProps/ctrlProp124.xml"/><Relationship Id="rId681" Type="http://schemas.openxmlformats.org/officeDocument/2006/relationships/ctrlProp" Target="../ctrlProps/ctrlProp678.xml"/><Relationship Id="rId779" Type="http://schemas.openxmlformats.org/officeDocument/2006/relationships/ctrlProp" Target="../ctrlProps/ctrlProp776.xml"/><Relationship Id="rId31" Type="http://schemas.openxmlformats.org/officeDocument/2006/relationships/ctrlProp" Target="../ctrlProps/ctrlProp28.xml"/><Relationship Id="rId334" Type="http://schemas.openxmlformats.org/officeDocument/2006/relationships/ctrlProp" Target="../ctrlProps/ctrlProp331.xml"/><Relationship Id="rId541" Type="http://schemas.openxmlformats.org/officeDocument/2006/relationships/ctrlProp" Target="../ctrlProps/ctrlProp538.xml"/><Relationship Id="rId639" Type="http://schemas.openxmlformats.org/officeDocument/2006/relationships/ctrlProp" Target="../ctrlProps/ctrlProp636.xml"/><Relationship Id="rId180" Type="http://schemas.openxmlformats.org/officeDocument/2006/relationships/ctrlProp" Target="../ctrlProps/ctrlProp177.xml"/><Relationship Id="rId278" Type="http://schemas.openxmlformats.org/officeDocument/2006/relationships/ctrlProp" Target="../ctrlProps/ctrlProp275.xml"/><Relationship Id="rId401" Type="http://schemas.openxmlformats.org/officeDocument/2006/relationships/ctrlProp" Target="../ctrlProps/ctrlProp398.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42" Type="http://schemas.openxmlformats.org/officeDocument/2006/relationships/ctrlProp" Target="../ctrlProps/ctrlProp39.xml"/><Relationship Id="rId138" Type="http://schemas.openxmlformats.org/officeDocument/2006/relationships/ctrlProp" Target="../ctrlProps/ctrlProp135.xml"/><Relationship Id="rId345" Type="http://schemas.openxmlformats.org/officeDocument/2006/relationships/ctrlProp" Target="../ctrlProps/ctrlProp342.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412" Type="http://schemas.openxmlformats.org/officeDocument/2006/relationships/ctrlProp" Target="../ctrlProps/ctrlProp409.xml"/><Relationship Id="rId289" Type="http://schemas.openxmlformats.org/officeDocument/2006/relationships/ctrlProp" Target="../ctrlProps/ctrlProp286.xml"/><Relationship Id="rId496" Type="http://schemas.openxmlformats.org/officeDocument/2006/relationships/ctrlProp" Target="../ctrlProps/ctrlProp493.xml"/><Relationship Id="rId717" Type="http://schemas.openxmlformats.org/officeDocument/2006/relationships/ctrlProp" Target="../ctrlProps/ctrlProp714.xml"/><Relationship Id="rId53" Type="http://schemas.openxmlformats.org/officeDocument/2006/relationships/ctrlProp" Target="../ctrlProps/ctrlProp50.xml"/><Relationship Id="rId149" Type="http://schemas.openxmlformats.org/officeDocument/2006/relationships/ctrlProp" Target="../ctrlProps/ctrlProp146.xml"/><Relationship Id="rId356" Type="http://schemas.openxmlformats.org/officeDocument/2006/relationships/ctrlProp" Target="../ctrlProps/ctrlProp353.xml"/><Relationship Id="rId563" Type="http://schemas.openxmlformats.org/officeDocument/2006/relationships/ctrlProp" Target="../ctrlProps/ctrlProp560.xml"/><Relationship Id="rId770" Type="http://schemas.openxmlformats.org/officeDocument/2006/relationships/ctrlProp" Target="../ctrlProps/ctrlProp767.xml"/><Relationship Id="rId216" Type="http://schemas.openxmlformats.org/officeDocument/2006/relationships/ctrlProp" Target="../ctrlProps/ctrlProp213.xml"/><Relationship Id="rId423" Type="http://schemas.openxmlformats.org/officeDocument/2006/relationships/ctrlProp" Target="../ctrlProps/ctrlProp420.xml"/><Relationship Id="rId630" Type="http://schemas.openxmlformats.org/officeDocument/2006/relationships/ctrlProp" Target="../ctrlProps/ctrlProp627.xml"/><Relationship Id="rId728" Type="http://schemas.openxmlformats.org/officeDocument/2006/relationships/ctrlProp" Target="../ctrlProps/ctrlProp725.xml"/><Relationship Id="rId64" Type="http://schemas.openxmlformats.org/officeDocument/2006/relationships/ctrlProp" Target="../ctrlProps/ctrlProp61.xml"/><Relationship Id="rId367" Type="http://schemas.openxmlformats.org/officeDocument/2006/relationships/ctrlProp" Target="../ctrlProps/ctrlProp364.xml"/><Relationship Id="rId574" Type="http://schemas.openxmlformats.org/officeDocument/2006/relationships/ctrlProp" Target="../ctrlProps/ctrlProp571.xml"/><Relationship Id="rId227" Type="http://schemas.openxmlformats.org/officeDocument/2006/relationships/ctrlProp" Target="../ctrlProps/ctrlProp224.xml"/><Relationship Id="rId781" Type="http://schemas.openxmlformats.org/officeDocument/2006/relationships/ctrlProp" Target="../ctrlProps/ctrlProp778.xml"/><Relationship Id="rId434" Type="http://schemas.openxmlformats.org/officeDocument/2006/relationships/ctrlProp" Target="../ctrlProps/ctrlProp431.xml"/><Relationship Id="rId641" Type="http://schemas.openxmlformats.org/officeDocument/2006/relationships/ctrlProp" Target="../ctrlProps/ctrlProp638.xml"/><Relationship Id="rId739" Type="http://schemas.openxmlformats.org/officeDocument/2006/relationships/ctrlProp" Target="../ctrlProps/ctrlProp736.xml"/><Relationship Id="rId280" Type="http://schemas.openxmlformats.org/officeDocument/2006/relationships/ctrlProp" Target="../ctrlProps/ctrlProp277.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378" Type="http://schemas.openxmlformats.org/officeDocument/2006/relationships/ctrlProp" Target="../ctrlProps/ctrlProp375.xml"/><Relationship Id="rId585" Type="http://schemas.openxmlformats.org/officeDocument/2006/relationships/ctrlProp" Target="../ctrlProps/ctrlProp582.xml"/><Relationship Id="rId792" Type="http://schemas.openxmlformats.org/officeDocument/2006/relationships/ctrlProp" Target="../ctrlProps/ctrlProp789.xml"/><Relationship Id="rId806" Type="http://schemas.openxmlformats.org/officeDocument/2006/relationships/ctrlProp" Target="../ctrlProps/ctrlProp803.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708" Type="http://schemas.openxmlformats.org/officeDocument/2006/relationships/ctrlProp" Target="../ctrlProps/ctrlProp70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761" Type="http://schemas.openxmlformats.org/officeDocument/2006/relationships/ctrlProp" Target="../ctrlProps/ctrlProp75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719" Type="http://schemas.openxmlformats.org/officeDocument/2006/relationships/ctrlProp" Target="../ctrlProps/ctrlProp716.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730" Type="http://schemas.openxmlformats.org/officeDocument/2006/relationships/ctrlProp" Target="../ctrlProps/ctrlProp727.xml"/><Relationship Id="rId772" Type="http://schemas.openxmlformats.org/officeDocument/2006/relationships/ctrlProp" Target="../ctrlProps/ctrlProp769.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741" Type="http://schemas.openxmlformats.org/officeDocument/2006/relationships/ctrlProp" Target="../ctrlProps/ctrlProp738.xml"/><Relationship Id="rId783" Type="http://schemas.openxmlformats.org/officeDocument/2006/relationships/ctrlProp" Target="../ctrlProps/ctrlProp780.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710" Type="http://schemas.openxmlformats.org/officeDocument/2006/relationships/ctrlProp" Target="../ctrlProps/ctrlProp707.xml"/><Relationship Id="rId752" Type="http://schemas.openxmlformats.org/officeDocument/2006/relationships/ctrlProp" Target="../ctrlProps/ctrlProp749.xml"/><Relationship Id="rId808" Type="http://schemas.openxmlformats.org/officeDocument/2006/relationships/ctrlProp" Target="../ctrlProps/ctrlProp80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794" Type="http://schemas.openxmlformats.org/officeDocument/2006/relationships/ctrlProp" Target="../ctrlProps/ctrlProp791.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721" Type="http://schemas.openxmlformats.org/officeDocument/2006/relationships/ctrlProp" Target="../ctrlProps/ctrlProp718.xml"/><Relationship Id="rId763" Type="http://schemas.openxmlformats.org/officeDocument/2006/relationships/ctrlProp" Target="../ctrlProps/ctrlProp760.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732" Type="http://schemas.openxmlformats.org/officeDocument/2006/relationships/ctrlProp" Target="../ctrlProps/ctrlProp729.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774" Type="http://schemas.openxmlformats.org/officeDocument/2006/relationships/ctrlProp" Target="../ctrlProps/ctrlProp771.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743" Type="http://schemas.openxmlformats.org/officeDocument/2006/relationships/ctrlProp" Target="../ctrlProps/ctrlProp740.xml"/><Relationship Id="rId785" Type="http://schemas.openxmlformats.org/officeDocument/2006/relationships/ctrlProp" Target="../ctrlProps/ctrlProp782.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810" Type="http://schemas.openxmlformats.org/officeDocument/2006/relationships/ctrlProp" Target="../ctrlProps/ctrlProp807.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754" Type="http://schemas.openxmlformats.org/officeDocument/2006/relationships/ctrlProp" Target="../ctrlProps/ctrlProp751.xml"/><Relationship Id="rId796" Type="http://schemas.openxmlformats.org/officeDocument/2006/relationships/ctrlProp" Target="../ctrlProps/ctrlProp793.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23" Type="http://schemas.openxmlformats.org/officeDocument/2006/relationships/ctrlProp" Target="../ctrlProps/ctrlProp720.xml"/><Relationship Id="rId765" Type="http://schemas.openxmlformats.org/officeDocument/2006/relationships/ctrlProp" Target="../ctrlProps/ctrlProp762.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34" Type="http://schemas.openxmlformats.org/officeDocument/2006/relationships/ctrlProp" Target="../ctrlProps/ctrlProp731.xml"/><Relationship Id="rId776" Type="http://schemas.openxmlformats.org/officeDocument/2006/relationships/ctrlProp" Target="../ctrlProps/ctrlProp773.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801" Type="http://schemas.openxmlformats.org/officeDocument/2006/relationships/ctrlProp" Target="../ctrlProps/ctrlProp798.xml"/><Relationship Id="rId1" Type="http://schemas.openxmlformats.org/officeDocument/2006/relationships/printerSettings" Target="../printerSettings/printerSettings4.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745" Type="http://schemas.openxmlformats.org/officeDocument/2006/relationships/ctrlProp" Target="../ctrlProps/ctrlProp742.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787" Type="http://schemas.openxmlformats.org/officeDocument/2006/relationships/ctrlProp" Target="../ctrlProps/ctrlProp784.xml"/><Relationship Id="rId812" Type="http://schemas.openxmlformats.org/officeDocument/2006/relationships/ctrlProp" Target="../ctrlProps/ctrlProp809.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714" Type="http://schemas.openxmlformats.org/officeDocument/2006/relationships/ctrlProp" Target="../ctrlProps/ctrlProp711.xml"/><Relationship Id="rId756" Type="http://schemas.openxmlformats.org/officeDocument/2006/relationships/ctrlProp" Target="../ctrlProps/ctrlProp753.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798" Type="http://schemas.openxmlformats.org/officeDocument/2006/relationships/ctrlProp" Target="../ctrlProps/ctrlProp795.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767" Type="http://schemas.openxmlformats.org/officeDocument/2006/relationships/ctrlProp" Target="../ctrlProps/ctrlProp764.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736" Type="http://schemas.openxmlformats.org/officeDocument/2006/relationships/ctrlProp" Target="../ctrlProps/ctrlProp733.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78" Type="http://schemas.openxmlformats.org/officeDocument/2006/relationships/ctrlProp" Target="../ctrlProps/ctrlProp775.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 Id="rId803" Type="http://schemas.openxmlformats.org/officeDocument/2006/relationships/ctrlProp" Target="../ctrlProps/ctrlProp800.xml"/><Relationship Id="rId3" Type="http://schemas.openxmlformats.org/officeDocument/2006/relationships/vmlDrawing" Target="../drawings/vmlDrawing3.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705" Type="http://schemas.openxmlformats.org/officeDocument/2006/relationships/ctrlProp" Target="../ctrlProps/ctrlProp702.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691" Type="http://schemas.openxmlformats.org/officeDocument/2006/relationships/ctrlProp" Target="../ctrlProps/ctrlProp688.xml"/><Relationship Id="rId747" Type="http://schemas.openxmlformats.org/officeDocument/2006/relationships/ctrlProp" Target="../ctrlProps/ctrlProp744.xml"/><Relationship Id="rId789" Type="http://schemas.openxmlformats.org/officeDocument/2006/relationships/ctrlProp" Target="../ctrlProps/ctrlProp786.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607" Type="http://schemas.openxmlformats.org/officeDocument/2006/relationships/ctrlProp" Target="../ctrlProps/ctrlProp604.xml"/><Relationship Id="rId649" Type="http://schemas.openxmlformats.org/officeDocument/2006/relationships/ctrlProp" Target="../ctrlProps/ctrlProp646.xml"/><Relationship Id="rId814" Type="http://schemas.openxmlformats.org/officeDocument/2006/relationships/comments" Target="../comments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660" Type="http://schemas.openxmlformats.org/officeDocument/2006/relationships/ctrlProp" Target="../ctrlProps/ctrlProp657.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716" Type="http://schemas.openxmlformats.org/officeDocument/2006/relationships/ctrlProp" Target="../ctrlProps/ctrlProp713.xml"/><Relationship Id="rId758" Type="http://schemas.openxmlformats.org/officeDocument/2006/relationships/ctrlProp" Target="../ctrlProps/ctrlProp755.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618" Type="http://schemas.openxmlformats.org/officeDocument/2006/relationships/ctrlProp" Target="../ctrlProps/ctrlProp615.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727" Type="http://schemas.openxmlformats.org/officeDocument/2006/relationships/ctrlProp" Target="../ctrlProps/ctrlProp724.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573" Type="http://schemas.openxmlformats.org/officeDocument/2006/relationships/ctrlProp" Target="../ctrlProps/ctrlProp570.xml"/><Relationship Id="rId780" Type="http://schemas.openxmlformats.org/officeDocument/2006/relationships/ctrlProp" Target="../ctrlProps/ctrlProp777.xml"/><Relationship Id="rId226" Type="http://schemas.openxmlformats.org/officeDocument/2006/relationships/ctrlProp" Target="../ctrlProps/ctrlProp223.xml"/><Relationship Id="rId433" Type="http://schemas.openxmlformats.org/officeDocument/2006/relationships/ctrlProp" Target="../ctrlProps/ctrlProp430.xml"/><Relationship Id="rId640" Type="http://schemas.openxmlformats.org/officeDocument/2006/relationships/ctrlProp" Target="../ctrlProps/ctrlProp637.xml"/><Relationship Id="rId738" Type="http://schemas.openxmlformats.org/officeDocument/2006/relationships/ctrlProp" Target="../ctrlProps/ctrlProp735.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84" Type="http://schemas.openxmlformats.org/officeDocument/2006/relationships/ctrlProp" Target="../ctrlProps/ctrlProp581.xml"/><Relationship Id="rId805" Type="http://schemas.openxmlformats.org/officeDocument/2006/relationships/ctrlProp" Target="../ctrlProps/ctrlProp802.xml"/><Relationship Id="rId5" Type="http://schemas.openxmlformats.org/officeDocument/2006/relationships/ctrlProp" Target="../ctrlProps/ctrlProp2.xml"/><Relationship Id="rId237" Type="http://schemas.openxmlformats.org/officeDocument/2006/relationships/ctrlProp" Target="../ctrlProps/ctrlProp234.xml"/><Relationship Id="rId791" Type="http://schemas.openxmlformats.org/officeDocument/2006/relationships/ctrlProp" Target="../ctrlProps/ctrlProp788.xml"/><Relationship Id="rId444" Type="http://schemas.openxmlformats.org/officeDocument/2006/relationships/ctrlProp" Target="../ctrlProps/ctrlProp441.xml"/><Relationship Id="rId651" Type="http://schemas.openxmlformats.org/officeDocument/2006/relationships/ctrlProp" Target="../ctrlProps/ctrlProp648.xml"/><Relationship Id="rId749" Type="http://schemas.openxmlformats.org/officeDocument/2006/relationships/ctrlProp" Target="../ctrlProps/ctrlProp746.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662" Type="http://schemas.openxmlformats.org/officeDocument/2006/relationships/ctrlProp" Target="../ctrlProps/ctrlProp659.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259" Type="http://schemas.openxmlformats.org/officeDocument/2006/relationships/ctrlProp" Target="../ctrlProps/ctrlProp256.xml"/><Relationship Id="rId466" Type="http://schemas.openxmlformats.org/officeDocument/2006/relationships/ctrlProp" Target="../ctrlProps/ctrlProp463.xml"/><Relationship Id="rId673" Type="http://schemas.openxmlformats.org/officeDocument/2006/relationships/ctrlProp" Target="../ctrlProps/ctrlProp670.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 Id="rId740" Type="http://schemas.openxmlformats.org/officeDocument/2006/relationships/ctrlProp" Target="../ctrlProps/ctrlProp737.xml"/><Relationship Id="rId172" Type="http://schemas.openxmlformats.org/officeDocument/2006/relationships/ctrlProp" Target="../ctrlProps/ctrlProp169.xml"/><Relationship Id="rId477" Type="http://schemas.openxmlformats.org/officeDocument/2006/relationships/ctrlProp" Target="../ctrlProps/ctrlProp474.xml"/><Relationship Id="rId600" Type="http://schemas.openxmlformats.org/officeDocument/2006/relationships/ctrlProp" Target="../ctrlProps/ctrlProp597.xml"/><Relationship Id="rId684" Type="http://schemas.openxmlformats.org/officeDocument/2006/relationships/ctrlProp" Target="../ctrlProps/ctrlProp681.xml"/><Relationship Id="rId337" Type="http://schemas.openxmlformats.org/officeDocument/2006/relationships/ctrlProp" Target="../ctrlProps/ctrlProp334.xml"/><Relationship Id="rId34" Type="http://schemas.openxmlformats.org/officeDocument/2006/relationships/ctrlProp" Target="../ctrlProps/ctrlProp31.xml"/><Relationship Id="rId544" Type="http://schemas.openxmlformats.org/officeDocument/2006/relationships/ctrlProp" Target="../ctrlProps/ctrlProp541.xml"/><Relationship Id="rId751" Type="http://schemas.openxmlformats.org/officeDocument/2006/relationships/ctrlProp" Target="../ctrlProps/ctrlProp748.xml"/><Relationship Id="rId183" Type="http://schemas.openxmlformats.org/officeDocument/2006/relationships/ctrlProp" Target="../ctrlProps/ctrlProp180.xml"/><Relationship Id="rId390" Type="http://schemas.openxmlformats.org/officeDocument/2006/relationships/ctrlProp" Target="../ctrlProps/ctrlProp387.xml"/><Relationship Id="rId404" Type="http://schemas.openxmlformats.org/officeDocument/2006/relationships/ctrlProp" Target="../ctrlProps/ctrlProp401.xml"/><Relationship Id="rId611" Type="http://schemas.openxmlformats.org/officeDocument/2006/relationships/ctrlProp" Target="../ctrlProps/ctrlProp608.xml"/><Relationship Id="rId250" Type="http://schemas.openxmlformats.org/officeDocument/2006/relationships/ctrlProp" Target="../ctrlProps/ctrlProp247.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45" Type="http://schemas.openxmlformats.org/officeDocument/2006/relationships/ctrlProp" Target="../ctrlProps/ctrlProp42.xml"/><Relationship Id="rId110" Type="http://schemas.openxmlformats.org/officeDocument/2006/relationships/ctrlProp" Target="../ctrlProps/ctrlProp107.xml"/><Relationship Id="rId348" Type="http://schemas.openxmlformats.org/officeDocument/2006/relationships/ctrlProp" Target="../ctrlProps/ctrlProp345.xml"/><Relationship Id="rId555" Type="http://schemas.openxmlformats.org/officeDocument/2006/relationships/ctrlProp" Target="../ctrlProps/ctrlProp552.xml"/><Relationship Id="rId762" Type="http://schemas.openxmlformats.org/officeDocument/2006/relationships/ctrlProp" Target="../ctrlProps/ctrlProp75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56" Type="http://schemas.openxmlformats.org/officeDocument/2006/relationships/ctrlProp" Target="../ctrlProps/ctrlProp53.xml"/><Relationship Id="rId359" Type="http://schemas.openxmlformats.org/officeDocument/2006/relationships/ctrlProp" Target="../ctrlProps/ctrlProp356.xml"/><Relationship Id="rId566" Type="http://schemas.openxmlformats.org/officeDocument/2006/relationships/ctrlProp" Target="../ctrlProps/ctrlProp563.xml"/><Relationship Id="rId773" Type="http://schemas.openxmlformats.org/officeDocument/2006/relationships/ctrlProp" Target="../ctrlProps/ctrlProp770.xml"/><Relationship Id="rId121" Type="http://schemas.openxmlformats.org/officeDocument/2006/relationships/ctrlProp" Target="../ctrlProps/ctrlProp118.xml"/><Relationship Id="rId219" Type="http://schemas.openxmlformats.org/officeDocument/2006/relationships/ctrlProp" Target="../ctrlProps/ctrlProp216.xml"/><Relationship Id="rId426" Type="http://schemas.openxmlformats.org/officeDocument/2006/relationships/ctrlProp" Target="../ctrlProps/ctrlProp423.xml"/><Relationship Id="rId633" Type="http://schemas.openxmlformats.org/officeDocument/2006/relationships/ctrlProp" Target="../ctrlProps/ctrlProp630.xml"/><Relationship Id="rId67" Type="http://schemas.openxmlformats.org/officeDocument/2006/relationships/ctrlProp" Target="../ctrlProps/ctrlProp64.xml"/><Relationship Id="rId272" Type="http://schemas.openxmlformats.org/officeDocument/2006/relationships/ctrlProp" Target="../ctrlProps/ctrlProp269.xml"/><Relationship Id="rId577" Type="http://schemas.openxmlformats.org/officeDocument/2006/relationships/ctrlProp" Target="../ctrlProps/ctrlProp574.xml"/><Relationship Id="rId700" Type="http://schemas.openxmlformats.org/officeDocument/2006/relationships/ctrlProp" Target="../ctrlProps/ctrlProp697.xml"/><Relationship Id="rId132" Type="http://schemas.openxmlformats.org/officeDocument/2006/relationships/ctrlProp" Target="../ctrlProps/ctrlProp129.xml"/><Relationship Id="rId784" Type="http://schemas.openxmlformats.org/officeDocument/2006/relationships/ctrlProp" Target="../ctrlProps/ctrlProp781.xml"/><Relationship Id="rId437" Type="http://schemas.openxmlformats.org/officeDocument/2006/relationships/ctrlProp" Target="../ctrlProps/ctrlProp434.xml"/><Relationship Id="rId644" Type="http://schemas.openxmlformats.org/officeDocument/2006/relationships/ctrlProp" Target="../ctrlProps/ctrlProp641.xml"/><Relationship Id="rId283" Type="http://schemas.openxmlformats.org/officeDocument/2006/relationships/ctrlProp" Target="../ctrlProps/ctrlProp280.xml"/><Relationship Id="rId490" Type="http://schemas.openxmlformats.org/officeDocument/2006/relationships/ctrlProp" Target="../ctrlProps/ctrlProp487.xml"/><Relationship Id="rId504" Type="http://schemas.openxmlformats.org/officeDocument/2006/relationships/ctrlProp" Target="../ctrlProps/ctrlProp501.xml"/><Relationship Id="rId711" Type="http://schemas.openxmlformats.org/officeDocument/2006/relationships/ctrlProp" Target="../ctrlProps/ctrlProp708.xml"/><Relationship Id="rId78" Type="http://schemas.openxmlformats.org/officeDocument/2006/relationships/ctrlProp" Target="../ctrlProps/ctrlProp75.xml"/><Relationship Id="rId143" Type="http://schemas.openxmlformats.org/officeDocument/2006/relationships/ctrlProp" Target="../ctrlProps/ctrlProp140.xml"/><Relationship Id="rId350" Type="http://schemas.openxmlformats.org/officeDocument/2006/relationships/ctrlProp" Target="../ctrlProps/ctrlProp347.xml"/><Relationship Id="rId588" Type="http://schemas.openxmlformats.org/officeDocument/2006/relationships/ctrlProp" Target="../ctrlProps/ctrlProp585.xml"/><Relationship Id="rId795" Type="http://schemas.openxmlformats.org/officeDocument/2006/relationships/ctrlProp" Target="../ctrlProps/ctrlProp792.xml"/><Relationship Id="rId809" Type="http://schemas.openxmlformats.org/officeDocument/2006/relationships/ctrlProp" Target="../ctrlProps/ctrlProp806.xml"/><Relationship Id="rId9" Type="http://schemas.openxmlformats.org/officeDocument/2006/relationships/ctrlProp" Target="../ctrlProps/ctrlProp6.xml"/><Relationship Id="rId210" Type="http://schemas.openxmlformats.org/officeDocument/2006/relationships/ctrlProp" Target="../ctrlProps/ctrlProp207.xml"/><Relationship Id="rId448" Type="http://schemas.openxmlformats.org/officeDocument/2006/relationships/ctrlProp" Target="../ctrlProps/ctrlProp445.xml"/><Relationship Id="rId655" Type="http://schemas.openxmlformats.org/officeDocument/2006/relationships/ctrlProp" Target="../ctrlProps/ctrlProp652.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89" Type="http://schemas.openxmlformats.org/officeDocument/2006/relationships/ctrlProp" Target="../ctrlProps/ctrlProp86.xml"/><Relationship Id="rId154" Type="http://schemas.openxmlformats.org/officeDocument/2006/relationships/ctrlProp" Target="../ctrlProps/ctrlProp151.xml"/><Relationship Id="rId361" Type="http://schemas.openxmlformats.org/officeDocument/2006/relationships/ctrlProp" Target="../ctrlProps/ctrlProp358.xml"/><Relationship Id="rId599" Type="http://schemas.openxmlformats.org/officeDocument/2006/relationships/ctrlProp" Target="../ctrlProps/ctrlProp596.xml"/><Relationship Id="rId459" Type="http://schemas.openxmlformats.org/officeDocument/2006/relationships/ctrlProp" Target="../ctrlProps/ctrlProp456.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319" Type="http://schemas.openxmlformats.org/officeDocument/2006/relationships/ctrlProp" Target="../ctrlProps/ctrlProp316.xml"/><Relationship Id="rId526" Type="http://schemas.openxmlformats.org/officeDocument/2006/relationships/ctrlProp" Target="../ctrlProps/ctrlProp523.xml"/><Relationship Id="rId733" Type="http://schemas.openxmlformats.org/officeDocument/2006/relationships/ctrlProp" Target="../ctrlProps/ctrlProp730.xml"/><Relationship Id="rId165" Type="http://schemas.openxmlformats.org/officeDocument/2006/relationships/ctrlProp" Target="../ctrlProps/ctrlProp162.xml"/><Relationship Id="rId372" Type="http://schemas.openxmlformats.org/officeDocument/2006/relationships/ctrlProp" Target="../ctrlProps/ctrlProp369.xml"/><Relationship Id="rId677" Type="http://schemas.openxmlformats.org/officeDocument/2006/relationships/ctrlProp" Target="../ctrlProps/ctrlProp674.xml"/><Relationship Id="rId800" Type="http://schemas.openxmlformats.org/officeDocument/2006/relationships/ctrlProp" Target="../ctrlProps/ctrlProp797.xml"/><Relationship Id="rId232" Type="http://schemas.openxmlformats.org/officeDocument/2006/relationships/ctrlProp" Target="../ctrlProps/ctrlProp229.xml"/><Relationship Id="rId27" Type="http://schemas.openxmlformats.org/officeDocument/2006/relationships/ctrlProp" Target="../ctrlProps/ctrlProp24.xml"/><Relationship Id="rId537" Type="http://schemas.openxmlformats.org/officeDocument/2006/relationships/ctrlProp" Target="../ctrlProps/ctrlProp534.xml"/><Relationship Id="rId744" Type="http://schemas.openxmlformats.org/officeDocument/2006/relationships/ctrlProp" Target="../ctrlProps/ctrlProp741.xml"/><Relationship Id="rId80" Type="http://schemas.openxmlformats.org/officeDocument/2006/relationships/ctrlProp" Target="../ctrlProps/ctrlProp77.xml"/><Relationship Id="rId176" Type="http://schemas.openxmlformats.org/officeDocument/2006/relationships/ctrlProp" Target="../ctrlProps/ctrlProp173.xml"/><Relationship Id="rId383" Type="http://schemas.openxmlformats.org/officeDocument/2006/relationships/ctrlProp" Target="../ctrlProps/ctrlProp380.xml"/><Relationship Id="rId590" Type="http://schemas.openxmlformats.org/officeDocument/2006/relationships/ctrlProp" Target="../ctrlProps/ctrlProp587.xml"/><Relationship Id="rId604" Type="http://schemas.openxmlformats.org/officeDocument/2006/relationships/ctrlProp" Target="../ctrlProps/ctrlProp601.xml"/><Relationship Id="rId811" Type="http://schemas.openxmlformats.org/officeDocument/2006/relationships/ctrlProp" Target="../ctrlProps/ctrlProp808.xml"/><Relationship Id="rId243" Type="http://schemas.openxmlformats.org/officeDocument/2006/relationships/ctrlProp" Target="../ctrlProps/ctrlProp240.xml"/><Relationship Id="rId450" Type="http://schemas.openxmlformats.org/officeDocument/2006/relationships/ctrlProp" Target="../ctrlProps/ctrlProp447.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548" Type="http://schemas.openxmlformats.org/officeDocument/2006/relationships/ctrlProp" Target="../ctrlProps/ctrlProp545.xml"/><Relationship Id="rId755" Type="http://schemas.openxmlformats.org/officeDocument/2006/relationships/ctrlProp" Target="../ctrlProps/ctrlProp752.xml"/><Relationship Id="rId91" Type="http://schemas.openxmlformats.org/officeDocument/2006/relationships/ctrlProp" Target="../ctrlProps/ctrlProp88.xml"/><Relationship Id="rId187" Type="http://schemas.openxmlformats.org/officeDocument/2006/relationships/ctrlProp" Target="../ctrlProps/ctrlProp184.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54" Type="http://schemas.openxmlformats.org/officeDocument/2006/relationships/ctrlProp" Target="../ctrlProps/ctrlProp251.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461" Type="http://schemas.openxmlformats.org/officeDocument/2006/relationships/ctrlProp" Target="../ctrlProps/ctrlProp458.xml"/><Relationship Id="rId559" Type="http://schemas.openxmlformats.org/officeDocument/2006/relationships/ctrlProp" Target="../ctrlProps/ctrlProp556.xml"/><Relationship Id="rId766" Type="http://schemas.openxmlformats.org/officeDocument/2006/relationships/ctrlProp" Target="../ctrlProps/ctrlProp763.xml"/><Relationship Id="rId198" Type="http://schemas.openxmlformats.org/officeDocument/2006/relationships/ctrlProp" Target="../ctrlProps/ctrlProp195.xml"/><Relationship Id="rId321" Type="http://schemas.openxmlformats.org/officeDocument/2006/relationships/ctrlProp" Target="../ctrlProps/ctrlProp318.xml"/><Relationship Id="rId419" Type="http://schemas.openxmlformats.org/officeDocument/2006/relationships/ctrlProp" Target="../ctrlProps/ctrlProp416.xml"/><Relationship Id="rId626" Type="http://schemas.openxmlformats.org/officeDocument/2006/relationships/ctrlProp" Target="../ctrlProps/ctrlProp623.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332" Type="http://schemas.openxmlformats.org/officeDocument/2006/relationships/ctrlProp" Target="../ctrlProps/ctrlProp329.xml"/><Relationship Id="rId777" Type="http://schemas.openxmlformats.org/officeDocument/2006/relationships/ctrlProp" Target="../ctrlProps/ctrlProp774.xml"/><Relationship Id="rId637" Type="http://schemas.openxmlformats.org/officeDocument/2006/relationships/ctrlProp" Target="../ctrlProps/ctrlProp634.xml"/><Relationship Id="rId276" Type="http://schemas.openxmlformats.org/officeDocument/2006/relationships/ctrlProp" Target="../ctrlProps/ctrlProp273.xml"/><Relationship Id="rId483" Type="http://schemas.openxmlformats.org/officeDocument/2006/relationships/ctrlProp" Target="../ctrlProps/ctrlProp480.xml"/><Relationship Id="rId690" Type="http://schemas.openxmlformats.org/officeDocument/2006/relationships/ctrlProp" Target="../ctrlProps/ctrlProp687.xml"/><Relationship Id="rId704" Type="http://schemas.openxmlformats.org/officeDocument/2006/relationships/ctrlProp" Target="../ctrlProps/ctrlProp701.xml"/><Relationship Id="rId40" Type="http://schemas.openxmlformats.org/officeDocument/2006/relationships/ctrlProp" Target="../ctrlProps/ctrlProp37.xml"/><Relationship Id="rId136" Type="http://schemas.openxmlformats.org/officeDocument/2006/relationships/ctrlProp" Target="../ctrlProps/ctrlProp133.xml"/><Relationship Id="rId343" Type="http://schemas.openxmlformats.org/officeDocument/2006/relationships/ctrlProp" Target="../ctrlProps/ctrlProp340.xml"/><Relationship Id="rId550" Type="http://schemas.openxmlformats.org/officeDocument/2006/relationships/ctrlProp" Target="../ctrlProps/ctrlProp547.xml"/><Relationship Id="rId788" Type="http://schemas.openxmlformats.org/officeDocument/2006/relationships/ctrlProp" Target="../ctrlProps/ctrlProp785.xml"/><Relationship Id="rId203" Type="http://schemas.openxmlformats.org/officeDocument/2006/relationships/ctrlProp" Target="../ctrlProps/ctrlProp200.xml"/><Relationship Id="rId648" Type="http://schemas.openxmlformats.org/officeDocument/2006/relationships/ctrlProp" Target="../ctrlProps/ctrlProp645.xml"/><Relationship Id="rId287" Type="http://schemas.openxmlformats.org/officeDocument/2006/relationships/ctrlProp" Target="../ctrlProps/ctrlProp284.xml"/><Relationship Id="rId410" Type="http://schemas.openxmlformats.org/officeDocument/2006/relationships/ctrlProp" Target="../ctrlProps/ctrlProp407.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147" Type="http://schemas.openxmlformats.org/officeDocument/2006/relationships/ctrlProp" Target="../ctrlProps/ctrlProp144.xml"/><Relationship Id="rId354" Type="http://schemas.openxmlformats.org/officeDocument/2006/relationships/ctrlProp" Target="../ctrlProps/ctrlProp351.xml"/><Relationship Id="rId799" Type="http://schemas.openxmlformats.org/officeDocument/2006/relationships/ctrlProp" Target="../ctrlProps/ctrlProp796.xml"/><Relationship Id="rId51" Type="http://schemas.openxmlformats.org/officeDocument/2006/relationships/ctrlProp" Target="../ctrlProps/ctrlProp48.xml"/><Relationship Id="rId561" Type="http://schemas.openxmlformats.org/officeDocument/2006/relationships/ctrlProp" Target="../ctrlProps/ctrlProp558.xml"/><Relationship Id="rId659" Type="http://schemas.openxmlformats.org/officeDocument/2006/relationships/ctrlProp" Target="../ctrlProps/ctrlProp656.xml"/><Relationship Id="rId214" Type="http://schemas.openxmlformats.org/officeDocument/2006/relationships/ctrlProp" Target="../ctrlProps/ctrlProp211.xml"/><Relationship Id="rId298" Type="http://schemas.openxmlformats.org/officeDocument/2006/relationships/ctrlProp" Target="../ctrlProps/ctrlProp295.xml"/><Relationship Id="rId421" Type="http://schemas.openxmlformats.org/officeDocument/2006/relationships/ctrlProp" Target="../ctrlProps/ctrlProp418.xml"/><Relationship Id="rId519" Type="http://schemas.openxmlformats.org/officeDocument/2006/relationships/ctrlProp" Target="../ctrlProps/ctrlProp516.xml"/><Relationship Id="rId158" Type="http://schemas.openxmlformats.org/officeDocument/2006/relationships/ctrlProp" Target="../ctrlProps/ctrlProp155.xml"/><Relationship Id="rId726" Type="http://schemas.openxmlformats.org/officeDocument/2006/relationships/ctrlProp" Target="../ctrlProps/ctrlProp723.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225" Type="http://schemas.openxmlformats.org/officeDocument/2006/relationships/ctrlProp" Target="../ctrlProps/ctrlProp222.xml"/><Relationship Id="rId432" Type="http://schemas.openxmlformats.org/officeDocument/2006/relationships/ctrlProp" Target="../ctrlProps/ctrlProp429.xml"/><Relationship Id="rId737" Type="http://schemas.openxmlformats.org/officeDocument/2006/relationships/ctrlProp" Target="../ctrlProps/ctrlProp734.xml"/><Relationship Id="rId73" Type="http://schemas.openxmlformats.org/officeDocument/2006/relationships/ctrlProp" Target="../ctrlProps/ctrlProp70.xml"/><Relationship Id="rId169" Type="http://schemas.openxmlformats.org/officeDocument/2006/relationships/ctrlProp" Target="../ctrlProps/ctrlProp166.xml"/><Relationship Id="rId376" Type="http://schemas.openxmlformats.org/officeDocument/2006/relationships/ctrlProp" Target="../ctrlProps/ctrlProp373.xml"/><Relationship Id="rId583" Type="http://schemas.openxmlformats.org/officeDocument/2006/relationships/ctrlProp" Target="../ctrlProps/ctrlProp580.xml"/><Relationship Id="rId790" Type="http://schemas.openxmlformats.org/officeDocument/2006/relationships/ctrlProp" Target="../ctrlProps/ctrlProp787.xml"/><Relationship Id="rId804" Type="http://schemas.openxmlformats.org/officeDocument/2006/relationships/ctrlProp" Target="../ctrlProps/ctrlProp801.xml"/><Relationship Id="rId4" Type="http://schemas.openxmlformats.org/officeDocument/2006/relationships/ctrlProp" Target="../ctrlProps/ctrlProp1.xml"/><Relationship Id="rId236" Type="http://schemas.openxmlformats.org/officeDocument/2006/relationships/ctrlProp" Target="../ctrlProps/ctrlProp233.xml"/><Relationship Id="rId443" Type="http://schemas.openxmlformats.org/officeDocument/2006/relationships/ctrlProp" Target="../ctrlProps/ctrlProp440.xml"/><Relationship Id="rId650" Type="http://schemas.openxmlformats.org/officeDocument/2006/relationships/ctrlProp" Target="../ctrlProps/ctrlProp647.xml"/><Relationship Id="rId303" Type="http://schemas.openxmlformats.org/officeDocument/2006/relationships/ctrlProp" Target="../ctrlProps/ctrlProp300.xml"/><Relationship Id="rId748" Type="http://schemas.openxmlformats.org/officeDocument/2006/relationships/ctrlProp" Target="../ctrlProps/ctrlProp745.xml"/><Relationship Id="rId84" Type="http://schemas.openxmlformats.org/officeDocument/2006/relationships/ctrlProp" Target="../ctrlProps/ctrlProp81.xml"/><Relationship Id="rId387" Type="http://schemas.openxmlformats.org/officeDocument/2006/relationships/ctrlProp" Target="../ctrlProps/ctrlProp384.xml"/><Relationship Id="rId510" Type="http://schemas.openxmlformats.org/officeDocument/2006/relationships/ctrlProp" Target="../ctrlProps/ctrlProp507.xml"/><Relationship Id="rId594" Type="http://schemas.openxmlformats.org/officeDocument/2006/relationships/ctrlProp" Target="../ctrlProps/ctrlProp591.xml"/><Relationship Id="rId608" Type="http://schemas.openxmlformats.org/officeDocument/2006/relationships/ctrlProp" Target="../ctrlProps/ctrlProp605.xml"/><Relationship Id="rId247" Type="http://schemas.openxmlformats.org/officeDocument/2006/relationships/ctrlProp" Target="../ctrlProps/ctrlProp244.xml"/><Relationship Id="rId107" Type="http://schemas.openxmlformats.org/officeDocument/2006/relationships/ctrlProp" Target="../ctrlProps/ctrlProp104.xml"/><Relationship Id="rId454" Type="http://schemas.openxmlformats.org/officeDocument/2006/relationships/ctrlProp" Target="../ctrlProps/ctrlProp451.xml"/><Relationship Id="rId661" Type="http://schemas.openxmlformats.org/officeDocument/2006/relationships/ctrlProp" Target="../ctrlProps/ctrlProp658.xml"/><Relationship Id="rId759" Type="http://schemas.openxmlformats.org/officeDocument/2006/relationships/ctrlProp" Target="../ctrlProps/ctrlProp756.xml"/><Relationship Id="rId11" Type="http://schemas.openxmlformats.org/officeDocument/2006/relationships/ctrlProp" Target="../ctrlProps/ctrlProp8.xml"/><Relationship Id="rId314" Type="http://schemas.openxmlformats.org/officeDocument/2006/relationships/ctrlProp" Target="../ctrlProps/ctrlProp311.xml"/><Relationship Id="rId398" Type="http://schemas.openxmlformats.org/officeDocument/2006/relationships/ctrlProp" Target="../ctrlProps/ctrlProp395.xml"/><Relationship Id="rId521" Type="http://schemas.openxmlformats.org/officeDocument/2006/relationships/ctrlProp" Target="../ctrlProps/ctrlProp518.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58" Type="http://schemas.openxmlformats.org/officeDocument/2006/relationships/ctrlProp" Target="../ctrlProps/ctrlProp255.xml"/><Relationship Id="rId465" Type="http://schemas.openxmlformats.org/officeDocument/2006/relationships/ctrlProp" Target="../ctrlProps/ctrlProp462.xml"/><Relationship Id="rId672" Type="http://schemas.openxmlformats.org/officeDocument/2006/relationships/ctrlProp" Target="../ctrlProps/ctrlProp669.xml"/><Relationship Id="rId22" Type="http://schemas.openxmlformats.org/officeDocument/2006/relationships/ctrlProp" Target="../ctrlProps/ctrlProp19.xml"/><Relationship Id="rId118" Type="http://schemas.openxmlformats.org/officeDocument/2006/relationships/ctrlProp" Target="../ctrlProps/ctrlProp115.xml"/><Relationship Id="rId325" Type="http://schemas.openxmlformats.org/officeDocument/2006/relationships/ctrlProp" Target="../ctrlProps/ctrlProp322.xml"/><Relationship Id="rId532" Type="http://schemas.openxmlformats.org/officeDocument/2006/relationships/ctrlProp" Target="../ctrlProps/ctrlProp529.xml"/><Relationship Id="rId171" Type="http://schemas.openxmlformats.org/officeDocument/2006/relationships/ctrlProp" Target="../ctrlProps/ctrlProp168.xml"/><Relationship Id="rId269" Type="http://schemas.openxmlformats.org/officeDocument/2006/relationships/ctrlProp" Target="../ctrlProps/ctrlProp266.xml"/><Relationship Id="rId476" Type="http://schemas.openxmlformats.org/officeDocument/2006/relationships/ctrlProp" Target="../ctrlProps/ctrlProp473.xml"/><Relationship Id="rId683" Type="http://schemas.openxmlformats.org/officeDocument/2006/relationships/ctrlProp" Target="../ctrlProps/ctrlProp680.xml"/><Relationship Id="rId33" Type="http://schemas.openxmlformats.org/officeDocument/2006/relationships/ctrlProp" Target="../ctrlProps/ctrlProp30.xml"/><Relationship Id="rId129" Type="http://schemas.openxmlformats.org/officeDocument/2006/relationships/ctrlProp" Target="../ctrlProps/ctrlProp126.xml"/><Relationship Id="rId336" Type="http://schemas.openxmlformats.org/officeDocument/2006/relationships/ctrlProp" Target="../ctrlProps/ctrlProp333.xml"/><Relationship Id="rId543" Type="http://schemas.openxmlformats.org/officeDocument/2006/relationships/ctrlProp" Target="../ctrlProps/ctrlProp540.xml"/><Relationship Id="rId182" Type="http://schemas.openxmlformats.org/officeDocument/2006/relationships/ctrlProp" Target="../ctrlProps/ctrlProp179.xml"/><Relationship Id="rId403" Type="http://schemas.openxmlformats.org/officeDocument/2006/relationships/ctrlProp" Target="../ctrlProps/ctrlProp400.xml"/><Relationship Id="rId750" Type="http://schemas.openxmlformats.org/officeDocument/2006/relationships/ctrlProp" Target="../ctrlProps/ctrlProp74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34"/>
  <sheetViews>
    <sheetView tabSelected="1" view="pageBreakPreview" zoomScale="80" zoomScaleNormal="85" zoomScaleSheetLayoutView="80" workbookViewId="0">
      <selection activeCell="V14" sqref="V14"/>
    </sheetView>
  </sheetViews>
  <sheetFormatPr defaultColWidth="9" defaultRowHeight="16.2"/>
  <cols>
    <col min="1" max="16384" width="9" style="31"/>
  </cols>
  <sheetData>
    <row r="1" spans="1:1">
      <c r="A1" s="32" t="s">
        <v>133</v>
      </c>
    </row>
    <row r="2" spans="1:1">
      <c r="A2" s="31" t="s">
        <v>360</v>
      </c>
    </row>
    <row r="3" spans="1:1">
      <c r="A3" s="31" t="s">
        <v>132</v>
      </c>
    </row>
    <row r="4" spans="1:1">
      <c r="A4" s="42" t="s">
        <v>127</v>
      </c>
    </row>
    <row r="7" spans="1:1">
      <c r="A7" s="32" t="s">
        <v>134</v>
      </c>
    </row>
    <row r="8" spans="1:1">
      <c r="A8" s="31" t="s">
        <v>128</v>
      </c>
    </row>
    <row r="9" spans="1:1">
      <c r="A9" s="31" t="s">
        <v>129</v>
      </c>
    </row>
    <row r="10" spans="1:1">
      <c r="A10" s="31" t="s">
        <v>130</v>
      </c>
    </row>
    <row r="11" spans="1:1">
      <c r="A11" s="31" t="s">
        <v>131</v>
      </c>
    </row>
    <row r="14" spans="1:1">
      <c r="A14" s="32" t="s">
        <v>135</v>
      </c>
    </row>
    <row r="15" spans="1:1">
      <c r="A15" s="31" t="s">
        <v>260</v>
      </c>
    </row>
    <row r="16" spans="1:1">
      <c r="A16" s="31" t="s">
        <v>261</v>
      </c>
    </row>
    <row r="19" spans="1:1">
      <c r="A19" s="32" t="s">
        <v>136</v>
      </c>
    </row>
    <row r="20" spans="1:1">
      <c r="A20" s="32" t="s">
        <v>137</v>
      </c>
    </row>
    <row r="21" spans="1:1">
      <c r="A21" s="31" t="s">
        <v>262</v>
      </c>
    </row>
    <row r="22" spans="1:1">
      <c r="A22" s="31" t="s">
        <v>263</v>
      </c>
    </row>
    <row r="23" spans="1:1">
      <c r="A23" s="31" t="s">
        <v>264</v>
      </c>
    </row>
    <row r="24" spans="1:1">
      <c r="A24" s="31" t="s">
        <v>361</v>
      </c>
    </row>
    <row r="25" spans="1:1">
      <c r="A25" s="31" t="s">
        <v>265</v>
      </c>
    </row>
    <row r="26" spans="1:1">
      <c r="A26" s="31" t="s">
        <v>266</v>
      </c>
    </row>
    <row r="27" spans="1:1">
      <c r="A27" s="31" t="s">
        <v>267</v>
      </c>
    </row>
    <row r="28" spans="1:1">
      <c r="A28" s="31" t="s">
        <v>268</v>
      </c>
    </row>
    <row r="29" spans="1:1">
      <c r="A29" s="31" t="s">
        <v>386</v>
      </c>
    </row>
    <row r="30" spans="1:1">
      <c r="A30" s="32" t="s">
        <v>138</v>
      </c>
    </row>
    <row r="31" spans="1:1">
      <c r="A31" s="31" t="s">
        <v>362</v>
      </c>
    </row>
    <row r="32" spans="1:1">
      <c r="A32" s="31" t="s">
        <v>269</v>
      </c>
    </row>
    <row r="33" spans="1:1">
      <c r="A33" s="31" t="s">
        <v>270</v>
      </c>
    </row>
    <row r="34" spans="1:1">
      <c r="A34" s="31" t="s">
        <v>271</v>
      </c>
    </row>
  </sheetData>
  <phoneticPr fontId="2"/>
  <pageMargins left="0.7" right="0.7" top="0.75" bottom="0.75" header="0.3" footer="0.3"/>
  <pageSetup paperSize="9" scale="66"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N80"/>
  <sheetViews>
    <sheetView view="pageBreakPreview" topLeftCell="A22" zoomScaleNormal="100" zoomScaleSheetLayoutView="100" workbookViewId="0">
      <selection activeCell="AY16" sqref="AY16"/>
    </sheetView>
  </sheetViews>
  <sheetFormatPr defaultColWidth="2.6640625" defaultRowHeight="13.2"/>
  <cols>
    <col min="1" max="16384" width="2.6640625" style="4"/>
  </cols>
  <sheetData>
    <row r="1" spans="1:40" ht="20.100000000000001" customHeight="1">
      <c r="C1" s="144" t="s">
        <v>151</v>
      </c>
      <c r="D1" s="144"/>
      <c r="E1" s="144"/>
      <c r="F1" s="144"/>
      <c r="G1" s="144"/>
      <c r="H1" s="144"/>
      <c r="I1" s="144"/>
      <c r="J1" s="144"/>
      <c r="K1" s="144"/>
      <c r="L1" s="144"/>
      <c r="M1" s="12"/>
      <c r="N1" s="12"/>
      <c r="O1" s="12"/>
      <c r="P1" s="12"/>
      <c r="Q1" s="12"/>
      <c r="R1" s="12"/>
      <c r="S1" s="12"/>
      <c r="T1" s="12"/>
      <c r="U1" s="12"/>
      <c r="V1" s="12"/>
      <c r="W1" s="12"/>
      <c r="X1" s="12"/>
      <c r="Y1" s="12"/>
      <c r="Z1" s="12"/>
      <c r="AA1" s="12"/>
      <c r="AB1" s="12"/>
      <c r="AC1" s="12"/>
      <c r="AD1" s="12"/>
      <c r="AE1" s="12"/>
      <c r="AF1" s="12"/>
      <c r="AG1" s="12"/>
      <c r="AH1" s="12"/>
      <c r="AI1" s="12"/>
      <c r="AJ1" s="12"/>
    </row>
    <row r="2" spans="1:40" ht="20.100000000000001" customHeight="1">
      <c r="AA2" s="407" t="str">
        <f>入力ｼｰﾄ1!J16</f>
        <v>令和</v>
      </c>
      <c r="AB2" s="407"/>
      <c r="AC2" s="407" t="str">
        <f>IF(入力ｼｰﾄ1!L37="","",入力ｼｰﾄ1!L37)</f>
        <v/>
      </c>
      <c r="AD2" s="407"/>
      <c r="AE2" s="12" t="s">
        <v>28</v>
      </c>
      <c r="AF2" s="407" t="str">
        <f>IF(入力ｼｰﾄ1!O37="","",入力ｼｰﾄ1!O37)</f>
        <v/>
      </c>
      <c r="AG2" s="407"/>
      <c r="AH2" s="12" t="s">
        <v>29</v>
      </c>
      <c r="AI2" s="407" t="str">
        <f>IF(入力ｼｰﾄ1!R37="","",入力ｼｰﾄ1!R37)</f>
        <v/>
      </c>
      <c r="AJ2" s="407"/>
      <c r="AK2" s="12" t="s">
        <v>30</v>
      </c>
    </row>
    <row r="3" spans="1:40" ht="20.100000000000001" customHeight="1">
      <c r="C3" s="144" t="s">
        <v>48</v>
      </c>
      <c r="D3" s="144"/>
      <c r="E3" s="144"/>
      <c r="F3" s="144"/>
      <c r="G3" s="144"/>
    </row>
    <row r="4" spans="1:40" ht="20.100000000000001" customHeight="1">
      <c r="T4" s="537" t="s">
        <v>19</v>
      </c>
      <c r="U4" s="537"/>
      <c r="V4" s="537"/>
      <c r="W4" s="537"/>
      <c r="Y4" s="539" t="str">
        <f>IF(入力ｼｰﾄ1!H5="","",入力ｼｰﾄ1!H5)</f>
        <v/>
      </c>
      <c r="Z4" s="539"/>
      <c r="AA4" s="539"/>
      <c r="AB4" s="539"/>
      <c r="AC4" s="539"/>
      <c r="AD4" s="539"/>
      <c r="AE4" s="539"/>
      <c r="AF4" s="539"/>
      <c r="AG4" s="539"/>
      <c r="AH4" s="539"/>
      <c r="AI4" s="539"/>
      <c r="AJ4" s="539"/>
    </row>
    <row r="5" spans="1:40" ht="20.100000000000001" customHeight="1">
      <c r="T5" s="537" t="s">
        <v>18</v>
      </c>
      <c r="U5" s="537"/>
      <c r="V5" s="537"/>
      <c r="W5" s="537"/>
      <c r="Y5" s="408" t="str">
        <f>IF(入力ｼｰﾄ1!H4="","",入力ｼｰﾄ1!H4)</f>
        <v/>
      </c>
      <c r="Z5" s="408"/>
      <c r="AA5" s="408"/>
      <c r="AB5" s="408"/>
      <c r="AC5" s="408"/>
      <c r="AD5" s="408"/>
      <c r="AE5" s="408"/>
      <c r="AF5" s="408"/>
      <c r="AG5" s="408"/>
      <c r="AH5" s="408"/>
      <c r="AI5" s="538" t="s">
        <v>49</v>
      </c>
      <c r="AJ5" s="407"/>
    </row>
    <row r="6" spans="1:40" ht="20.100000000000001" customHeight="1">
      <c r="T6" s="537" t="s">
        <v>20</v>
      </c>
      <c r="U6" s="537"/>
      <c r="V6" s="537"/>
      <c r="W6" s="537"/>
      <c r="Y6" s="407" t="str">
        <f>IF(入力ｼｰﾄ1!H6="","",入力ｼｰﾄ1!H6)</f>
        <v/>
      </c>
      <c r="Z6" s="407"/>
      <c r="AA6" s="407"/>
      <c r="AB6" s="407"/>
      <c r="AC6" s="407"/>
      <c r="AD6" s="407"/>
      <c r="AE6" s="407"/>
      <c r="AF6" s="407"/>
      <c r="AG6" s="407"/>
      <c r="AH6" s="407"/>
      <c r="AI6" s="407"/>
      <c r="AJ6" s="407"/>
    </row>
    <row r="7" spans="1:40" ht="12.9" customHeight="1">
      <c r="T7" s="13"/>
      <c r="U7" s="13"/>
      <c r="V7" s="13"/>
      <c r="W7" s="13"/>
      <c r="Z7" s="14"/>
      <c r="AA7" s="14"/>
      <c r="AB7" s="14"/>
      <c r="AD7" s="14"/>
      <c r="AE7" s="14"/>
      <c r="AG7" s="14"/>
      <c r="AH7" s="14"/>
      <c r="AI7" s="14"/>
      <c r="AJ7" s="14"/>
    </row>
    <row r="8" spans="1:40" ht="20.100000000000001" customHeight="1">
      <c r="A8" s="571" t="s">
        <v>382</v>
      </c>
      <c r="B8" s="571"/>
      <c r="C8" s="571"/>
      <c r="D8" s="571"/>
      <c r="E8" s="571"/>
      <c r="F8" s="571"/>
      <c r="G8" s="571"/>
      <c r="H8" s="571"/>
      <c r="I8" s="571"/>
      <c r="J8" s="571"/>
      <c r="K8" s="571"/>
      <c r="L8" s="571"/>
      <c r="M8" s="571"/>
      <c r="N8" s="571"/>
      <c r="O8" s="571"/>
      <c r="P8" s="571"/>
      <c r="Q8" s="571"/>
      <c r="R8" s="571"/>
      <c r="S8" s="571"/>
      <c r="T8" s="571"/>
      <c r="U8" s="571"/>
      <c r="V8" s="571"/>
      <c r="W8" s="571"/>
      <c r="X8" s="571"/>
      <c r="Y8" s="571"/>
      <c r="Z8" s="571"/>
      <c r="AA8" s="571"/>
      <c r="AB8" s="571"/>
      <c r="AC8" s="571"/>
      <c r="AD8" s="571"/>
      <c r="AE8" s="571"/>
      <c r="AF8" s="571"/>
      <c r="AG8" s="571"/>
      <c r="AH8" s="571"/>
      <c r="AI8" s="571"/>
      <c r="AJ8" s="571"/>
      <c r="AK8" s="571"/>
      <c r="AL8" s="147"/>
      <c r="AM8" s="147"/>
    </row>
    <row r="9" spans="1:40" ht="12.9" customHeight="1">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row>
    <row r="10" spans="1:40" ht="20.100000000000001" customHeight="1">
      <c r="E10" s="407" t="str">
        <f>入力ｼｰﾄ1!J38</f>
        <v>令和</v>
      </c>
      <c r="F10" s="407"/>
      <c r="G10" s="407" t="str">
        <f>IF(入力ｼｰﾄ1!L38="","",入力ｼｰﾄ1!L38)</f>
        <v/>
      </c>
      <c r="H10" s="407"/>
      <c r="I10" s="12" t="s">
        <v>28</v>
      </c>
      <c r="J10" s="407" t="str">
        <f>IF(入力ｼｰﾄ1!O38="","",入力ｼｰﾄ1!O38)</f>
        <v/>
      </c>
      <c r="K10" s="407"/>
      <c r="L10" s="4" t="s">
        <v>29</v>
      </c>
      <c r="M10" s="407" t="str">
        <f>IF(入力ｼｰﾄ1!R38="","",入力ｼｰﾄ1!R38)</f>
        <v/>
      </c>
      <c r="N10" s="407"/>
      <c r="O10" s="407" t="s">
        <v>75</v>
      </c>
      <c r="P10" s="407"/>
      <c r="Q10" s="407"/>
      <c r="R10" s="536" t="str">
        <f>IF(入力ｼｰﾄ1!J39="","",入力ｼｰﾄ1!J39)</f>
        <v/>
      </c>
      <c r="S10" s="536"/>
      <c r="T10" s="144" t="s">
        <v>39</v>
      </c>
      <c r="U10" s="407" t="str">
        <f>IF(入力ｼｰﾄ1!O39="","",入力ｼｰﾄ1!O39)</f>
        <v/>
      </c>
      <c r="V10" s="407"/>
      <c r="W10" s="407" t="s">
        <v>340</v>
      </c>
      <c r="X10" s="407"/>
      <c r="Y10" s="407"/>
      <c r="Z10" s="407"/>
      <c r="AA10" s="407"/>
      <c r="AB10" s="407"/>
      <c r="AC10" s="407"/>
      <c r="AD10" s="407"/>
      <c r="AE10" s="407"/>
      <c r="AF10" s="407"/>
      <c r="AG10" s="407"/>
      <c r="AH10" s="407"/>
      <c r="AI10" s="407"/>
      <c r="AJ10" s="407"/>
      <c r="AK10" s="407"/>
    </row>
    <row r="11" spans="1:40" ht="20.100000000000001" customHeight="1">
      <c r="D11" s="407" t="s">
        <v>337</v>
      </c>
      <c r="E11" s="407"/>
      <c r="F11" s="407"/>
      <c r="G11" s="407"/>
      <c r="H11" s="407"/>
      <c r="I11" s="407"/>
      <c r="J11" s="407"/>
      <c r="K11" s="407"/>
      <c r="L11" s="407"/>
      <c r="M11" s="407"/>
      <c r="N11" s="407"/>
      <c r="O11" s="407"/>
      <c r="P11" s="407"/>
      <c r="Q11" s="407"/>
      <c r="R11" s="407"/>
      <c r="S11" s="407"/>
      <c r="T11" s="407"/>
      <c r="U11" s="407"/>
      <c r="V11" s="407"/>
      <c r="W11" s="407"/>
      <c r="X11" s="407"/>
      <c r="Y11" s="407"/>
      <c r="Z11" s="407"/>
      <c r="AA11" s="407"/>
      <c r="AB11" s="407"/>
      <c r="AC11" s="407"/>
      <c r="AD11" s="407"/>
      <c r="AE11" s="407"/>
      <c r="AF11" s="407"/>
      <c r="AG11" s="407"/>
      <c r="AH11" s="407"/>
      <c r="AI11" s="407"/>
      <c r="AJ11" s="407"/>
      <c r="AK11" s="407"/>
      <c r="AL11" s="144"/>
      <c r="AM11" s="144"/>
      <c r="AN11" s="144"/>
    </row>
    <row r="12" spans="1:40" ht="20.100000000000001" customHeight="1">
      <c r="D12" s="408" t="s">
        <v>327</v>
      </c>
      <c r="E12" s="408"/>
      <c r="F12" s="408"/>
      <c r="G12" s="408"/>
      <c r="H12" s="408"/>
      <c r="I12" s="408"/>
      <c r="J12" s="408"/>
      <c r="K12" s="408"/>
      <c r="L12" s="408"/>
      <c r="M12" s="408"/>
      <c r="N12" s="408"/>
      <c r="O12" s="408"/>
      <c r="P12" s="408"/>
      <c r="Q12" s="408"/>
      <c r="R12" s="408"/>
      <c r="S12" s="408"/>
      <c r="T12" s="408"/>
      <c r="U12" s="408"/>
      <c r="V12" s="408"/>
      <c r="W12" s="408"/>
      <c r="X12" s="408"/>
      <c r="Y12" s="408"/>
      <c r="Z12" s="408"/>
      <c r="AA12" s="408"/>
      <c r="AB12" s="408"/>
      <c r="AC12" s="408"/>
      <c r="AD12" s="408"/>
      <c r="AE12" s="408"/>
      <c r="AF12" s="408"/>
      <c r="AG12" s="408"/>
      <c r="AH12" s="408"/>
      <c r="AI12" s="408"/>
      <c r="AJ12" s="408"/>
      <c r="AK12" s="408"/>
      <c r="AL12" s="408"/>
      <c r="AM12" s="408"/>
      <c r="AN12" s="408"/>
    </row>
    <row r="13" spans="1:40" ht="10.199999999999999" customHeight="1">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row>
    <row r="14" spans="1:40">
      <c r="C14" s="407"/>
      <c r="D14" s="407"/>
      <c r="E14" s="407"/>
      <c r="F14" s="407"/>
      <c r="G14" s="407"/>
      <c r="H14" s="407"/>
      <c r="I14" s="407"/>
      <c r="J14" s="407"/>
      <c r="K14" s="407"/>
      <c r="L14" s="407"/>
      <c r="M14" s="407"/>
      <c r="N14" s="407"/>
      <c r="O14" s="407"/>
      <c r="P14" s="407"/>
      <c r="Q14" s="407"/>
      <c r="R14" s="407"/>
      <c r="S14" s="407"/>
      <c r="T14" s="407"/>
      <c r="U14" s="407"/>
      <c r="V14" s="407"/>
      <c r="W14" s="407"/>
      <c r="X14" s="407"/>
      <c r="Y14" s="407"/>
      <c r="Z14" s="407"/>
      <c r="AA14" s="407"/>
      <c r="AB14" s="407"/>
      <c r="AC14" s="407"/>
      <c r="AD14" s="407"/>
      <c r="AE14" s="407"/>
      <c r="AF14" s="407"/>
      <c r="AG14" s="407"/>
      <c r="AH14" s="407"/>
      <c r="AI14" s="407"/>
      <c r="AJ14" s="407"/>
      <c r="AK14" s="407"/>
      <c r="AL14" s="144"/>
    </row>
    <row r="15" spans="1:40" ht="10.199999999999999" customHeight="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row>
    <row r="16" spans="1:40" ht="20.100000000000001" customHeight="1">
      <c r="D16" s="11"/>
      <c r="E16" s="556" t="s">
        <v>106</v>
      </c>
      <c r="F16" s="528"/>
      <c r="G16" s="527" t="s">
        <v>328</v>
      </c>
      <c r="H16" s="527"/>
      <c r="I16" s="527"/>
      <c r="J16" s="527"/>
      <c r="K16" s="527"/>
      <c r="L16" s="527"/>
      <c r="M16" s="527"/>
      <c r="N16" s="574" t="str">
        <f>IF(入力ｼｰﾄ1!J40="","",入力ｼｰﾄ1!J40)</f>
        <v/>
      </c>
      <c r="O16" s="575"/>
      <c r="P16" s="575"/>
      <c r="Q16" s="575"/>
      <c r="R16" s="575"/>
      <c r="S16" s="575"/>
      <c r="T16" s="575"/>
      <c r="U16" s="575"/>
      <c r="V16" s="575"/>
      <c r="W16" s="575"/>
      <c r="X16" s="575"/>
      <c r="Y16" s="575"/>
      <c r="Z16" s="575"/>
      <c r="AA16" s="575"/>
      <c r="AB16" s="575"/>
      <c r="AC16" s="575"/>
      <c r="AD16" s="575"/>
      <c r="AE16" s="575"/>
      <c r="AF16" s="575"/>
      <c r="AG16" s="575"/>
      <c r="AH16" s="575"/>
      <c r="AI16" s="576"/>
      <c r="AJ16" s="11"/>
      <c r="AK16" s="11"/>
    </row>
    <row r="17" spans="4:39" ht="20.100000000000001" customHeight="1">
      <c r="D17" s="11"/>
      <c r="E17" s="559"/>
      <c r="F17" s="530"/>
      <c r="G17" s="529"/>
      <c r="H17" s="529"/>
      <c r="I17" s="529"/>
      <c r="J17" s="529"/>
      <c r="K17" s="529"/>
      <c r="L17" s="529"/>
      <c r="M17" s="529"/>
      <c r="N17" s="577"/>
      <c r="O17" s="578"/>
      <c r="P17" s="578"/>
      <c r="Q17" s="578"/>
      <c r="R17" s="578"/>
      <c r="S17" s="578"/>
      <c r="T17" s="578"/>
      <c r="U17" s="578"/>
      <c r="V17" s="578"/>
      <c r="W17" s="578"/>
      <c r="X17" s="578"/>
      <c r="Y17" s="578"/>
      <c r="Z17" s="578"/>
      <c r="AA17" s="578"/>
      <c r="AB17" s="578"/>
      <c r="AC17" s="578"/>
      <c r="AD17" s="578"/>
      <c r="AE17" s="578"/>
      <c r="AF17" s="578"/>
      <c r="AG17" s="578"/>
      <c r="AH17" s="578"/>
      <c r="AI17" s="579"/>
      <c r="AJ17" s="11"/>
      <c r="AK17" s="11"/>
    </row>
    <row r="18" spans="4:39" ht="20.100000000000001" customHeight="1">
      <c r="E18" s="556" t="s">
        <v>110</v>
      </c>
      <c r="F18" s="557"/>
      <c r="G18" s="558" t="s">
        <v>31</v>
      </c>
      <c r="H18" s="527"/>
      <c r="I18" s="527"/>
      <c r="J18" s="527"/>
      <c r="K18" s="527"/>
      <c r="L18" s="527"/>
      <c r="M18" s="528"/>
      <c r="N18" s="8"/>
      <c r="O18" s="527" t="s">
        <v>111</v>
      </c>
      <c r="P18" s="527"/>
      <c r="Q18" s="527"/>
      <c r="R18" s="527"/>
      <c r="S18" s="572" t="str">
        <f>IF(入力ｼｰﾄ1!N17="","",入力ｼｰﾄ1!N17)</f>
        <v/>
      </c>
      <c r="T18" s="572"/>
      <c r="U18" s="572"/>
      <c r="V18" s="572"/>
      <c r="W18" s="572"/>
      <c r="X18" s="572"/>
      <c r="Y18" s="572"/>
      <c r="Z18" s="572"/>
      <c r="AA18" s="572"/>
      <c r="AB18" s="572"/>
      <c r="AC18" s="572"/>
      <c r="AD18" s="572"/>
      <c r="AE18" s="572"/>
      <c r="AF18" s="572"/>
      <c r="AG18" s="572"/>
      <c r="AH18" s="572"/>
      <c r="AI18" s="573"/>
      <c r="AJ18" s="16"/>
      <c r="AK18" s="16"/>
    </row>
    <row r="19" spans="4:39" ht="20.100000000000001" customHeight="1">
      <c r="E19" s="556" t="s">
        <v>112</v>
      </c>
      <c r="F19" s="557"/>
      <c r="G19" s="558" t="s">
        <v>52</v>
      </c>
      <c r="H19" s="527"/>
      <c r="I19" s="527"/>
      <c r="J19" s="527"/>
      <c r="K19" s="527"/>
      <c r="L19" s="527"/>
      <c r="M19" s="528"/>
      <c r="N19" s="527" t="s">
        <v>279</v>
      </c>
      <c r="O19" s="527"/>
      <c r="P19" s="527"/>
      <c r="Q19" s="527"/>
      <c r="R19" s="527"/>
      <c r="S19" s="527"/>
      <c r="T19" s="527"/>
      <c r="U19" s="527"/>
      <c r="V19" s="527"/>
      <c r="W19" s="527"/>
      <c r="X19" s="558" t="s">
        <v>107</v>
      </c>
      <c r="Y19" s="527"/>
      <c r="Z19" s="527"/>
      <c r="AA19" s="527"/>
      <c r="AB19" s="527"/>
      <c r="AC19" s="527"/>
      <c r="AD19" s="527"/>
      <c r="AE19" s="527"/>
      <c r="AF19" s="527"/>
      <c r="AG19" s="527"/>
      <c r="AH19" s="527"/>
      <c r="AI19" s="528"/>
      <c r="AJ19" s="144"/>
      <c r="AK19" s="144"/>
    </row>
    <row r="20" spans="4:39" ht="20.100000000000001" customHeight="1">
      <c r="E20" s="556" t="s">
        <v>109</v>
      </c>
      <c r="F20" s="557"/>
      <c r="G20" s="558" t="s">
        <v>52</v>
      </c>
      <c r="H20" s="527"/>
      <c r="I20" s="527"/>
      <c r="J20" s="527"/>
      <c r="K20" s="527"/>
      <c r="L20" s="527"/>
      <c r="M20" s="528"/>
      <c r="N20" s="527" t="s">
        <v>330</v>
      </c>
      <c r="O20" s="527"/>
      <c r="P20" s="527"/>
      <c r="Q20" s="527"/>
      <c r="R20" s="527"/>
      <c r="S20" s="527"/>
      <c r="T20" s="527"/>
      <c r="U20" s="527"/>
      <c r="V20" s="527"/>
      <c r="W20" s="527"/>
      <c r="X20" s="559"/>
      <c r="Y20" s="529"/>
      <c r="Z20" s="529"/>
      <c r="AA20" s="529"/>
      <c r="AB20" s="529"/>
      <c r="AC20" s="529"/>
      <c r="AD20" s="529"/>
      <c r="AE20" s="529"/>
      <c r="AF20" s="529"/>
      <c r="AG20" s="529"/>
      <c r="AH20" s="529"/>
      <c r="AI20" s="530"/>
      <c r="AJ20" s="12"/>
      <c r="AK20" s="12"/>
    </row>
    <row r="21" spans="4:39" ht="20.100000000000001" customHeight="1">
      <c r="E21" s="556" t="s">
        <v>121</v>
      </c>
      <c r="F21" s="557"/>
      <c r="G21" s="558" t="s">
        <v>55</v>
      </c>
      <c r="H21" s="527"/>
      <c r="I21" s="527"/>
      <c r="J21" s="527"/>
      <c r="K21" s="527"/>
      <c r="L21" s="527"/>
      <c r="M21" s="528"/>
      <c r="N21" s="534" t="s">
        <v>56</v>
      </c>
      <c r="O21" s="534"/>
      <c r="P21" s="534"/>
      <c r="Q21" s="534"/>
      <c r="R21" s="534"/>
      <c r="S21" s="534"/>
      <c r="T21" s="534"/>
      <c r="U21" s="533" t="s">
        <v>57</v>
      </c>
      <c r="V21" s="534"/>
      <c r="W21" s="534"/>
      <c r="X21" s="534"/>
      <c r="Y21" s="534"/>
      <c r="Z21" s="534"/>
      <c r="AA21" s="534"/>
      <c r="AB21" s="534"/>
      <c r="AC21" s="534"/>
      <c r="AD21" s="535"/>
      <c r="AE21" s="543" t="s">
        <v>58</v>
      </c>
      <c r="AF21" s="543"/>
      <c r="AG21" s="543"/>
      <c r="AH21" s="543"/>
      <c r="AI21" s="554"/>
      <c r="AJ21" s="12"/>
      <c r="AK21" s="12"/>
    </row>
    <row r="22" spans="4:39" ht="20.100000000000001" customHeight="1">
      <c r="E22" s="560"/>
      <c r="F22" s="561"/>
      <c r="G22" s="548"/>
      <c r="H22" s="543"/>
      <c r="I22" s="543"/>
      <c r="J22" s="543"/>
      <c r="K22" s="543"/>
      <c r="L22" s="543"/>
      <c r="M22" s="554"/>
      <c r="N22" s="544" t="s">
        <v>59</v>
      </c>
      <c r="O22" s="544"/>
      <c r="P22" s="544"/>
      <c r="Q22" s="544"/>
      <c r="R22" s="544"/>
      <c r="S22" s="544"/>
      <c r="T22" s="545"/>
      <c r="U22" s="18" t="s">
        <v>113</v>
      </c>
      <c r="V22" s="567" t="str">
        <f>IF(入力ｼｰﾄ1!J42="","",入力ｼｰﾄ1!J18)</f>
        <v/>
      </c>
      <c r="W22" s="567"/>
      <c r="X22" s="567"/>
      <c r="Y22" s="567"/>
      <c r="Z22" s="567"/>
      <c r="AA22" s="567"/>
      <c r="AB22" s="19" t="s">
        <v>114</v>
      </c>
      <c r="AC22" s="527" t="s">
        <v>33</v>
      </c>
      <c r="AD22" s="528"/>
      <c r="AE22" s="581" t="s">
        <v>331</v>
      </c>
      <c r="AF22" s="581"/>
      <c r="AG22" s="581"/>
      <c r="AH22" s="581"/>
      <c r="AI22" s="582"/>
      <c r="AJ22" s="12"/>
      <c r="AK22" s="12"/>
    </row>
    <row r="23" spans="4:39" ht="20.100000000000001" customHeight="1">
      <c r="E23" s="560"/>
      <c r="F23" s="561"/>
      <c r="G23" s="548"/>
      <c r="H23" s="543"/>
      <c r="I23" s="543"/>
      <c r="J23" s="543"/>
      <c r="K23" s="543"/>
      <c r="L23" s="543"/>
      <c r="M23" s="554"/>
      <c r="N23" s="546"/>
      <c r="O23" s="546"/>
      <c r="P23" s="546"/>
      <c r="Q23" s="546"/>
      <c r="R23" s="546"/>
      <c r="S23" s="546"/>
      <c r="T23" s="547"/>
      <c r="U23" s="531" t="str">
        <f>IF(入力ｼｰﾄ1!J42="","",入力ｼｰﾄ1!J42)</f>
        <v/>
      </c>
      <c r="V23" s="532"/>
      <c r="W23" s="532"/>
      <c r="X23" s="532"/>
      <c r="Y23" s="532"/>
      <c r="Z23" s="532"/>
      <c r="AA23" s="532"/>
      <c r="AB23" s="532"/>
      <c r="AC23" s="529"/>
      <c r="AD23" s="530"/>
      <c r="AE23" s="583"/>
      <c r="AF23" s="583"/>
      <c r="AG23" s="583"/>
      <c r="AH23" s="583"/>
      <c r="AI23" s="584"/>
      <c r="AJ23" s="12"/>
      <c r="AK23" s="12"/>
      <c r="AM23" s="4" t="s">
        <v>258</v>
      </c>
    </row>
    <row r="24" spans="4:39" ht="20.100000000000001" customHeight="1">
      <c r="E24" s="560"/>
      <c r="F24" s="561"/>
      <c r="G24" s="548"/>
      <c r="H24" s="543"/>
      <c r="I24" s="543"/>
      <c r="J24" s="543"/>
      <c r="K24" s="543"/>
      <c r="L24" s="543"/>
      <c r="M24" s="554"/>
      <c r="N24" s="544" t="s">
        <v>60</v>
      </c>
      <c r="O24" s="544"/>
      <c r="P24" s="544"/>
      <c r="Q24" s="544"/>
      <c r="R24" s="544"/>
      <c r="S24" s="544"/>
      <c r="T24" s="545"/>
      <c r="U24" s="18" t="s">
        <v>115</v>
      </c>
      <c r="V24" s="542" t="str">
        <f>IF(入力ｼｰﾄ1!J43="","",入力ｼｰﾄ1!J19)</f>
        <v/>
      </c>
      <c r="W24" s="542"/>
      <c r="X24" s="542"/>
      <c r="Y24" s="542"/>
      <c r="Z24" s="542"/>
      <c r="AA24" s="542"/>
      <c r="AB24" s="19" t="s">
        <v>116</v>
      </c>
      <c r="AC24" s="527" t="s">
        <v>103</v>
      </c>
      <c r="AD24" s="528"/>
      <c r="AE24" s="583"/>
      <c r="AF24" s="583"/>
      <c r="AG24" s="583"/>
      <c r="AH24" s="583"/>
      <c r="AI24" s="584"/>
      <c r="AJ24" s="12"/>
      <c r="AK24" s="12"/>
    </row>
    <row r="25" spans="4:39" ht="20.100000000000001" customHeight="1">
      <c r="E25" s="560"/>
      <c r="F25" s="561"/>
      <c r="G25" s="548"/>
      <c r="H25" s="543"/>
      <c r="I25" s="543"/>
      <c r="J25" s="543"/>
      <c r="K25" s="543"/>
      <c r="L25" s="543"/>
      <c r="M25" s="554"/>
      <c r="N25" s="546"/>
      <c r="O25" s="546"/>
      <c r="P25" s="546"/>
      <c r="Q25" s="546"/>
      <c r="R25" s="546"/>
      <c r="S25" s="546"/>
      <c r="T25" s="547"/>
      <c r="U25" s="531" t="str">
        <f>IF(入力ｼｰﾄ1!J43="","",入力ｼｰﾄ1!J43)</f>
        <v/>
      </c>
      <c r="V25" s="532"/>
      <c r="W25" s="532"/>
      <c r="X25" s="532"/>
      <c r="Y25" s="532"/>
      <c r="Z25" s="532"/>
      <c r="AA25" s="532"/>
      <c r="AB25" s="532"/>
      <c r="AC25" s="529"/>
      <c r="AD25" s="530"/>
      <c r="AE25" s="583"/>
      <c r="AF25" s="583"/>
      <c r="AG25" s="583"/>
      <c r="AH25" s="583"/>
      <c r="AI25" s="584"/>
      <c r="AJ25" s="12"/>
      <c r="AK25" s="12"/>
      <c r="AM25" s="4" t="s">
        <v>258</v>
      </c>
    </row>
    <row r="26" spans="4:39" ht="20.100000000000001" customHeight="1">
      <c r="E26" s="560"/>
      <c r="F26" s="561"/>
      <c r="G26" s="548"/>
      <c r="H26" s="543"/>
      <c r="I26" s="543"/>
      <c r="J26" s="543"/>
      <c r="K26" s="543"/>
      <c r="L26" s="543"/>
      <c r="M26" s="554"/>
      <c r="N26" s="544" t="s">
        <v>282</v>
      </c>
      <c r="O26" s="544"/>
      <c r="P26" s="544"/>
      <c r="Q26" s="544"/>
      <c r="R26" s="544"/>
      <c r="S26" s="544"/>
      <c r="T26" s="545"/>
      <c r="U26" s="18" t="s">
        <v>117</v>
      </c>
      <c r="V26" s="542" t="str">
        <f>IF(入力ｼｰﾄ1!J44="","",様式第１号!S19)</f>
        <v/>
      </c>
      <c r="W26" s="542"/>
      <c r="X26" s="542"/>
      <c r="Y26" s="542"/>
      <c r="Z26" s="542"/>
      <c r="AA26" s="542"/>
      <c r="AB26" s="19" t="s">
        <v>118</v>
      </c>
      <c r="AC26" s="527" t="s">
        <v>108</v>
      </c>
      <c r="AD26" s="528"/>
      <c r="AE26" s="583"/>
      <c r="AF26" s="583"/>
      <c r="AG26" s="583"/>
      <c r="AH26" s="583"/>
      <c r="AI26" s="584"/>
      <c r="AJ26" s="12"/>
      <c r="AK26" s="12"/>
    </row>
    <row r="27" spans="4:39" ht="20.100000000000001" customHeight="1">
      <c r="E27" s="560"/>
      <c r="F27" s="561"/>
      <c r="G27" s="548"/>
      <c r="H27" s="543"/>
      <c r="I27" s="543"/>
      <c r="J27" s="543"/>
      <c r="K27" s="543"/>
      <c r="L27" s="543"/>
      <c r="M27" s="554"/>
      <c r="N27" s="546"/>
      <c r="O27" s="546"/>
      <c r="P27" s="546"/>
      <c r="Q27" s="546"/>
      <c r="R27" s="546"/>
      <c r="S27" s="546"/>
      <c r="T27" s="547"/>
      <c r="U27" s="531" t="str">
        <f>IF(入力ｼｰﾄ1!J44="","",入力ｼｰﾄ1!J44)</f>
        <v/>
      </c>
      <c r="V27" s="532"/>
      <c r="W27" s="532"/>
      <c r="X27" s="532"/>
      <c r="Y27" s="532"/>
      <c r="Z27" s="532"/>
      <c r="AA27" s="532"/>
      <c r="AB27" s="532"/>
      <c r="AC27" s="529"/>
      <c r="AD27" s="530"/>
      <c r="AE27" s="583"/>
      <c r="AF27" s="583"/>
      <c r="AG27" s="583"/>
      <c r="AH27" s="583"/>
      <c r="AI27" s="584"/>
      <c r="AJ27" s="12"/>
      <c r="AK27" s="12"/>
      <c r="AM27" s="4" t="s">
        <v>258</v>
      </c>
    </row>
    <row r="28" spans="4:39" ht="20.100000000000001" customHeight="1">
      <c r="E28" s="560"/>
      <c r="F28" s="561"/>
      <c r="G28" s="548"/>
      <c r="H28" s="543"/>
      <c r="I28" s="543"/>
      <c r="J28" s="543"/>
      <c r="K28" s="543"/>
      <c r="L28" s="543"/>
      <c r="M28" s="554"/>
      <c r="N28" s="565" t="s">
        <v>283</v>
      </c>
      <c r="O28" s="544"/>
      <c r="P28" s="544"/>
      <c r="Q28" s="544"/>
      <c r="R28" s="544"/>
      <c r="S28" s="544"/>
      <c r="T28" s="545"/>
      <c r="U28" s="18" t="s">
        <v>113</v>
      </c>
      <c r="V28" s="542" t="str">
        <f>IF(入力ｼｰﾄ1!J45="","",様式第１号!S20)</f>
        <v/>
      </c>
      <c r="W28" s="542"/>
      <c r="X28" s="542"/>
      <c r="Y28" s="542"/>
      <c r="Z28" s="542"/>
      <c r="AA28" s="542"/>
      <c r="AB28" s="19" t="s">
        <v>114</v>
      </c>
      <c r="AC28" s="527" t="s">
        <v>33</v>
      </c>
      <c r="AD28" s="528"/>
      <c r="AE28" s="583"/>
      <c r="AF28" s="583"/>
      <c r="AG28" s="583"/>
      <c r="AH28" s="583"/>
      <c r="AI28" s="584"/>
      <c r="AJ28" s="12"/>
      <c r="AK28" s="12"/>
    </row>
    <row r="29" spans="4:39" ht="20.100000000000001" customHeight="1">
      <c r="E29" s="560"/>
      <c r="F29" s="561"/>
      <c r="G29" s="548"/>
      <c r="H29" s="543"/>
      <c r="I29" s="543"/>
      <c r="J29" s="543"/>
      <c r="K29" s="543"/>
      <c r="L29" s="543"/>
      <c r="M29" s="554"/>
      <c r="N29" s="566"/>
      <c r="O29" s="546"/>
      <c r="P29" s="546"/>
      <c r="Q29" s="546"/>
      <c r="R29" s="546"/>
      <c r="S29" s="546"/>
      <c r="T29" s="547"/>
      <c r="U29" s="531" t="str">
        <f>IF(入力ｼｰﾄ1!J45="","",入力ｼｰﾄ1!J45)</f>
        <v/>
      </c>
      <c r="V29" s="532"/>
      <c r="W29" s="532"/>
      <c r="X29" s="532"/>
      <c r="Y29" s="532"/>
      <c r="Z29" s="532"/>
      <c r="AA29" s="532"/>
      <c r="AB29" s="532"/>
      <c r="AC29" s="529"/>
      <c r="AD29" s="530"/>
      <c r="AE29" s="583"/>
      <c r="AF29" s="583"/>
      <c r="AG29" s="583"/>
      <c r="AH29" s="583"/>
      <c r="AI29" s="584"/>
      <c r="AJ29" s="12"/>
      <c r="AK29" s="12"/>
      <c r="AM29" s="4" t="s">
        <v>258</v>
      </c>
    </row>
    <row r="30" spans="4:39" ht="20.100000000000001" customHeight="1">
      <c r="E30" s="560"/>
      <c r="F30" s="561"/>
      <c r="G30" s="548"/>
      <c r="H30" s="543"/>
      <c r="I30" s="543"/>
      <c r="J30" s="543"/>
      <c r="K30" s="543"/>
      <c r="L30" s="543"/>
      <c r="M30" s="554"/>
      <c r="N30" s="564" t="s">
        <v>63</v>
      </c>
      <c r="O30" s="564"/>
      <c r="P30" s="564"/>
      <c r="Q30" s="564"/>
      <c r="R30" s="564"/>
      <c r="S30" s="564"/>
      <c r="T30" s="564"/>
      <c r="U30" s="18" t="s">
        <v>119</v>
      </c>
      <c r="V30" s="542" t="str">
        <f>IF(入力ｼｰﾄ1!J46="","",様式第１号!S21)</f>
        <v/>
      </c>
      <c r="W30" s="542"/>
      <c r="X30" s="542"/>
      <c r="Y30" s="542"/>
      <c r="Z30" s="542"/>
      <c r="AA30" s="542"/>
      <c r="AB30" s="19" t="s">
        <v>120</v>
      </c>
      <c r="AC30" s="527" t="s">
        <v>33</v>
      </c>
      <c r="AD30" s="528"/>
      <c r="AE30" s="583"/>
      <c r="AF30" s="583"/>
      <c r="AG30" s="583"/>
      <c r="AH30" s="583"/>
      <c r="AI30" s="584"/>
      <c r="AJ30" s="12"/>
      <c r="AK30" s="12"/>
    </row>
    <row r="31" spans="4:39" ht="20.100000000000001" customHeight="1">
      <c r="E31" s="562"/>
      <c r="F31" s="563"/>
      <c r="G31" s="559"/>
      <c r="H31" s="529"/>
      <c r="I31" s="529"/>
      <c r="J31" s="529"/>
      <c r="K31" s="529"/>
      <c r="L31" s="529"/>
      <c r="M31" s="530"/>
      <c r="N31" s="546"/>
      <c r="O31" s="546"/>
      <c r="P31" s="546"/>
      <c r="Q31" s="546"/>
      <c r="R31" s="546"/>
      <c r="S31" s="546"/>
      <c r="T31" s="546"/>
      <c r="U31" s="531" t="str">
        <f>IF(入力ｼｰﾄ1!J46="","",入力ｼｰﾄ1!J46)</f>
        <v/>
      </c>
      <c r="V31" s="532"/>
      <c r="W31" s="532"/>
      <c r="X31" s="532"/>
      <c r="Y31" s="532"/>
      <c r="Z31" s="532"/>
      <c r="AA31" s="532"/>
      <c r="AB31" s="532"/>
      <c r="AC31" s="529"/>
      <c r="AD31" s="530"/>
      <c r="AE31" s="586"/>
      <c r="AF31" s="586"/>
      <c r="AG31" s="586"/>
      <c r="AH31" s="586"/>
      <c r="AI31" s="587"/>
      <c r="AJ31" s="12"/>
      <c r="AK31" s="12"/>
      <c r="AM31" s="4" t="s">
        <v>258</v>
      </c>
    </row>
    <row r="32" spans="4:39" ht="20.100000000000001" customHeight="1">
      <c r="E32" s="556" t="s">
        <v>122</v>
      </c>
      <c r="F32" s="557"/>
      <c r="G32" s="580" t="s">
        <v>64</v>
      </c>
      <c r="H32" s="581"/>
      <c r="I32" s="581"/>
      <c r="J32" s="581"/>
      <c r="K32" s="581"/>
      <c r="L32" s="581"/>
      <c r="M32" s="582"/>
      <c r="N32" s="588" t="s">
        <v>76</v>
      </c>
      <c r="O32" s="589"/>
      <c r="P32" s="589"/>
      <c r="Q32" s="589"/>
      <c r="R32" s="589"/>
      <c r="S32" s="589"/>
      <c r="T32" s="589"/>
      <c r="U32" s="589"/>
      <c r="V32" s="589"/>
      <c r="W32" s="589"/>
      <c r="X32" s="589"/>
      <c r="Y32" s="589"/>
      <c r="Z32" s="589"/>
      <c r="AA32" s="589"/>
      <c r="AB32" s="589"/>
      <c r="AC32" s="589"/>
      <c r="AD32" s="589"/>
      <c r="AE32" s="589"/>
      <c r="AF32" s="589"/>
      <c r="AG32" s="589"/>
      <c r="AH32" s="589"/>
      <c r="AI32" s="590"/>
      <c r="AJ32" s="12"/>
      <c r="AK32" s="12"/>
    </row>
    <row r="33" spans="4:39" ht="20.100000000000001" customHeight="1">
      <c r="E33" s="560"/>
      <c r="F33" s="561"/>
      <c r="G33" s="570"/>
      <c r="H33" s="583"/>
      <c r="I33" s="583"/>
      <c r="J33" s="583"/>
      <c r="K33" s="583"/>
      <c r="L33" s="583"/>
      <c r="M33" s="584"/>
      <c r="N33" s="548" t="s">
        <v>65</v>
      </c>
      <c r="O33" s="543"/>
      <c r="P33" s="543"/>
      <c r="Q33" s="540" t="str">
        <f>IF(入力ｼｰﾄ1!K52="","",入力ｼｰﾄ1!K12)</f>
        <v/>
      </c>
      <c r="R33" s="540"/>
      <c r="S33" s="540"/>
      <c r="T33" s="540"/>
      <c r="U33" s="540"/>
      <c r="V33" s="540"/>
      <c r="W33" s="540"/>
      <c r="X33" s="540"/>
      <c r="Y33" s="540"/>
      <c r="Z33" s="540"/>
      <c r="AA33" s="540"/>
      <c r="AB33" s="540"/>
      <c r="AC33" s="540"/>
      <c r="AD33" s="540"/>
      <c r="AE33" s="540"/>
      <c r="AF33" s="540"/>
      <c r="AG33" s="540"/>
      <c r="AH33" s="540"/>
      <c r="AI33" s="541"/>
      <c r="AJ33" s="16"/>
      <c r="AK33" s="16"/>
      <c r="AL33" s="16"/>
    </row>
    <row r="34" spans="4:39" ht="20.100000000000001" customHeight="1">
      <c r="E34" s="560"/>
      <c r="F34" s="561"/>
      <c r="G34" s="570"/>
      <c r="H34" s="583"/>
      <c r="I34" s="583"/>
      <c r="J34" s="583"/>
      <c r="K34" s="583"/>
      <c r="L34" s="583"/>
      <c r="M34" s="584"/>
      <c r="N34" s="543" t="s">
        <v>66</v>
      </c>
      <c r="O34" s="543"/>
      <c r="P34" s="543"/>
      <c r="Q34" s="543" t="str">
        <f>IF(入力ｼｰﾄ1!K50="","",入力ｼｰﾄ1!K10)</f>
        <v/>
      </c>
      <c r="R34" s="543"/>
      <c r="S34" s="543"/>
      <c r="T34" s="543"/>
      <c r="U34" s="543"/>
      <c r="V34" s="543"/>
      <c r="W34" s="543"/>
      <c r="X34" s="543"/>
      <c r="Y34" s="543" t="s">
        <v>67</v>
      </c>
      <c r="Z34" s="543"/>
      <c r="AA34" s="543"/>
      <c r="AB34" s="543"/>
      <c r="AC34" s="543" t="str">
        <f>IF(入力ｼｰﾄ1!K53="","",入力ｼｰﾄ1!K13)</f>
        <v/>
      </c>
      <c r="AD34" s="543"/>
      <c r="AE34" s="543"/>
      <c r="AF34" s="543"/>
      <c r="AG34" s="543"/>
      <c r="AH34" s="543"/>
      <c r="AI34" s="554"/>
      <c r="AJ34" s="12"/>
      <c r="AK34" s="12"/>
    </row>
    <row r="35" spans="4:39" ht="20.100000000000001" customHeight="1">
      <c r="E35" s="560"/>
      <c r="F35" s="561"/>
      <c r="G35" s="570"/>
      <c r="H35" s="583"/>
      <c r="I35" s="583"/>
      <c r="J35" s="583"/>
      <c r="K35" s="583"/>
      <c r="L35" s="583"/>
      <c r="M35" s="584"/>
      <c r="N35" s="549" t="s">
        <v>77</v>
      </c>
      <c r="O35" s="550"/>
      <c r="P35" s="550"/>
      <c r="Q35" s="550"/>
      <c r="R35" s="550"/>
      <c r="S35" s="550"/>
      <c r="T35" s="550"/>
      <c r="U35" s="550"/>
      <c r="V35" s="550"/>
      <c r="W35" s="550"/>
      <c r="X35" s="550"/>
      <c r="Y35" s="550"/>
      <c r="Z35" s="550"/>
      <c r="AA35" s="550"/>
      <c r="AB35" s="550"/>
      <c r="AC35" s="550"/>
      <c r="AD35" s="550"/>
      <c r="AE35" s="550"/>
      <c r="AF35" s="550"/>
      <c r="AG35" s="550"/>
      <c r="AH35" s="550"/>
      <c r="AI35" s="551"/>
      <c r="AJ35" s="12"/>
      <c r="AK35" s="12"/>
      <c r="AM35" s="4" t="s">
        <v>258</v>
      </c>
    </row>
    <row r="36" spans="4:39" ht="20.100000000000001" customHeight="1">
      <c r="E36" s="560"/>
      <c r="F36" s="561"/>
      <c r="G36" s="570"/>
      <c r="H36" s="583"/>
      <c r="I36" s="583"/>
      <c r="J36" s="583"/>
      <c r="K36" s="583"/>
      <c r="L36" s="583"/>
      <c r="M36" s="584"/>
      <c r="N36" s="548" t="s">
        <v>65</v>
      </c>
      <c r="O36" s="543"/>
      <c r="P36" s="543"/>
      <c r="Q36" s="540" t="str">
        <f>IF(入力ｼｰﾄ1!K52="","",入力ｼｰﾄ1!K52)</f>
        <v/>
      </c>
      <c r="R36" s="540"/>
      <c r="S36" s="540"/>
      <c r="T36" s="540"/>
      <c r="U36" s="540"/>
      <c r="V36" s="540"/>
      <c r="W36" s="540"/>
      <c r="X36" s="540"/>
      <c r="Y36" s="540"/>
      <c r="Z36" s="540"/>
      <c r="AA36" s="540"/>
      <c r="AB36" s="540"/>
      <c r="AC36" s="540"/>
      <c r="AD36" s="540"/>
      <c r="AE36" s="540"/>
      <c r="AF36" s="540"/>
      <c r="AG36" s="540"/>
      <c r="AH36" s="540"/>
      <c r="AI36" s="541"/>
      <c r="AJ36" s="16"/>
      <c r="AK36" s="16"/>
      <c r="AL36" s="16"/>
    </row>
    <row r="37" spans="4:39" ht="20.100000000000001" customHeight="1">
      <c r="E37" s="562"/>
      <c r="F37" s="563"/>
      <c r="G37" s="585"/>
      <c r="H37" s="586"/>
      <c r="I37" s="586"/>
      <c r="J37" s="586"/>
      <c r="K37" s="586"/>
      <c r="L37" s="586"/>
      <c r="M37" s="587"/>
      <c r="N37" s="529" t="s">
        <v>66</v>
      </c>
      <c r="O37" s="529"/>
      <c r="P37" s="529"/>
      <c r="Q37" s="529" t="str">
        <f>IF(入力ｼｰﾄ1!K50="","",入力ｼｰﾄ1!K50)</f>
        <v/>
      </c>
      <c r="R37" s="529"/>
      <c r="S37" s="529"/>
      <c r="T37" s="529"/>
      <c r="U37" s="529"/>
      <c r="V37" s="529"/>
      <c r="W37" s="529"/>
      <c r="X37" s="529"/>
      <c r="Y37" s="529" t="s">
        <v>67</v>
      </c>
      <c r="Z37" s="529"/>
      <c r="AA37" s="529"/>
      <c r="AB37" s="529"/>
      <c r="AC37" s="529" t="str">
        <f>IF(入力ｼｰﾄ1!K53="","",入力ｼｰﾄ1!K53)</f>
        <v/>
      </c>
      <c r="AD37" s="529"/>
      <c r="AE37" s="529"/>
      <c r="AF37" s="529"/>
      <c r="AG37" s="529"/>
      <c r="AH37" s="529"/>
      <c r="AI37" s="530"/>
      <c r="AJ37" s="12"/>
      <c r="AK37" s="12"/>
    </row>
    <row r="38" spans="4:39" ht="20.100000000000001" customHeight="1">
      <c r="E38" s="560" t="s">
        <v>329</v>
      </c>
      <c r="F38" s="568"/>
      <c r="G38" s="570" t="s">
        <v>78</v>
      </c>
      <c r="H38" s="543"/>
      <c r="I38" s="543"/>
      <c r="J38" s="543"/>
      <c r="K38" s="543"/>
      <c r="L38" s="543"/>
      <c r="M38" s="554"/>
      <c r="N38" s="552" t="s">
        <v>76</v>
      </c>
      <c r="O38" s="552"/>
      <c r="P38" s="552"/>
      <c r="Q38" s="552"/>
      <c r="R38" s="552"/>
      <c r="S38" s="552"/>
      <c r="T38" s="552"/>
      <c r="U38" s="552"/>
      <c r="V38" s="527" t="str">
        <f>入力ｼｰﾄ1!J22</f>
        <v>令和</v>
      </c>
      <c r="W38" s="527"/>
      <c r="X38" s="527" t="str">
        <f>IF(入力ｼｰﾄ1!L47="","",入力ｼｰﾄ1!L22)</f>
        <v/>
      </c>
      <c r="Y38" s="527"/>
      <c r="Z38" s="527" t="s">
        <v>28</v>
      </c>
      <c r="AA38" s="527"/>
      <c r="AB38" s="527" t="str">
        <f>IF(入力ｼｰﾄ1!O47="","",入力ｼｰﾄ1!O22)</f>
        <v/>
      </c>
      <c r="AC38" s="527"/>
      <c r="AD38" s="527" t="s">
        <v>29</v>
      </c>
      <c r="AE38" s="527"/>
      <c r="AF38" s="527" t="str">
        <f>IF(入力ｼｰﾄ1!R47="","",入力ｼｰﾄ1!R22)</f>
        <v/>
      </c>
      <c r="AG38" s="527"/>
      <c r="AH38" s="527" t="s">
        <v>30</v>
      </c>
      <c r="AI38" s="528"/>
    </row>
    <row r="39" spans="4:39" ht="20.100000000000001" customHeight="1">
      <c r="E39" s="562"/>
      <c r="F39" s="569"/>
      <c r="G39" s="559"/>
      <c r="H39" s="529"/>
      <c r="I39" s="529"/>
      <c r="J39" s="529"/>
      <c r="K39" s="529"/>
      <c r="L39" s="529"/>
      <c r="M39" s="530"/>
      <c r="N39" s="553" t="s">
        <v>77</v>
      </c>
      <c r="O39" s="553"/>
      <c r="P39" s="553"/>
      <c r="Q39" s="553"/>
      <c r="R39" s="553"/>
      <c r="S39" s="553"/>
      <c r="T39" s="553"/>
      <c r="U39" s="553"/>
      <c r="V39" s="529" t="str">
        <f>入力ｼｰﾄ1!J47</f>
        <v>令和</v>
      </c>
      <c r="W39" s="529"/>
      <c r="X39" s="529" t="str">
        <f>IF(入力ｼｰﾄ1!L47="","",入力ｼｰﾄ1!L47)</f>
        <v/>
      </c>
      <c r="Y39" s="529"/>
      <c r="Z39" s="529" t="s">
        <v>28</v>
      </c>
      <c r="AA39" s="529"/>
      <c r="AB39" s="529" t="str">
        <f>IF(入力ｼｰﾄ1!O47="","",入力ｼｰﾄ1!O47)</f>
        <v/>
      </c>
      <c r="AC39" s="529"/>
      <c r="AD39" s="529" t="s">
        <v>29</v>
      </c>
      <c r="AE39" s="529"/>
      <c r="AF39" s="529" t="str">
        <f>IF(入力ｼｰﾄ1!R47="","",入力ｼｰﾄ1!R47)</f>
        <v/>
      </c>
      <c r="AG39" s="529"/>
      <c r="AH39" s="529" t="s">
        <v>30</v>
      </c>
      <c r="AI39" s="530"/>
      <c r="AM39" s="4" t="s">
        <v>258</v>
      </c>
    </row>
    <row r="40" spans="4:39" ht="20.100000000000001" customHeight="1">
      <c r="D40" s="144"/>
      <c r="E40" s="144"/>
      <c r="F40" s="550" t="s">
        <v>336</v>
      </c>
      <c r="G40" s="550"/>
      <c r="H40" s="550"/>
      <c r="I40" s="550"/>
      <c r="J40" s="550"/>
      <c r="K40" s="550"/>
      <c r="L40" s="550"/>
      <c r="M40" s="550"/>
      <c r="N40" s="550"/>
      <c r="O40" s="550"/>
      <c r="P40" s="550"/>
      <c r="Q40" s="550"/>
      <c r="R40" s="550"/>
      <c r="S40" s="550"/>
      <c r="T40" s="550"/>
      <c r="U40" s="550"/>
      <c r="V40" s="550"/>
      <c r="W40" s="550"/>
      <c r="X40" s="550"/>
      <c r="Y40" s="550"/>
      <c r="Z40" s="550"/>
      <c r="AA40" s="550"/>
      <c r="AB40" s="550"/>
      <c r="AC40" s="550"/>
      <c r="AD40" s="550"/>
      <c r="AE40" s="550"/>
      <c r="AF40" s="550"/>
      <c r="AG40" s="550"/>
      <c r="AH40" s="550"/>
      <c r="AI40" s="550"/>
      <c r="AJ40" s="550"/>
    </row>
    <row r="41" spans="4:39" ht="20.100000000000001" customHeight="1">
      <c r="E41" s="408" t="s">
        <v>332</v>
      </c>
      <c r="F41" s="408"/>
      <c r="G41" s="408"/>
      <c r="H41" s="408"/>
      <c r="I41" s="408"/>
      <c r="J41" s="408"/>
      <c r="K41" s="408"/>
      <c r="L41" s="408"/>
      <c r="M41" s="408"/>
      <c r="N41" s="408"/>
      <c r="O41" s="408"/>
      <c r="P41" s="408"/>
      <c r="Q41" s="408"/>
      <c r="R41" s="408"/>
      <c r="S41" s="408"/>
      <c r="T41" s="408"/>
      <c r="U41" s="408"/>
      <c r="V41" s="408"/>
      <c r="W41" s="408"/>
      <c r="X41" s="408"/>
      <c r="Y41" s="408"/>
      <c r="Z41" s="408"/>
      <c r="AA41" s="408"/>
      <c r="AB41" s="408"/>
      <c r="AC41" s="408"/>
      <c r="AD41" s="408"/>
      <c r="AE41" s="408"/>
      <c r="AF41" s="408"/>
      <c r="AG41" s="408"/>
      <c r="AH41" s="408"/>
      <c r="AI41" s="408"/>
      <c r="AJ41" s="408"/>
      <c r="AK41" s="408"/>
      <c r="AL41" s="408"/>
    </row>
    <row r="42" spans="4:39" ht="20.100000000000001" customHeight="1">
      <c r="E42" s="144"/>
      <c r="F42" s="555" t="s">
        <v>333</v>
      </c>
      <c r="G42" s="408"/>
      <c r="H42" s="408"/>
      <c r="I42" s="408"/>
      <c r="J42" s="408"/>
      <c r="K42" s="408"/>
      <c r="L42" s="408"/>
      <c r="M42" s="408"/>
      <c r="N42" s="408"/>
      <c r="O42" s="408"/>
      <c r="P42" s="408"/>
      <c r="Q42" s="408"/>
      <c r="R42" s="408"/>
      <c r="S42" s="408"/>
      <c r="T42" s="408"/>
      <c r="U42" s="408"/>
      <c r="V42" s="408"/>
      <c r="W42" s="408"/>
      <c r="X42" s="408"/>
      <c r="Y42" s="408"/>
      <c r="Z42" s="408"/>
      <c r="AA42" s="408"/>
      <c r="AB42" s="408"/>
      <c r="AC42" s="408"/>
      <c r="AD42" s="408"/>
      <c r="AE42" s="408"/>
      <c r="AF42" s="408"/>
      <c r="AG42" s="408"/>
      <c r="AH42" s="408"/>
      <c r="AI42" s="408"/>
      <c r="AJ42" s="408"/>
      <c r="AK42" s="408"/>
      <c r="AL42" s="408"/>
    </row>
    <row r="43" spans="4:39" ht="20.100000000000001" customHeight="1">
      <c r="E43" s="144"/>
      <c r="F43" s="555" t="s">
        <v>334</v>
      </c>
      <c r="G43" s="408"/>
      <c r="H43" s="408"/>
      <c r="I43" s="408"/>
      <c r="J43" s="408"/>
      <c r="K43" s="408"/>
      <c r="L43" s="408"/>
      <c r="M43" s="408"/>
      <c r="N43" s="408"/>
      <c r="O43" s="408"/>
      <c r="P43" s="408"/>
      <c r="Q43" s="408"/>
      <c r="R43" s="408"/>
      <c r="S43" s="408"/>
      <c r="T43" s="408"/>
      <c r="U43" s="408"/>
      <c r="V43" s="408"/>
      <c r="W43" s="408"/>
      <c r="X43" s="408"/>
      <c r="Y43" s="408"/>
      <c r="Z43" s="408"/>
      <c r="AA43" s="408"/>
      <c r="AB43" s="408"/>
      <c r="AC43" s="408"/>
      <c r="AD43" s="408"/>
      <c r="AE43" s="408"/>
      <c r="AF43" s="408"/>
      <c r="AG43" s="408"/>
      <c r="AH43" s="408"/>
      <c r="AI43" s="408"/>
      <c r="AJ43" s="408"/>
      <c r="AK43" s="408"/>
      <c r="AL43" s="408"/>
    </row>
    <row r="44" spans="4:39" ht="20.100000000000001" customHeight="1">
      <c r="E44" s="144"/>
      <c r="F44" s="555" t="s">
        <v>335</v>
      </c>
      <c r="G44" s="408"/>
      <c r="H44" s="408"/>
      <c r="I44" s="408"/>
      <c r="J44" s="408"/>
      <c r="K44" s="408"/>
      <c r="L44" s="408"/>
      <c r="M44" s="408"/>
      <c r="N44" s="408"/>
      <c r="O44" s="408"/>
      <c r="P44" s="408"/>
      <c r="Q44" s="408"/>
      <c r="R44" s="408"/>
      <c r="S44" s="408"/>
      <c r="T44" s="408"/>
      <c r="U44" s="408"/>
      <c r="V44" s="408"/>
      <c r="W44" s="408"/>
      <c r="X44" s="408"/>
      <c r="Y44" s="408"/>
      <c r="Z44" s="408"/>
      <c r="AA44" s="408"/>
      <c r="AB44" s="408"/>
      <c r="AC44" s="408"/>
      <c r="AD44" s="408"/>
      <c r="AE44" s="408"/>
      <c r="AF44" s="408"/>
      <c r="AG44" s="408"/>
      <c r="AH44" s="408"/>
      <c r="AI44" s="408"/>
      <c r="AJ44" s="408"/>
      <c r="AK44" s="408"/>
      <c r="AL44" s="408"/>
    </row>
    <row r="45" spans="4:39" ht="20.100000000000001" customHeight="1"/>
    <row r="46" spans="4:39" ht="20.100000000000001" customHeight="1"/>
    <row r="47" spans="4:39" ht="20.100000000000001" customHeight="1"/>
    <row r="48" spans="4:39"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sheetData>
  <mergeCells count="102">
    <mergeCell ref="J10:K10"/>
    <mergeCell ref="G10:H10"/>
    <mergeCell ref="E10:F10"/>
    <mergeCell ref="A8:AK8"/>
    <mergeCell ref="F40:AJ40"/>
    <mergeCell ref="D12:AN12"/>
    <mergeCell ref="D11:AK11"/>
    <mergeCell ref="C14:AK14"/>
    <mergeCell ref="S18:AI18"/>
    <mergeCell ref="G16:M17"/>
    <mergeCell ref="N16:AI17"/>
    <mergeCell ref="E16:F17"/>
    <mergeCell ref="E18:F18"/>
    <mergeCell ref="G18:M18"/>
    <mergeCell ref="O18:R18"/>
    <mergeCell ref="AC22:AD23"/>
    <mergeCell ref="Q34:X34"/>
    <mergeCell ref="V28:AA28"/>
    <mergeCell ref="E32:F37"/>
    <mergeCell ref="G32:M37"/>
    <mergeCell ref="V39:W39"/>
    <mergeCell ref="N32:AI32"/>
    <mergeCell ref="N37:P37"/>
    <mergeCell ref="AE22:AI31"/>
    <mergeCell ref="E41:AL41"/>
    <mergeCell ref="F42:AL42"/>
    <mergeCell ref="F43:AL43"/>
    <mergeCell ref="F44:AL44"/>
    <mergeCell ref="E19:F19"/>
    <mergeCell ref="G19:M19"/>
    <mergeCell ref="N19:W19"/>
    <mergeCell ref="X19:AI20"/>
    <mergeCell ref="E20:F20"/>
    <mergeCell ref="G20:M20"/>
    <mergeCell ref="E21:F31"/>
    <mergeCell ref="G21:M31"/>
    <mergeCell ref="N26:T27"/>
    <mergeCell ref="N30:T31"/>
    <mergeCell ref="N28:T29"/>
    <mergeCell ref="N20:W20"/>
    <mergeCell ref="V22:AA22"/>
    <mergeCell ref="AE21:AI21"/>
    <mergeCell ref="V30:AA30"/>
    <mergeCell ref="Q37:X37"/>
    <mergeCell ref="V26:AA26"/>
    <mergeCell ref="E38:F39"/>
    <mergeCell ref="G38:M39"/>
    <mergeCell ref="Y34:AB34"/>
    <mergeCell ref="AH39:AI39"/>
    <mergeCell ref="AC37:AI37"/>
    <mergeCell ref="N21:T21"/>
    <mergeCell ref="N34:P34"/>
    <mergeCell ref="U25:AB25"/>
    <mergeCell ref="U31:AB31"/>
    <mergeCell ref="N22:T23"/>
    <mergeCell ref="U23:AB23"/>
    <mergeCell ref="N33:P33"/>
    <mergeCell ref="Q33:AI33"/>
    <mergeCell ref="AC26:AD27"/>
    <mergeCell ref="AC28:AD29"/>
    <mergeCell ref="AB39:AC39"/>
    <mergeCell ref="Y37:AB37"/>
    <mergeCell ref="N35:AI35"/>
    <mergeCell ref="N38:U38"/>
    <mergeCell ref="N39:U39"/>
    <mergeCell ref="N36:P36"/>
    <mergeCell ref="N24:T25"/>
    <mergeCell ref="AC34:AI34"/>
    <mergeCell ref="AI2:AJ2"/>
    <mergeCell ref="AF2:AG2"/>
    <mergeCell ref="AC2:AD2"/>
    <mergeCell ref="AA2:AB2"/>
    <mergeCell ref="X39:Y39"/>
    <mergeCell ref="T4:W4"/>
    <mergeCell ref="T5:W5"/>
    <mergeCell ref="AI5:AJ5"/>
    <mergeCell ref="Y4:AJ4"/>
    <mergeCell ref="Y5:AH5"/>
    <mergeCell ref="AH38:AI38"/>
    <mergeCell ref="V38:W38"/>
    <mergeCell ref="AB38:AC38"/>
    <mergeCell ref="AD38:AE38"/>
    <mergeCell ref="AF38:AG38"/>
    <mergeCell ref="X38:Y38"/>
    <mergeCell ref="Z39:AA39"/>
    <mergeCell ref="Z38:AA38"/>
    <mergeCell ref="Y6:AJ6"/>
    <mergeCell ref="AD39:AE39"/>
    <mergeCell ref="Q36:AI36"/>
    <mergeCell ref="AF39:AG39"/>
    <mergeCell ref="T6:W6"/>
    <mergeCell ref="V24:AA24"/>
    <mergeCell ref="W10:AK10"/>
    <mergeCell ref="U10:V10"/>
    <mergeCell ref="AC30:AD31"/>
    <mergeCell ref="U27:AB27"/>
    <mergeCell ref="U29:AB29"/>
    <mergeCell ref="U21:AD21"/>
    <mergeCell ref="AC24:AD25"/>
    <mergeCell ref="O10:Q10"/>
    <mergeCell ref="M10:N10"/>
    <mergeCell ref="R10:S10"/>
  </mergeCells>
  <phoneticPr fontId="2"/>
  <pageMargins left="0.47244094488188981" right="0.47244094488188981" top="0.98425196850393704" bottom="0.98425196850393704" header="0.51181102362204722" footer="0.51181102362204722"/>
  <pageSetup paperSize="9" scale="89" orientation="portrait" horizontalDpi="4294967293"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H46"/>
  <sheetViews>
    <sheetView view="pageBreakPreview" topLeftCell="A7" zoomScaleNormal="100" zoomScaleSheetLayoutView="100" workbookViewId="0">
      <selection activeCell="AL7" sqref="AL7"/>
    </sheetView>
  </sheetViews>
  <sheetFormatPr defaultColWidth="2.6640625" defaultRowHeight="13.2"/>
  <cols>
    <col min="1" max="32" width="2.6640625" style="4"/>
    <col min="33" max="33" width="2.6640625" style="4" customWidth="1"/>
    <col min="34" max="16384" width="2.6640625" style="4"/>
  </cols>
  <sheetData>
    <row r="1" spans="1:33" ht="20.100000000000001" customHeight="1">
      <c r="A1" s="408" t="s">
        <v>152</v>
      </c>
      <c r="B1" s="408"/>
      <c r="C1" s="408"/>
      <c r="D1" s="408"/>
      <c r="E1" s="408"/>
      <c r="F1" s="408"/>
      <c r="G1" s="408"/>
      <c r="H1" s="408"/>
      <c r="I1" s="408"/>
      <c r="J1" s="408"/>
      <c r="K1" s="12"/>
      <c r="L1" s="12"/>
      <c r="M1" s="12"/>
      <c r="N1" s="12"/>
      <c r="O1" s="12"/>
      <c r="P1" s="12"/>
      <c r="Q1" s="12"/>
      <c r="R1" s="12"/>
      <c r="S1" s="12"/>
      <c r="T1" s="12"/>
      <c r="U1" s="12"/>
      <c r="V1" s="12"/>
      <c r="W1" s="12"/>
      <c r="X1" s="12"/>
      <c r="Y1" s="12"/>
      <c r="Z1" s="12"/>
      <c r="AA1" s="12"/>
      <c r="AB1" s="12"/>
      <c r="AC1" s="12"/>
      <c r="AD1" s="12"/>
      <c r="AE1" s="12"/>
      <c r="AF1" s="12"/>
      <c r="AG1" s="12"/>
    </row>
    <row r="2" spans="1:33" ht="20.100000000000001" customHeight="1">
      <c r="W2" s="407" t="str">
        <f>入力ｼｰﾄ1!J16</f>
        <v>令和</v>
      </c>
      <c r="X2" s="407"/>
      <c r="Y2" s="407" t="str">
        <f>IF(入力ｼｰﾄ1!L57="","",入力ｼｰﾄ1!L57)</f>
        <v/>
      </c>
      <c r="Z2" s="407"/>
      <c r="AA2" s="12" t="s">
        <v>28</v>
      </c>
      <c r="AB2" s="407" t="str">
        <f>IF(入力ｼｰﾄ1!O57="","",入力ｼｰﾄ1!O57)</f>
        <v/>
      </c>
      <c r="AC2" s="407"/>
      <c r="AD2" s="12" t="s">
        <v>29</v>
      </c>
      <c r="AE2" s="407" t="str">
        <f>IF(入力ｼｰﾄ1!R57="","",入力ｼｰﾄ1!R57)</f>
        <v/>
      </c>
      <c r="AF2" s="407"/>
      <c r="AG2" s="12" t="s">
        <v>30</v>
      </c>
    </row>
    <row r="3" spans="1:33" ht="20.100000000000001" customHeight="1">
      <c r="A3" s="408" t="s">
        <v>48</v>
      </c>
      <c r="B3" s="408"/>
      <c r="C3" s="408"/>
      <c r="D3" s="408"/>
      <c r="E3" s="408"/>
      <c r="F3" s="408"/>
    </row>
    <row r="4" spans="1:33" ht="20.100000000000001" customHeight="1">
      <c r="Q4" s="537" t="s">
        <v>19</v>
      </c>
      <c r="R4" s="537"/>
      <c r="S4" s="537"/>
      <c r="T4" s="537"/>
      <c r="V4" s="539" t="str">
        <f>IF(入力ｼｰﾄ1!H5="","",入力ｼｰﾄ1!H5)</f>
        <v/>
      </c>
      <c r="W4" s="539"/>
      <c r="X4" s="539"/>
      <c r="Y4" s="539"/>
      <c r="Z4" s="539"/>
      <c r="AA4" s="539"/>
      <c r="AB4" s="539"/>
      <c r="AC4" s="539"/>
      <c r="AD4" s="539"/>
      <c r="AE4" s="539"/>
      <c r="AF4" s="539"/>
      <c r="AG4" s="539"/>
    </row>
    <row r="5" spans="1:33" ht="20.100000000000001" customHeight="1">
      <c r="Q5" s="537" t="s">
        <v>18</v>
      </c>
      <c r="R5" s="537"/>
      <c r="S5" s="537"/>
      <c r="T5" s="537"/>
      <c r="V5" s="408" t="str">
        <f>IF(入力ｼｰﾄ1!H4="","",入力ｼｰﾄ1!H4)</f>
        <v/>
      </c>
      <c r="W5" s="408"/>
      <c r="X5" s="408"/>
      <c r="Y5" s="408"/>
      <c r="Z5" s="408"/>
      <c r="AA5" s="408"/>
      <c r="AB5" s="408"/>
      <c r="AC5" s="408"/>
      <c r="AD5" s="408"/>
      <c r="AE5" s="408"/>
      <c r="AF5" s="538" t="s">
        <v>49</v>
      </c>
      <c r="AG5" s="407"/>
    </row>
    <row r="6" spans="1:33" ht="20.100000000000001" customHeight="1">
      <c r="Q6" s="537" t="s">
        <v>20</v>
      </c>
      <c r="R6" s="537"/>
      <c r="S6" s="537"/>
      <c r="T6" s="537"/>
      <c r="V6" s="407" t="str">
        <f>IF(入力ｼｰﾄ1!H6="","",入力ｼｰﾄ1!H6)</f>
        <v/>
      </c>
      <c r="W6" s="407"/>
      <c r="X6" s="407"/>
      <c r="Y6" s="407"/>
      <c r="Z6" s="407"/>
      <c r="AA6" s="407"/>
      <c r="AB6" s="407"/>
      <c r="AC6" s="407"/>
      <c r="AD6" s="407"/>
      <c r="AE6" s="407"/>
      <c r="AF6" s="407"/>
      <c r="AG6" s="407"/>
    </row>
    <row r="7" spans="1:33" ht="9.9" customHeight="1">
      <c r="Q7" s="13"/>
      <c r="R7" s="13"/>
      <c r="S7" s="13"/>
      <c r="T7" s="13"/>
      <c r="W7" s="14"/>
      <c r="X7" s="14"/>
      <c r="Y7" s="14"/>
      <c r="AA7" s="14"/>
      <c r="AB7" s="14"/>
      <c r="AD7" s="14"/>
      <c r="AE7" s="14"/>
      <c r="AF7" s="14"/>
      <c r="AG7" s="14"/>
    </row>
    <row r="8" spans="1:33" ht="20.100000000000001" customHeight="1">
      <c r="A8" s="591" t="s">
        <v>383</v>
      </c>
      <c r="B8" s="591"/>
      <c r="C8" s="591"/>
      <c r="D8" s="591"/>
      <c r="E8" s="591"/>
      <c r="F8" s="591"/>
      <c r="G8" s="591"/>
      <c r="H8" s="591"/>
      <c r="I8" s="591"/>
      <c r="J8" s="591"/>
      <c r="K8" s="591"/>
      <c r="L8" s="591"/>
      <c r="M8" s="591"/>
      <c r="N8" s="591"/>
      <c r="O8" s="591"/>
      <c r="P8" s="591"/>
      <c r="Q8" s="591"/>
      <c r="R8" s="591"/>
      <c r="S8" s="591"/>
      <c r="T8" s="591"/>
      <c r="U8" s="591"/>
      <c r="V8" s="591"/>
      <c r="W8" s="591"/>
      <c r="X8" s="591"/>
      <c r="Y8" s="591"/>
      <c r="Z8" s="591"/>
      <c r="AA8" s="591"/>
      <c r="AB8" s="591"/>
      <c r="AC8" s="591"/>
      <c r="AD8" s="591"/>
      <c r="AE8" s="591"/>
      <c r="AF8" s="591"/>
      <c r="AG8" s="591"/>
    </row>
    <row r="9" spans="1:33" ht="9.9" customHeight="1">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row>
    <row r="10" spans="1:33" ht="20.100000000000001" customHeight="1">
      <c r="B10" s="407" t="str">
        <f>入力ｼｰﾄ1!J16</f>
        <v>令和</v>
      </c>
      <c r="C10" s="407"/>
      <c r="D10" s="407">
        <v>8</v>
      </c>
      <c r="E10" s="407"/>
      <c r="F10" s="410" t="s">
        <v>338</v>
      </c>
      <c r="G10" s="410"/>
      <c r="H10" s="410"/>
      <c r="I10" s="410"/>
      <c r="J10" s="410"/>
      <c r="K10" s="410"/>
      <c r="L10" s="410"/>
      <c r="M10" s="410"/>
      <c r="N10" s="410"/>
      <c r="O10" s="410"/>
      <c r="P10" s="410"/>
      <c r="Q10" s="410"/>
      <c r="R10" s="410"/>
      <c r="S10" s="410"/>
      <c r="T10" s="410"/>
      <c r="U10" s="410"/>
      <c r="V10" s="410"/>
      <c r="W10" s="410"/>
      <c r="X10" s="410"/>
      <c r="Y10" s="410"/>
      <c r="Z10" s="410"/>
      <c r="AA10" s="410"/>
      <c r="AB10" s="410"/>
      <c r="AC10" s="410"/>
      <c r="AD10" s="410"/>
      <c r="AE10" s="410"/>
      <c r="AF10" s="410"/>
      <c r="AG10" s="410"/>
    </row>
    <row r="11" spans="1:33" ht="20.100000000000001" customHeight="1">
      <c r="A11" s="408" t="s">
        <v>339</v>
      </c>
      <c r="B11" s="408"/>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08"/>
      <c r="AA11" s="408"/>
      <c r="AB11" s="408"/>
      <c r="AC11" s="408"/>
      <c r="AD11" s="408"/>
      <c r="AE11" s="408"/>
      <c r="AF11" s="408"/>
      <c r="AG11" s="408"/>
    </row>
    <row r="12" spans="1:33" ht="9.9" customHeight="1">
      <c r="A12" s="12"/>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row>
    <row r="13" spans="1:33" ht="20.100000000000001" customHeight="1">
      <c r="A13" s="407" t="s">
        <v>50</v>
      </c>
      <c r="B13" s="407"/>
      <c r="C13" s="407"/>
      <c r="D13" s="407"/>
      <c r="E13" s="407"/>
      <c r="F13" s="407"/>
      <c r="G13" s="407"/>
      <c r="H13" s="407"/>
      <c r="I13" s="407"/>
      <c r="J13" s="407"/>
      <c r="K13" s="407"/>
      <c r="L13" s="407"/>
      <c r="M13" s="407"/>
      <c r="N13" s="407"/>
      <c r="O13" s="407"/>
      <c r="P13" s="407"/>
      <c r="Q13" s="407"/>
      <c r="R13" s="407"/>
      <c r="S13" s="407"/>
      <c r="T13" s="407"/>
      <c r="U13" s="407"/>
      <c r="V13" s="407"/>
      <c r="W13" s="407"/>
      <c r="X13" s="407"/>
      <c r="Y13" s="407"/>
      <c r="Z13" s="407"/>
      <c r="AA13" s="407"/>
      <c r="AB13" s="407"/>
      <c r="AC13" s="407"/>
      <c r="AD13" s="407"/>
      <c r="AE13" s="407"/>
      <c r="AF13" s="407"/>
      <c r="AG13" s="407"/>
    </row>
    <row r="14" spans="1:33" ht="9.9"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row>
    <row r="15" spans="1:33" ht="20.100000000000001" customHeight="1">
      <c r="C15" s="556" t="s">
        <v>106</v>
      </c>
      <c r="D15" s="527"/>
      <c r="E15" s="533" t="s">
        <v>31</v>
      </c>
      <c r="F15" s="534"/>
      <c r="G15" s="534"/>
      <c r="H15" s="534"/>
      <c r="I15" s="534"/>
      <c r="J15" s="534"/>
      <c r="K15" s="535"/>
      <c r="L15" s="8"/>
      <c r="M15" s="527" t="s">
        <v>25</v>
      </c>
      <c r="N15" s="527"/>
      <c r="O15" s="527"/>
      <c r="P15" s="527"/>
      <c r="Q15" s="594" t="str">
        <f>IF(入力ｼｰﾄ1!N17="","",入力ｼｰﾄ1!N17)</f>
        <v/>
      </c>
      <c r="R15" s="594"/>
      <c r="S15" s="594"/>
      <c r="T15" s="594"/>
      <c r="U15" s="594"/>
      <c r="V15" s="594"/>
      <c r="W15" s="594"/>
      <c r="X15" s="594"/>
      <c r="Y15" s="594"/>
      <c r="Z15" s="594"/>
      <c r="AA15" s="594"/>
      <c r="AB15" s="594"/>
      <c r="AC15" s="594"/>
      <c r="AD15" s="594"/>
      <c r="AE15" s="594"/>
      <c r="AF15" s="594"/>
      <c r="AG15" s="595"/>
    </row>
    <row r="16" spans="1:33" ht="20.100000000000001" customHeight="1">
      <c r="C16" s="593" t="s">
        <v>51</v>
      </c>
      <c r="D16" s="534"/>
      <c r="E16" s="533" t="s">
        <v>52</v>
      </c>
      <c r="F16" s="534"/>
      <c r="G16" s="534"/>
      <c r="H16" s="534"/>
      <c r="I16" s="534"/>
      <c r="J16" s="534"/>
      <c r="K16" s="535"/>
      <c r="L16" s="534" t="s">
        <v>279</v>
      </c>
      <c r="M16" s="534"/>
      <c r="N16" s="534"/>
      <c r="O16" s="534"/>
      <c r="P16" s="534"/>
      <c r="Q16" s="534"/>
      <c r="R16" s="534"/>
      <c r="S16" s="534"/>
      <c r="T16" s="534"/>
      <c r="U16" s="534"/>
      <c r="V16" s="558" t="s">
        <v>107</v>
      </c>
      <c r="W16" s="527"/>
      <c r="X16" s="527"/>
      <c r="Y16" s="527"/>
      <c r="Z16" s="527"/>
      <c r="AA16" s="527"/>
      <c r="AB16" s="527"/>
      <c r="AC16" s="527"/>
      <c r="AD16" s="527"/>
      <c r="AE16" s="527"/>
      <c r="AF16" s="527"/>
      <c r="AG16" s="528"/>
    </row>
    <row r="17" spans="1:34" ht="20.100000000000001" customHeight="1">
      <c r="C17" s="593" t="s">
        <v>112</v>
      </c>
      <c r="D17" s="534"/>
      <c r="E17" s="533" t="s">
        <v>341</v>
      </c>
      <c r="F17" s="534"/>
      <c r="G17" s="534"/>
      <c r="H17" s="534"/>
      <c r="I17" s="534"/>
      <c r="J17" s="534"/>
      <c r="K17" s="535"/>
      <c r="L17" s="534" t="s">
        <v>330</v>
      </c>
      <c r="M17" s="534"/>
      <c r="N17" s="534"/>
      <c r="O17" s="534"/>
      <c r="P17" s="534"/>
      <c r="Q17" s="534"/>
      <c r="R17" s="534"/>
      <c r="S17" s="534"/>
      <c r="T17" s="534"/>
      <c r="U17" s="534"/>
      <c r="V17" s="559"/>
      <c r="W17" s="529"/>
      <c r="X17" s="529"/>
      <c r="Y17" s="529"/>
      <c r="Z17" s="529"/>
      <c r="AA17" s="529"/>
      <c r="AB17" s="529"/>
      <c r="AC17" s="529"/>
      <c r="AD17" s="529"/>
      <c r="AE17" s="529"/>
      <c r="AF17" s="529"/>
      <c r="AG17" s="530"/>
    </row>
    <row r="18" spans="1:34" ht="20.100000000000001" customHeight="1">
      <c r="C18" s="560" t="s">
        <v>109</v>
      </c>
      <c r="D18" s="568"/>
      <c r="E18" s="548" t="s">
        <v>55</v>
      </c>
      <c r="F18" s="543"/>
      <c r="G18" s="543"/>
      <c r="H18" s="543"/>
      <c r="I18" s="543"/>
      <c r="J18" s="543"/>
      <c r="K18" s="554"/>
      <c r="L18" s="543" t="s">
        <v>56</v>
      </c>
      <c r="M18" s="543"/>
      <c r="N18" s="543"/>
      <c r="O18" s="543"/>
      <c r="P18" s="543"/>
      <c r="Q18" s="543"/>
      <c r="R18" s="543"/>
      <c r="S18" s="558" t="s">
        <v>57</v>
      </c>
      <c r="T18" s="527"/>
      <c r="U18" s="527"/>
      <c r="V18" s="527"/>
      <c r="W18" s="527"/>
      <c r="X18" s="527"/>
      <c r="Y18" s="527"/>
      <c r="Z18" s="527"/>
      <c r="AA18" s="527"/>
      <c r="AB18" s="528"/>
      <c r="AC18" s="543" t="s">
        <v>58</v>
      </c>
      <c r="AD18" s="543"/>
      <c r="AE18" s="543"/>
      <c r="AF18" s="543"/>
      <c r="AG18" s="554"/>
    </row>
    <row r="19" spans="1:34" ht="20.100000000000001" customHeight="1">
      <c r="C19" s="560"/>
      <c r="D19" s="568"/>
      <c r="E19" s="548"/>
      <c r="F19" s="543"/>
      <c r="G19" s="543"/>
      <c r="H19" s="543"/>
      <c r="I19" s="543"/>
      <c r="J19" s="543"/>
      <c r="K19" s="543"/>
      <c r="L19" s="596" t="s">
        <v>59</v>
      </c>
      <c r="M19" s="592"/>
      <c r="N19" s="592"/>
      <c r="O19" s="592"/>
      <c r="P19" s="592"/>
      <c r="Q19" s="592"/>
      <c r="R19" s="592"/>
      <c r="S19" s="609" t="str">
        <f>IF(AND(入力ｼｰﾄ1!J18="",入力ｼｰﾄ1!J42=""),"",IF(入力ｼｰﾄ1!J42="",入力ｼｰﾄ1!J18,入力ｼｰﾄ1!J42))</f>
        <v/>
      </c>
      <c r="T19" s="610"/>
      <c r="U19" s="610"/>
      <c r="V19" s="610"/>
      <c r="W19" s="610"/>
      <c r="X19" s="610"/>
      <c r="Y19" s="610"/>
      <c r="Z19" s="610"/>
      <c r="AA19" s="534" t="s">
        <v>33</v>
      </c>
      <c r="AB19" s="535"/>
      <c r="AC19" s="558"/>
      <c r="AD19" s="527"/>
      <c r="AE19" s="527"/>
      <c r="AF19" s="527"/>
      <c r="AG19" s="528"/>
    </row>
    <row r="20" spans="1:34" ht="20.100000000000001" customHeight="1">
      <c r="C20" s="560"/>
      <c r="D20" s="568"/>
      <c r="E20" s="548"/>
      <c r="F20" s="543"/>
      <c r="G20" s="543"/>
      <c r="H20" s="543"/>
      <c r="I20" s="543"/>
      <c r="J20" s="543"/>
      <c r="K20" s="554"/>
      <c r="L20" s="565" t="s">
        <v>60</v>
      </c>
      <c r="M20" s="544"/>
      <c r="N20" s="544"/>
      <c r="O20" s="544"/>
      <c r="P20" s="544"/>
      <c r="Q20" s="544"/>
      <c r="R20" s="544"/>
      <c r="S20" s="597" t="str">
        <f>IF(AND(入力ｼｰﾄ1!J19="",入力ｼｰﾄ1!J43=""),"",IF(入力ｼｰﾄ1!J43="",入力ｼｰﾄ1!J19,入力ｼｰﾄ1!J43))</f>
        <v/>
      </c>
      <c r="T20" s="598"/>
      <c r="U20" s="598"/>
      <c r="V20" s="598"/>
      <c r="W20" s="598"/>
      <c r="X20" s="598"/>
      <c r="Y20" s="598"/>
      <c r="Z20" s="598"/>
      <c r="AA20" s="527" t="s">
        <v>103</v>
      </c>
      <c r="AB20" s="528"/>
      <c r="AC20" s="548"/>
      <c r="AD20" s="543"/>
      <c r="AE20" s="543"/>
      <c r="AF20" s="543"/>
      <c r="AG20" s="554"/>
    </row>
    <row r="21" spans="1:34" ht="20.100000000000001" customHeight="1">
      <c r="C21" s="560"/>
      <c r="D21" s="568"/>
      <c r="E21" s="548"/>
      <c r="F21" s="543"/>
      <c r="G21" s="543"/>
      <c r="H21" s="543"/>
      <c r="I21" s="543"/>
      <c r="J21" s="543"/>
      <c r="K21" s="543"/>
      <c r="L21" s="596" t="s">
        <v>282</v>
      </c>
      <c r="M21" s="592"/>
      <c r="N21" s="592"/>
      <c r="O21" s="592"/>
      <c r="P21" s="592"/>
      <c r="Q21" s="592"/>
      <c r="R21" s="592"/>
      <c r="S21" s="603">
        <f>IF(AND(様式第１号!S19="",入力ｼｰﾄ1!J44=""),"",IF(入力ｼｰﾄ1!J44="",様式第１号!S19,入力ｼｰﾄ1!J44))</f>
        <v>13.4307</v>
      </c>
      <c r="T21" s="604"/>
      <c r="U21" s="604"/>
      <c r="V21" s="604"/>
      <c r="W21" s="604"/>
      <c r="X21" s="604"/>
      <c r="Y21" s="604"/>
      <c r="Z21" s="604"/>
      <c r="AA21" s="534" t="s">
        <v>108</v>
      </c>
      <c r="AB21" s="535"/>
      <c r="AC21" s="548"/>
      <c r="AD21" s="543"/>
      <c r="AE21" s="543"/>
      <c r="AF21" s="543"/>
      <c r="AG21" s="554"/>
    </row>
    <row r="22" spans="1:34" ht="20.100000000000001" customHeight="1">
      <c r="C22" s="560"/>
      <c r="D22" s="568"/>
      <c r="E22" s="548"/>
      <c r="F22" s="543"/>
      <c r="G22" s="543"/>
      <c r="H22" s="543"/>
      <c r="I22" s="543"/>
      <c r="J22" s="543"/>
      <c r="K22" s="554"/>
      <c r="L22" s="592" t="s">
        <v>283</v>
      </c>
      <c r="M22" s="592"/>
      <c r="N22" s="592"/>
      <c r="O22" s="592"/>
      <c r="P22" s="592"/>
      <c r="Q22" s="592"/>
      <c r="R22" s="592"/>
      <c r="S22" s="599">
        <f>IF(AND(様式第１号!S20="",入力ｼｰﾄ1!J45=""),"",IF(入力ｼｰﾄ1!J45="",様式第１号!S20,入力ｼｰﾄ1!J45))</f>
        <v>0</v>
      </c>
      <c r="T22" s="600"/>
      <c r="U22" s="600"/>
      <c r="V22" s="600"/>
      <c r="W22" s="600"/>
      <c r="X22" s="600"/>
      <c r="Y22" s="600"/>
      <c r="Z22" s="600"/>
      <c r="AA22" s="534" t="s">
        <v>33</v>
      </c>
      <c r="AB22" s="535"/>
      <c r="AC22" s="548"/>
      <c r="AD22" s="543"/>
      <c r="AE22" s="543"/>
      <c r="AF22" s="543"/>
      <c r="AG22" s="554"/>
    </row>
    <row r="23" spans="1:34" ht="20.100000000000001" customHeight="1">
      <c r="C23" s="560"/>
      <c r="D23" s="568"/>
      <c r="E23" s="548"/>
      <c r="F23" s="543"/>
      <c r="G23" s="543"/>
      <c r="H23" s="543"/>
      <c r="I23" s="543"/>
      <c r="J23" s="543"/>
      <c r="K23" s="554"/>
      <c r="L23" s="564" t="s">
        <v>63</v>
      </c>
      <c r="M23" s="564"/>
      <c r="N23" s="564"/>
      <c r="O23" s="564"/>
      <c r="P23" s="564"/>
      <c r="Q23" s="564"/>
      <c r="R23" s="564"/>
      <c r="S23" s="607" t="e">
        <f>IF(AND(様式第１号!S21="",入力ｼｰﾄ1!J46=""),"",IF(入力ｼｰﾄ1!J46="",様式第１号!S21,入力ｼｰﾄ1!J46))</f>
        <v>#VALUE!</v>
      </c>
      <c r="T23" s="608"/>
      <c r="U23" s="608"/>
      <c r="V23" s="608"/>
      <c r="W23" s="608"/>
      <c r="X23" s="608"/>
      <c r="Y23" s="608"/>
      <c r="Z23" s="608"/>
      <c r="AA23" s="529" t="s">
        <v>33</v>
      </c>
      <c r="AB23" s="530"/>
      <c r="AC23" s="559"/>
      <c r="AD23" s="529"/>
      <c r="AE23" s="529"/>
      <c r="AF23" s="529"/>
      <c r="AG23" s="530"/>
    </row>
    <row r="24" spans="1:34" ht="20.100000000000001" customHeight="1">
      <c r="C24" s="556" t="s">
        <v>121</v>
      </c>
      <c r="D24" s="606"/>
      <c r="E24" s="580" t="s">
        <v>64</v>
      </c>
      <c r="F24" s="527"/>
      <c r="G24" s="527"/>
      <c r="H24" s="527"/>
      <c r="I24" s="527"/>
      <c r="J24" s="527"/>
      <c r="K24" s="528"/>
      <c r="L24" s="527" t="s">
        <v>65</v>
      </c>
      <c r="M24" s="527"/>
      <c r="N24" s="527"/>
      <c r="O24" s="601" t="str">
        <f>IF(AND(入力ｼｰﾄ1!K12="",入力ｼｰﾄ1!K52=""),"",IF(入力ｼｰﾄ1!K52="",入力ｼｰﾄ1!K12,入力ｼｰﾄ1!K52))</f>
        <v/>
      </c>
      <c r="P24" s="601"/>
      <c r="Q24" s="601"/>
      <c r="R24" s="601"/>
      <c r="S24" s="601"/>
      <c r="T24" s="601"/>
      <c r="U24" s="601"/>
      <c r="V24" s="601"/>
      <c r="W24" s="601"/>
      <c r="X24" s="601"/>
      <c r="Y24" s="601"/>
      <c r="Z24" s="601"/>
      <c r="AA24" s="601"/>
      <c r="AB24" s="601"/>
      <c r="AC24" s="601"/>
      <c r="AD24" s="601"/>
      <c r="AE24" s="601"/>
      <c r="AF24" s="601"/>
      <c r="AG24" s="602"/>
      <c r="AH24" s="16"/>
    </row>
    <row r="25" spans="1:34" ht="20.100000000000001" customHeight="1">
      <c r="C25" s="562"/>
      <c r="D25" s="569"/>
      <c r="E25" s="559"/>
      <c r="F25" s="529"/>
      <c r="G25" s="529"/>
      <c r="H25" s="529"/>
      <c r="I25" s="529"/>
      <c r="J25" s="529"/>
      <c r="K25" s="530"/>
      <c r="L25" s="543" t="s">
        <v>66</v>
      </c>
      <c r="M25" s="543"/>
      <c r="N25" s="543"/>
      <c r="O25" s="543" t="str">
        <f>IF(AND(入力ｼｰﾄ1!K10="",入力ｼｰﾄ1!K50=""),"",IF(入力ｼｰﾄ1!K50="",入力ｼｰﾄ1!K10,入力ｼｰﾄ1!K50))</f>
        <v/>
      </c>
      <c r="P25" s="543"/>
      <c r="Q25" s="543"/>
      <c r="R25" s="543"/>
      <c r="S25" s="543"/>
      <c r="T25" s="543"/>
      <c r="U25" s="543"/>
      <c r="V25" s="543"/>
      <c r="W25" s="543" t="s">
        <v>67</v>
      </c>
      <c r="X25" s="543"/>
      <c r="Y25" s="543"/>
      <c r="Z25" s="543"/>
      <c r="AA25" s="543" t="str">
        <f>IF(AND(入力ｼｰﾄ1!K13="",入力ｼｰﾄ1!K53=""),"",IF(入力ｼｰﾄ1!K53="",入力ｼｰﾄ1!K13,入力ｼｰﾄ1!K53))</f>
        <v/>
      </c>
      <c r="AB25" s="543"/>
      <c r="AC25" s="543"/>
      <c r="AD25" s="543"/>
      <c r="AE25" s="543"/>
      <c r="AF25" s="543"/>
      <c r="AG25" s="554"/>
    </row>
    <row r="26" spans="1:34" ht="20.100000000000001" customHeight="1">
      <c r="C26" s="560" t="s">
        <v>122</v>
      </c>
      <c r="D26" s="568"/>
      <c r="E26" s="570" t="s">
        <v>209</v>
      </c>
      <c r="F26" s="543"/>
      <c r="G26" s="543"/>
      <c r="H26" s="543"/>
      <c r="I26" s="543"/>
      <c r="J26" s="543"/>
      <c r="K26" s="554"/>
      <c r="L26" s="18"/>
      <c r="M26" s="19"/>
      <c r="N26" s="19"/>
      <c r="O26" s="19"/>
      <c r="P26" s="527" t="str">
        <f>入力ｼｰﾄ1!J60</f>
        <v>令和</v>
      </c>
      <c r="Q26" s="527"/>
      <c r="R26" s="527" t="str">
        <f>IF(入力ｼｰﾄ1!L60="","",入力ｼｰﾄ1!L60)</f>
        <v/>
      </c>
      <c r="S26" s="527"/>
      <c r="T26" s="527" t="s">
        <v>28</v>
      </c>
      <c r="U26" s="527"/>
      <c r="V26" s="527" t="str">
        <f>IF(入力ｼｰﾄ1!O60="","",入力ｼｰﾄ1!O60)</f>
        <v/>
      </c>
      <c r="W26" s="527"/>
      <c r="X26" s="527" t="s">
        <v>29</v>
      </c>
      <c r="Y26" s="527"/>
      <c r="Z26" s="527" t="str">
        <f>IF(入力ｼｰﾄ1!R60="","",入力ｼｰﾄ1!R60)</f>
        <v/>
      </c>
      <c r="AA26" s="527"/>
      <c r="AB26" s="527" t="s">
        <v>30</v>
      </c>
      <c r="AC26" s="527"/>
      <c r="AD26" s="8"/>
      <c r="AE26" s="8"/>
      <c r="AF26" s="8"/>
      <c r="AG26" s="9"/>
    </row>
    <row r="27" spans="1:34" ht="20.100000000000001" customHeight="1">
      <c r="C27" s="562"/>
      <c r="D27" s="569"/>
      <c r="E27" s="559"/>
      <c r="F27" s="529"/>
      <c r="G27" s="529"/>
      <c r="H27" s="529"/>
      <c r="I27" s="529"/>
      <c r="J27" s="529"/>
      <c r="K27" s="530"/>
      <c r="L27" s="149"/>
      <c r="M27" s="148"/>
      <c r="N27" s="148"/>
      <c r="O27" s="148"/>
      <c r="P27" s="529"/>
      <c r="Q27" s="529"/>
      <c r="R27" s="529"/>
      <c r="S27" s="529"/>
      <c r="T27" s="529"/>
      <c r="U27" s="529"/>
      <c r="V27" s="529"/>
      <c r="W27" s="529"/>
      <c r="X27" s="529"/>
      <c r="Y27" s="529"/>
      <c r="Z27" s="529"/>
      <c r="AA27" s="529"/>
      <c r="AB27" s="529"/>
      <c r="AC27" s="529"/>
      <c r="AD27" s="5"/>
      <c r="AE27" s="5"/>
      <c r="AF27" s="5"/>
      <c r="AG27" s="6"/>
    </row>
    <row r="28" spans="1:34" ht="20.100000000000001" customHeight="1">
      <c r="B28" s="4" t="s">
        <v>284</v>
      </c>
    </row>
    <row r="29" spans="1:34" s="7" customFormat="1" ht="20.100000000000001" customHeight="1">
      <c r="A29" s="10"/>
      <c r="B29" s="10"/>
      <c r="C29" s="605" t="s">
        <v>342</v>
      </c>
      <c r="D29" s="550"/>
      <c r="E29" s="550"/>
      <c r="F29" s="550"/>
      <c r="G29" s="550"/>
      <c r="H29" s="550"/>
      <c r="I29" s="550"/>
      <c r="J29" s="550"/>
      <c r="K29" s="550"/>
      <c r="L29" s="550"/>
      <c r="M29" s="550"/>
      <c r="N29" s="550"/>
      <c r="O29" s="550"/>
      <c r="P29" s="550"/>
      <c r="Q29" s="550"/>
      <c r="R29" s="550"/>
      <c r="S29" s="550"/>
      <c r="T29" s="550"/>
      <c r="U29" s="550"/>
      <c r="V29" s="550"/>
      <c r="W29" s="550"/>
      <c r="X29" s="550"/>
      <c r="Y29" s="550"/>
      <c r="Z29" s="550"/>
      <c r="AA29" s="550"/>
      <c r="AB29" s="550"/>
      <c r="AC29" s="550"/>
      <c r="AD29" s="550"/>
      <c r="AE29" s="550"/>
      <c r="AF29" s="550"/>
      <c r="AG29" s="550"/>
    </row>
    <row r="30" spans="1:34" s="7" customFormat="1" ht="20.100000000000001" customHeight="1">
      <c r="C30" s="605" t="s">
        <v>343</v>
      </c>
      <c r="D30" s="550"/>
      <c r="E30" s="550"/>
      <c r="F30" s="550"/>
      <c r="G30" s="550"/>
      <c r="H30" s="550"/>
      <c r="I30" s="550"/>
      <c r="J30" s="550"/>
      <c r="K30" s="550"/>
      <c r="L30" s="550"/>
      <c r="M30" s="550"/>
      <c r="N30" s="550"/>
      <c r="O30" s="550"/>
      <c r="P30" s="550"/>
      <c r="Q30" s="550"/>
      <c r="R30" s="550"/>
      <c r="S30" s="550"/>
      <c r="T30" s="550"/>
      <c r="U30" s="550"/>
      <c r="V30" s="550"/>
      <c r="W30" s="550"/>
      <c r="X30" s="550"/>
      <c r="Y30" s="550"/>
      <c r="Z30" s="550"/>
      <c r="AA30" s="550"/>
      <c r="AB30" s="550"/>
      <c r="AC30" s="550"/>
      <c r="AD30" s="550"/>
      <c r="AE30" s="550"/>
      <c r="AF30" s="550"/>
      <c r="AG30" s="550"/>
    </row>
    <row r="31" spans="1:34" s="7" customFormat="1" ht="20.100000000000001" customHeight="1">
      <c r="C31" s="605" t="s">
        <v>369</v>
      </c>
      <c r="D31" s="550"/>
      <c r="E31" s="550"/>
      <c r="F31" s="550"/>
      <c r="G31" s="550"/>
      <c r="H31" s="550"/>
      <c r="I31" s="550"/>
      <c r="J31" s="550"/>
      <c r="K31" s="550"/>
      <c r="L31" s="550"/>
      <c r="M31" s="550"/>
      <c r="N31" s="550"/>
      <c r="O31" s="550"/>
      <c r="P31" s="550"/>
      <c r="Q31" s="550"/>
      <c r="R31" s="550"/>
      <c r="S31" s="550"/>
      <c r="T31" s="550"/>
      <c r="U31" s="550"/>
      <c r="V31" s="550"/>
      <c r="W31" s="550"/>
      <c r="X31" s="550"/>
      <c r="Y31" s="550"/>
      <c r="Z31" s="550"/>
      <c r="AA31" s="550"/>
      <c r="AB31" s="550"/>
      <c r="AC31" s="550"/>
      <c r="AD31" s="550"/>
      <c r="AE31" s="550"/>
      <c r="AF31" s="550"/>
      <c r="AG31" s="550"/>
    </row>
    <row r="32" spans="1:34" s="7" customFormat="1" ht="20.100000000000001" customHeight="1">
      <c r="C32" s="150"/>
      <c r="D32" s="550" t="s">
        <v>370</v>
      </c>
      <c r="E32" s="550"/>
      <c r="F32" s="550"/>
      <c r="G32" s="550"/>
      <c r="H32" s="550"/>
      <c r="I32" s="550"/>
      <c r="J32" s="550"/>
      <c r="K32" s="550"/>
      <c r="L32" s="550"/>
      <c r="M32" s="550"/>
      <c r="N32" s="550"/>
      <c r="O32" s="550"/>
      <c r="P32" s="550"/>
      <c r="Q32" s="550"/>
      <c r="R32" s="550"/>
      <c r="S32" s="550"/>
      <c r="T32" s="550"/>
      <c r="U32" s="550"/>
      <c r="V32" s="550"/>
      <c r="W32" s="550"/>
      <c r="X32" s="550"/>
      <c r="Y32" s="550"/>
      <c r="Z32" s="550"/>
      <c r="AA32" s="550"/>
      <c r="AB32" s="550"/>
      <c r="AC32" s="550"/>
      <c r="AD32" s="550"/>
      <c r="AE32" s="550"/>
      <c r="AF32" s="550"/>
      <c r="AG32" s="550"/>
    </row>
    <row r="33" spans="1:33" s="7" customFormat="1" ht="20.100000000000001" customHeight="1">
      <c r="C33" s="605" t="s">
        <v>344</v>
      </c>
      <c r="D33" s="550"/>
      <c r="E33" s="550"/>
      <c r="F33" s="550"/>
      <c r="G33" s="550"/>
      <c r="H33" s="550"/>
      <c r="I33" s="550"/>
      <c r="J33" s="550"/>
      <c r="K33" s="550"/>
      <c r="L33" s="550"/>
      <c r="M33" s="550"/>
      <c r="N33" s="550"/>
      <c r="O33" s="550"/>
      <c r="P33" s="550"/>
      <c r="Q33" s="550"/>
      <c r="R33" s="550"/>
      <c r="S33" s="550"/>
      <c r="T33" s="550"/>
      <c r="U33" s="550"/>
      <c r="V33" s="550"/>
      <c r="W33" s="550"/>
      <c r="X33" s="550"/>
      <c r="Y33" s="550"/>
      <c r="Z33" s="550"/>
      <c r="AA33" s="550"/>
      <c r="AB33" s="550"/>
      <c r="AC33" s="550"/>
      <c r="AD33" s="550"/>
      <c r="AE33" s="550"/>
      <c r="AF33" s="550"/>
      <c r="AG33" s="550"/>
    </row>
    <row r="34" spans="1:33" s="7" customFormat="1" ht="20.100000000000001" customHeight="1">
      <c r="A34" s="10"/>
      <c r="B34" s="10"/>
      <c r="C34" s="605" t="s">
        <v>345</v>
      </c>
      <c r="D34" s="550"/>
      <c r="E34" s="550"/>
      <c r="F34" s="550"/>
      <c r="G34" s="550"/>
      <c r="H34" s="550"/>
      <c r="I34" s="550"/>
      <c r="J34" s="550"/>
      <c r="K34" s="550"/>
      <c r="L34" s="550"/>
      <c r="M34" s="550"/>
      <c r="N34" s="550"/>
      <c r="O34" s="550"/>
      <c r="P34" s="550"/>
      <c r="Q34" s="550"/>
      <c r="R34" s="550"/>
      <c r="S34" s="550"/>
      <c r="T34" s="550"/>
      <c r="U34" s="550"/>
      <c r="V34" s="550"/>
      <c r="W34" s="550"/>
      <c r="X34" s="550"/>
      <c r="Y34" s="550"/>
      <c r="Z34" s="550"/>
      <c r="AA34" s="550"/>
      <c r="AB34" s="550"/>
      <c r="AC34" s="550"/>
      <c r="AD34" s="550"/>
      <c r="AE34" s="550"/>
      <c r="AF34" s="550"/>
      <c r="AG34" s="550"/>
    </row>
    <row r="35" spans="1:33" s="7" customFormat="1" ht="20.100000000000001" customHeight="1">
      <c r="C35" s="605" t="s">
        <v>346</v>
      </c>
      <c r="D35" s="550"/>
      <c r="E35" s="550"/>
      <c r="F35" s="550"/>
      <c r="G35" s="550"/>
      <c r="H35" s="550"/>
      <c r="I35" s="550"/>
      <c r="J35" s="550"/>
      <c r="K35" s="550"/>
      <c r="L35" s="550"/>
      <c r="M35" s="550"/>
      <c r="N35" s="550"/>
      <c r="O35" s="550"/>
      <c r="P35" s="550"/>
      <c r="Q35" s="550"/>
      <c r="R35" s="550"/>
      <c r="S35" s="550"/>
      <c r="T35" s="550"/>
      <c r="U35" s="550"/>
      <c r="V35" s="550"/>
      <c r="W35" s="550"/>
      <c r="X35" s="550"/>
      <c r="Y35" s="550"/>
      <c r="Z35" s="550"/>
      <c r="AA35" s="550"/>
      <c r="AB35" s="550"/>
      <c r="AC35" s="550"/>
      <c r="AD35" s="550"/>
      <c r="AE35" s="550"/>
      <c r="AF35" s="550"/>
      <c r="AG35" s="550"/>
    </row>
    <row r="36" spans="1:33" s="7" customFormat="1" ht="20.100000000000001" customHeight="1">
      <c r="A36" s="10"/>
      <c r="B36" s="10"/>
      <c r="C36" s="10"/>
      <c r="D36" s="10"/>
      <c r="E36" s="10"/>
      <c r="F36" s="10"/>
    </row>
    <row r="37" spans="1:33" s="7" customFormat="1" ht="20.100000000000001" customHeight="1">
      <c r="V37" s="10"/>
      <c r="W37" s="10"/>
      <c r="X37" s="10"/>
      <c r="Y37" s="10"/>
      <c r="Z37" s="10"/>
    </row>
    <row r="38" spans="1:33" s="7" customFormat="1" ht="20.100000000000001" customHeight="1"/>
    <row r="39" spans="1:33" s="7" customFormat="1" ht="20.100000000000001" customHeight="1">
      <c r="J39" s="10"/>
      <c r="K39" s="10"/>
      <c r="L39" s="10"/>
      <c r="M39" s="10"/>
      <c r="N39" s="10"/>
      <c r="O39" s="10"/>
      <c r="P39" s="10"/>
      <c r="Q39" s="10"/>
      <c r="R39" s="10"/>
      <c r="S39" s="10"/>
      <c r="T39" s="10"/>
      <c r="U39" s="10"/>
      <c r="V39" s="10"/>
      <c r="W39" s="10"/>
      <c r="X39" s="10"/>
      <c r="Y39" s="10"/>
      <c r="Z39" s="10"/>
    </row>
    <row r="40" spans="1:33" s="7" customFormat="1" ht="20.100000000000001" customHeight="1"/>
    <row r="41" spans="1:33" s="7" customFormat="1" ht="20.100000000000001"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row>
    <row r="42" spans="1:33" s="7" customFormat="1" ht="20.100000000000001" customHeight="1">
      <c r="P42" s="10"/>
      <c r="Q42" s="10"/>
      <c r="R42" s="10"/>
      <c r="S42" s="10"/>
      <c r="T42" s="10"/>
      <c r="U42" s="10"/>
      <c r="V42" s="10"/>
      <c r="W42" s="10"/>
      <c r="X42" s="10"/>
      <c r="Y42" s="10"/>
      <c r="Z42" s="10"/>
    </row>
    <row r="43" spans="1:33" s="7" customFormat="1" ht="20.100000000000001" customHeight="1">
      <c r="V43" s="10"/>
      <c r="W43" s="10"/>
      <c r="X43" s="10"/>
      <c r="Y43" s="10"/>
      <c r="Z43" s="10"/>
    </row>
    <row r="44" spans="1:33" s="7" customFormat="1" ht="20.100000000000001" customHeight="1"/>
    <row r="45" spans="1:33" ht="20.100000000000001" customHeight="1"/>
    <row r="46" spans="1:33" ht="20.100000000000001" customHeight="1"/>
  </sheetData>
  <mergeCells count="75">
    <mergeCell ref="P26:Q27"/>
    <mergeCell ref="R26:S27"/>
    <mergeCell ref="T26:U27"/>
    <mergeCell ref="AA25:AG25"/>
    <mergeCell ref="C18:D23"/>
    <mergeCell ref="V26:W27"/>
    <mergeCell ref="C26:D27"/>
    <mergeCell ref="X26:Y27"/>
    <mergeCell ref="E26:K27"/>
    <mergeCell ref="C24:D25"/>
    <mergeCell ref="E18:K23"/>
    <mergeCell ref="E24:K25"/>
    <mergeCell ref="S23:Z23"/>
    <mergeCell ref="S19:Z19"/>
    <mergeCell ref="L21:R21"/>
    <mergeCell ref="Z26:AA27"/>
    <mergeCell ref="C34:AG34"/>
    <mergeCell ref="C35:AG35"/>
    <mergeCell ref="D32:AG32"/>
    <mergeCell ref="C29:AG29"/>
    <mergeCell ref="C30:AG30"/>
    <mergeCell ref="C31:AG31"/>
    <mergeCell ref="C33:AG33"/>
    <mergeCell ref="AC18:AG18"/>
    <mergeCell ref="S21:Z21"/>
    <mergeCell ref="AA22:AB22"/>
    <mergeCell ref="AA23:AB23"/>
    <mergeCell ref="AB26:AC27"/>
    <mergeCell ref="S18:AB18"/>
    <mergeCell ref="A1:J1"/>
    <mergeCell ref="AE2:AF2"/>
    <mergeCell ref="AB2:AC2"/>
    <mergeCell ref="Y2:Z2"/>
    <mergeCell ref="W2:X2"/>
    <mergeCell ref="L24:N24"/>
    <mergeCell ref="L25:N25"/>
    <mergeCell ref="L19:R19"/>
    <mergeCell ref="S20:Z20"/>
    <mergeCell ref="AC19:AG23"/>
    <mergeCell ref="AA19:AB19"/>
    <mergeCell ref="AA20:AB20"/>
    <mergeCell ref="AA21:AB21"/>
    <mergeCell ref="W25:Z25"/>
    <mergeCell ref="O25:V25"/>
    <mergeCell ref="S22:Z22"/>
    <mergeCell ref="O24:AG24"/>
    <mergeCell ref="L18:R18"/>
    <mergeCell ref="L22:R22"/>
    <mergeCell ref="L23:R23"/>
    <mergeCell ref="L20:R20"/>
    <mergeCell ref="A13:AG13"/>
    <mergeCell ref="C17:D17"/>
    <mergeCell ref="E17:K17"/>
    <mergeCell ref="M15:P15"/>
    <mergeCell ref="Q15:AG15"/>
    <mergeCell ref="L17:U17"/>
    <mergeCell ref="C15:D15"/>
    <mergeCell ref="E15:K15"/>
    <mergeCell ref="C16:D16"/>
    <mergeCell ref="E16:K16"/>
    <mergeCell ref="L16:U16"/>
    <mergeCell ref="V16:AG17"/>
    <mergeCell ref="A11:AG11"/>
    <mergeCell ref="A3:F3"/>
    <mergeCell ref="V4:AG4"/>
    <mergeCell ref="D10:E10"/>
    <mergeCell ref="B10:C10"/>
    <mergeCell ref="Q6:T6"/>
    <mergeCell ref="F10:AG10"/>
    <mergeCell ref="A8:AG8"/>
    <mergeCell ref="Q4:T4"/>
    <mergeCell ref="Q5:T5"/>
    <mergeCell ref="V5:AE5"/>
    <mergeCell ref="AF5:AG5"/>
    <mergeCell ref="V6:AG6"/>
  </mergeCells>
  <phoneticPr fontId="2"/>
  <printOptions horizontalCentered="1"/>
  <pageMargins left="0.59055118110236227" right="0.59055118110236227" top="0.98425196850393704" bottom="0.98425196850393704" header="0.51181102362204722" footer="0.51181102362204722"/>
  <pageSetup paperSize="9" orientation="portrait" horizontalDpi="4294967293"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N28"/>
  <sheetViews>
    <sheetView view="pageBreakPreview" zoomScaleNormal="100" zoomScaleSheetLayoutView="100" workbookViewId="0">
      <selection activeCell="U8" sqref="U8:AG11"/>
    </sheetView>
  </sheetViews>
  <sheetFormatPr defaultColWidth="2.6640625" defaultRowHeight="20.100000000000001" customHeight="1"/>
  <cols>
    <col min="1" max="16384" width="2.6640625" style="4"/>
  </cols>
  <sheetData>
    <row r="1" spans="1:33" ht="20.100000000000001" customHeight="1">
      <c r="A1" s="12" t="s">
        <v>142</v>
      </c>
      <c r="B1" s="12"/>
      <c r="C1" s="12"/>
    </row>
    <row r="2" spans="1:33" ht="20.100000000000001" customHeight="1">
      <c r="W2" s="407" t="s">
        <v>274</v>
      </c>
      <c r="X2" s="407"/>
      <c r="Y2" s="407"/>
      <c r="Z2" s="407"/>
      <c r="AA2" s="12" t="s">
        <v>28</v>
      </c>
      <c r="AB2" s="407"/>
      <c r="AC2" s="407"/>
      <c r="AD2" s="12" t="s">
        <v>29</v>
      </c>
      <c r="AE2" s="407"/>
      <c r="AF2" s="407"/>
      <c r="AG2" s="12" t="s">
        <v>30</v>
      </c>
    </row>
    <row r="4" spans="1:33" ht="20.100000000000001" customHeight="1">
      <c r="A4" s="591" t="s">
        <v>80</v>
      </c>
      <c r="B4" s="591"/>
      <c r="C4" s="591"/>
      <c r="D4" s="591"/>
      <c r="E4" s="591"/>
      <c r="F4" s="591"/>
      <c r="G4" s="591"/>
      <c r="H4" s="591"/>
      <c r="I4" s="591"/>
      <c r="J4" s="591"/>
      <c r="K4" s="591"/>
      <c r="L4" s="591"/>
      <c r="M4" s="591"/>
      <c r="N4" s="591"/>
      <c r="O4" s="591"/>
      <c r="P4" s="591"/>
      <c r="Q4" s="591"/>
      <c r="R4" s="591"/>
      <c r="S4" s="591"/>
      <c r="T4" s="591"/>
      <c r="U4" s="591"/>
      <c r="V4" s="591"/>
      <c r="W4" s="591"/>
      <c r="X4" s="591"/>
      <c r="Y4" s="591"/>
      <c r="Z4" s="591"/>
      <c r="AA4" s="591"/>
      <c r="AB4" s="591"/>
      <c r="AC4" s="591"/>
      <c r="AD4" s="591"/>
      <c r="AE4" s="591"/>
      <c r="AF4" s="591"/>
      <c r="AG4" s="591"/>
    </row>
    <row r="6" spans="1:33" ht="20.100000000000001" customHeight="1">
      <c r="A6" s="556" t="s">
        <v>123</v>
      </c>
      <c r="B6" s="527"/>
      <c r="C6" s="558" t="s">
        <v>31</v>
      </c>
      <c r="D6" s="527"/>
      <c r="E6" s="527"/>
      <c r="F6" s="527"/>
      <c r="G6" s="527"/>
      <c r="H6" s="528"/>
      <c r="I6" s="8"/>
      <c r="J6" s="527" t="s">
        <v>25</v>
      </c>
      <c r="K6" s="527"/>
      <c r="L6" s="527"/>
      <c r="M6" s="527"/>
      <c r="N6" s="589" t="str">
        <f>IF(入力ｼｰﾄ1!N17="","",入力ｼｰﾄ1!N17)</f>
        <v/>
      </c>
      <c r="O6" s="589"/>
      <c r="P6" s="589"/>
      <c r="Q6" s="589"/>
      <c r="R6" s="589"/>
      <c r="S6" s="589"/>
      <c r="T6" s="589"/>
      <c r="U6" s="589"/>
      <c r="V6" s="589"/>
      <c r="W6" s="589"/>
      <c r="X6" s="589"/>
      <c r="Y6" s="589"/>
      <c r="Z6" s="589"/>
      <c r="AA6" s="589"/>
      <c r="AB6" s="589"/>
      <c r="AC6" s="589"/>
      <c r="AD6" s="589"/>
      <c r="AE6" s="589"/>
      <c r="AF6" s="589"/>
      <c r="AG6" s="590"/>
    </row>
    <row r="7" spans="1:33" ht="20.100000000000001" customHeight="1">
      <c r="A7" s="548"/>
      <c r="B7" s="543"/>
      <c r="C7" s="548"/>
      <c r="D7" s="543"/>
      <c r="E7" s="543"/>
      <c r="F7" s="543"/>
      <c r="G7" s="543"/>
      <c r="H7" s="554"/>
      <c r="I7" s="7"/>
      <c r="J7" s="543"/>
      <c r="K7" s="543"/>
      <c r="L7" s="543"/>
      <c r="M7" s="543"/>
      <c r="N7" s="550"/>
      <c r="O7" s="550"/>
      <c r="P7" s="550"/>
      <c r="Q7" s="550"/>
      <c r="R7" s="550"/>
      <c r="S7" s="550"/>
      <c r="T7" s="550"/>
      <c r="U7" s="550"/>
      <c r="V7" s="550"/>
      <c r="W7" s="550"/>
      <c r="X7" s="550"/>
      <c r="Y7" s="550"/>
      <c r="Z7" s="550"/>
      <c r="AA7" s="550"/>
      <c r="AB7" s="550"/>
      <c r="AC7" s="550"/>
      <c r="AD7" s="550"/>
      <c r="AE7" s="550"/>
      <c r="AF7" s="550"/>
      <c r="AG7" s="551"/>
    </row>
    <row r="8" spans="1:33" ht="20.100000000000001" customHeight="1">
      <c r="A8" s="556" t="s">
        <v>51</v>
      </c>
      <c r="B8" s="527"/>
      <c r="C8" s="558" t="s">
        <v>52</v>
      </c>
      <c r="D8" s="527"/>
      <c r="E8" s="527"/>
      <c r="F8" s="527"/>
      <c r="G8" s="527"/>
      <c r="H8" s="528"/>
      <c r="I8" s="527" t="s">
        <v>347</v>
      </c>
      <c r="J8" s="527"/>
      <c r="K8" s="527"/>
      <c r="L8" s="527"/>
      <c r="M8" s="527"/>
      <c r="N8" s="527"/>
      <c r="O8" s="527"/>
      <c r="P8" s="527"/>
      <c r="Q8" s="527"/>
      <c r="R8" s="527"/>
      <c r="S8" s="527"/>
      <c r="T8" s="527"/>
      <c r="U8" s="558" t="s">
        <v>107</v>
      </c>
      <c r="V8" s="527"/>
      <c r="W8" s="527"/>
      <c r="X8" s="527"/>
      <c r="Y8" s="527"/>
      <c r="Z8" s="527"/>
      <c r="AA8" s="527"/>
      <c r="AB8" s="527"/>
      <c r="AC8" s="527"/>
      <c r="AD8" s="527"/>
      <c r="AE8" s="527"/>
      <c r="AF8" s="527"/>
      <c r="AG8" s="528"/>
    </row>
    <row r="9" spans="1:33" ht="20.100000000000001" customHeight="1">
      <c r="A9" s="559"/>
      <c r="B9" s="529"/>
      <c r="C9" s="559"/>
      <c r="D9" s="529"/>
      <c r="E9" s="529"/>
      <c r="F9" s="529"/>
      <c r="G9" s="529"/>
      <c r="H9" s="530"/>
      <c r="I9" s="529"/>
      <c r="J9" s="529"/>
      <c r="K9" s="529"/>
      <c r="L9" s="529"/>
      <c r="M9" s="529"/>
      <c r="N9" s="529"/>
      <c r="O9" s="529"/>
      <c r="P9" s="529"/>
      <c r="Q9" s="529"/>
      <c r="R9" s="529"/>
      <c r="S9" s="529"/>
      <c r="T9" s="529"/>
      <c r="U9" s="548"/>
      <c r="V9" s="543"/>
      <c r="W9" s="543"/>
      <c r="X9" s="543"/>
      <c r="Y9" s="543"/>
      <c r="Z9" s="543"/>
      <c r="AA9" s="543"/>
      <c r="AB9" s="543"/>
      <c r="AC9" s="543"/>
      <c r="AD9" s="543"/>
      <c r="AE9" s="543"/>
      <c r="AF9" s="543"/>
      <c r="AG9" s="554"/>
    </row>
    <row r="10" spans="1:33" ht="20.100000000000001" customHeight="1">
      <c r="A10" s="556" t="s">
        <v>112</v>
      </c>
      <c r="B10" s="527"/>
      <c r="C10" s="558" t="s">
        <v>52</v>
      </c>
      <c r="D10" s="527"/>
      <c r="E10" s="527"/>
      <c r="F10" s="527"/>
      <c r="G10" s="527"/>
      <c r="H10" s="528"/>
      <c r="I10" s="527" t="s">
        <v>348</v>
      </c>
      <c r="J10" s="527"/>
      <c r="K10" s="527"/>
      <c r="L10" s="527"/>
      <c r="M10" s="527"/>
      <c r="N10" s="527"/>
      <c r="O10" s="527"/>
      <c r="P10" s="527"/>
      <c r="Q10" s="527"/>
      <c r="R10" s="527"/>
      <c r="S10" s="527"/>
      <c r="T10" s="527"/>
      <c r="U10" s="548"/>
      <c r="V10" s="543"/>
      <c r="W10" s="543"/>
      <c r="X10" s="543"/>
      <c r="Y10" s="543"/>
      <c r="Z10" s="543"/>
      <c r="AA10" s="543"/>
      <c r="AB10" s="543"/>
      <c r="AC10" s="543"/>
      <c r="AD10" s="543"/>
      <c r="AE10" s="543"/>
      <c r="AF10" s="543"/>
      <c r="AG10" s="554"/>
    </row>
    <row r="11" spans="1:33" ht="20.100000000000001" customHeight="1">
      <c r="A11" s="559"/>
      <c r="B11" s="529"/>
      <c r="C11" s="559"/>
      <c r="D11" s="529"/>
      <c r="E11" s="529"/>
      <c r="F11" s="529"/>
      <c r="G11" s="529"/>
      <c r="H11" s="530"/>
      <c r="I11" s="529"/>
      <c r="J11" s="529"/>
      <c r="K11" s="529"/>
      <c r="L11" s="529"/>
      <c r="M11" s="529"/>
      <c r="N11" s="529"/>
      <c r="O11" s="529"/>
      <c r="P11" s="529"/>
      <c r="Q11" s="529"/>
      <c r="R11" s="529"/>
      <c r="S11" s="529"/>
      <c r="T11" s="529"/>
      <c r="U11" s="559"/>
      <c r="V11" s="529"/>
      <c r="W11" s="529"/>
      <c r="X11" s="529"/>
      <c r="Y11" s="529"/>
      <c r="Z11" s="529"/>
      <c r="AA11" s="529"/>
      <c r="AB11" s="529"/>
      <c r="AC11" s="529"/>
      <c r="AD11" s="529"/>
      <c r="AE11" s="529"/>
      <c r="AF11" s="529"/>
      <c r="AG11" s="530"/>
    </row>
    <row r="12" spans="1:33" ht="20.100000000000001" customHeight="1">
      <c r="A12" s="560" t="s">
        <v>54</v>
      </c>
      <c r="B12" s="543"/>
      <c r="C12" s="548" t="s">
        <v>34</v>
      </c>
      <c r="D12" s="543"/>
      <c r="E12" s="543"/>
      <c r="F12" s="543"/>
      <c r="G12" s="543"/>
      <c r="H12" s="554"/>
      <c r="I12" s="597">
        <f>IF(入力ｼｰﾄ1!J46="",入力ｼｰﾄ1!J19,入力ｼｰﾄ1!J46)</f>
        <v>0</v>
      </c>
      <c r="J12" s="598"/>
      <c r="K12" s="598"/>
      <c r="L12" s="598"/>
      <c r="M12" s="598"/>
      <c r="N12" s="598"/>
      <c r="O12" s="598"/>
      <c r="P12" s="598"/>
      <c r="Q12" s="598"/>
      <c r="R12" s="598"/>
      <c r="S12" s="598"/>
      <c r="T12" s="598"/>
      <c r="U12" s="598"/>
      <c r="V12" s="598"/>
      <c r="W12" s="598"/>
      <c r="X12" s="598"/>
      <c r="Y12" s="598"/>
      <c r="Z12" s="598"/>
      <c r="AA12" s="598"/>
      <c r="AB12" s="598"/>
      <c r="AC12" s="598"/>
      <c r="AD12" s="611"/>
      <c r="AE12" s="7"/>
      <c r="AF12" s="543" t="s">
        <v>103</v>
      </c>
      <c r="AG12" s="21"/>
    </row>
    <row r="13" spans="1:33" ht="20.100000000000001" customHeight="1">
      <c r="A13" s="548"/>
      <c r="B13" s="543"/>
      <c r="C13" s="548"/>
      <c r="D13" s="543"/>
      <c r="E13" s="543"/>
      <c r="F13" s="543"/>
      <c r="G13" s="543"/>
      <c r="H13" s="554"/>
      <c r="I13" s="612"/>
      <c r="J13" s="613"/>
      <c r="K13" s="613"/>
      <c r="L13" s="613"/>
      <c r="M13" s="613"/>
      <c r="N13" s="613"/>
      <c r="O13" s="613"/>
      <c r="P13" s="613"/>
      <c r="Q13" s="613"/>
      <c r="R13" s="613"/>
      <c r="S13" s="613"/>
      <c r="T13" s="613"/>
      <c r="U13" s="613"/>
      <c r="V13" s="613"/>
      <c r="W13" s="613"/>
      <c r="X13" s="613"/>
      <c r="Y13" s="613"/>
      <c r="Z13" s="613"/>
      <c r="AA13" s="613"/>
      <c r="AB13" s="613"/>
      <c r="AC13" s="613"/>
      <c r="AD13" s="614"/>
      <c r="AE13" s="7"/>
      <c r="AF13" s="543"/>
      <c r="AG13" s="21"/>
    </row>
    <row r="14" spans="1:33" ht="20.100000000000001" customHeight="1">
      <c r="A14" s="556" t="s">
        <v>81</v>
      </c>
      <c r="B14" s="527"/>
      <c r="C14" s="580" t="s">
        <v>79</v>
      </c>
      <c r="D14" s="527"/>
      <c r="E14" s="527"/>
      <c r="F14" s="527"/>
      <c r="G14" s="527"/>
      <c r="H14" s="528"/>
      <c r="I14" s="7"/>
      <c r="J14" s="7"/>
      <c r="K14" s="7"/>
      <c r="L14" s="7"/>
      <c r="M14" s="7"/>
      <c r="N14" s="543" t="str">
        <f>入力ｼｰﾄ1!J60</f>
        <v>令和</v>
      </c>
      <c r="O14" s="543"/>
      <c r="P14" s="543" t="str">
        <f>IF(入力ｼｰﾄ1!L60="","",入力ｼｰﾄ1!L60)</f>
        <v/>
      </c>
      <c r="Q14" s="543"/>
      <c r="R14" s="543" t="s">
        <v>28</v>
      </c>
      <c r="S14" s="543"/>
      <c r="T14" s="543" t="str">
        <f>IF(入力ｼｰﾄ1!O60="","",入力ｼｰﾄ1!O60)</f>
        <v/>
      </c>
      <c r="U14" s="543"/>
      <c r="V14" s="543" t="s">
        <v>29</v>
      </c>
      <c r="W14" s="543"/>
      <c r="X14" s="543" t="str">
        <f>IF(入力ｼｰﾄ1!R60="","",入力ｼｰﾄ1!R60)</f>
        <v/>
      </c>
      <c r="Y14" s="543"/>
      <c r="Z14" s="543" t="s">
        <v>30</v>
      </c>
      <c r="AA14" s="543"/>
      <c r="AB14" s="7"/>
      <c r="AC14" s="7"/>
      <c r="AD14" s="7"/>
      <c r="AE14" s="8"/>
      <c r="AF14" s="8"/>
      <c r="AG14" s="9"/>
    </row>
    <row r="15" spans="1:33" ht="20.100000000000001" customHeight="1">
      <c r="A15" s="559"/>
      <c r="B15" s="529"/>
      <c r="C15" s="559"/>
      <c r="D15" s="529"/>
      <c r="E15" s="529"/>
      <c r="F15" s="529"/>
      <c r="G15" s="529"/>
      <c r="H15" s="530"/>
      <c r="I15" s="7"/>
      <c r="J15" s="7"/>
      <c r="K15" s="7"/>
      <c r="L15" s="7"/>
      <c r="M15" s="7"/>
      <c r="N15" s="543"/>
      <c r="O15" s="543"/>
      <c r="P15" s="543"/>
      <c r="Q15" s="543"/>
      <c r="R15" s="543"/>
      <c r="S15" s="543"/>
      <c r="T15" s="543"/>
      <c r="U15" s="543"/>
      <c r="V15" s="543"/>
      <c r="W15" s="543"/>
      <c r="X15" s="543"/>
      <c r="Y15" s="543"/>
      <c r="Z15" s="543"/>
      <c r="AA15" s="543"/>
      <c r="AB15" s="7"/>
      <c r="AC15" s="7"/>
      <c r="AD15" s="7"/>
      <c r="AE15" s="7"/>
      <c r="AF15" s="7"/>
      <c r="AG15" s="21"/>
    </row>
    <row r="16" spans="1:33" ht="20.100000000000001" customHeight="1">
      <c r="A16" s="560" t="s">
        <v>68</v>
      </c>
      <c r="B16" s="543"/>
      <c r="C16" s="548" t="s">
        <v>82</v>
      </c>
      <c r="D16" s="543"/>
      <c r="E16" s="543"/>
      <c r="F16" s="543"/>
      <c r="G16" s="543"/>
      <c r="H16" s="554"/>
      <c r="I16" s="151"/>
      <c r="J16" s="527" t="str">
        <f>IF(入力ｼｰﾄ1!H5="","",入力ｼｰﾄ1!H5)</f>
        <v/>
      </c>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8"/>
    </row>
    <row r="17" spans="1:40" ht="20.100000000000001" customHeight="1">
      <c r="A17" s="559"/>
      <c r="B17" s="529"/>
      <c r="C17" s="559"/>
      <c r="D17" s="529"/>
      <c r="E17" s="529"/>
      <c r="F17" s="529"/>
      <c r="G17" s="529"/>
      <c r="H17" s="530"/>
      <c r="I17" s="152"/>
      <c r="J17" s="529"/>
      <c r="K17" s="529"/>
      <c r="L17" s="529"/>
      <c r="M17" s="529"/>
      <c r="N17" s="529"/>
      <c r="O17" s="529"/>
      <c r="P17" s="529"/>
      <c r="Q17" s="529"/>
      <c r="R17" s="529"/>
      <c r="S17" s="529"/>
      <c r="T17" s="529"/>
      <c r="U17" s="529"/>
      <c r="V17" s="529"/>
      <c r="W17" s="529"/>
      <c r="X17" s="529"/>
      <c r="Y17" s="529"/>
      <c r="Z17" s="529"/>
      <c r="AA17" s="529"/>
      <c r="AB17" s="529"/>
      <c r="AC17" s="529"/>
      <c r="AD17" s="529"/>
      <c r="AE17" s="529"/>
      <c r="AF17" s="529"/>
      <c r="AG17" s="530"/>
    </row>
    <row r="18" spans="1:40" ht="20.100000000000001" customHeight="1">
      <c r="A18" s="560" t="s">
        <v>83</v>
      </c>
      <c r="B18" s="543"/>
      <c r="C18" s="548" t="s">
        <v>84</v>
      </c>
      <c r="D18" s="543"/>
      <c r="E18" s="543"/>
      <c r="F18" s="543"/>
      <c r="G18" s="543"/>
      <c r="H18" s="554"/>
      <c r="I18" s="7"/>
      <c r="J18" s="543" t="str">
        <f>IF(入力ｼｰﾄ1!H4="","",入力ｼｰﾄ1!H4)</f>
        <v/>
      </c>
      <c r="K18" s="543"/>
      <c r="L18" s="543"/>
      <c r="M18" s="543"/>
      <c r="N18" s="543"/>
      <c r="O18" s="543"/>
      <c r="P18" s="543"/>
      <c r="Q18" s="543"/>
      <c r="R18" s="543"/>
      <c r="S18" s="543"/>
      <c r="T18" s="543"/>
      <c r="U18" s="543"/>
      <c r="V18" s="543"/>
      <c r="W18" s="543"/>
      <c r="X18" s="543"/>
      <c r="Y18" s="543"/>
      <c r="Z18" s="543"/>
      <c r="AA18" s="543"/>
      <c r="AB18" s="543"/>
      <c r="AC18" s="543"/>
      <c r="AD18" s="543"/>
      <c r="AE18" s="543"/>
      <c r="AF18" s="543"/>
      <c r="AG18" s="21"/>
    </row>
    <row r="19" spans="1:40" ht="20.100000000000001" customHeight="1">
      <c r="A19" s="559"/>
      <c r="B19" s="529"/>
      <c r="C19" s="559"/>
      <c r="D19" s="529"/>
      <c r="E19" s="529"/>
      <c r="F19" s="529"/>
      <c r="G19" s="529"/>
      <c r="H19" s="530"/>
      <c r="I19" s="5"/>
      <c r="J19" s="529"/>
      <c r="K19" s="529"/>
      <c r="L19" s="529"/>
      <c r="M19" s="529"/>
      <c r="N19" s="529"/>
      <c r="O19" s="529"/>
      <c r="P19" s="529"/>
      <c r="Q19" s="529"/>
      <c r="R19" s="529"/>
      <c r="S19" s="529"/>
      <c r="T19" s="529"/>
      <c r="U19" s="529"/>
      <c r="V19" s="529"/>
      <c r="W19" s="529"/>
      <c r="X19" s="529"/>
      <c r="Y19" s="529"/>
      <c r="Z19" s="529"/>
      <c r="AA19" s="529"/>
      <c r="AB19" s="529"/>
      <c r="AC19" s="529"/>
      <c r="AD19" s="529"/>
      <c r="AE19" s="529"/>
      <c r="AF19" s="529"/>
      <c r="AG19" s="6"/>
    </row>
    <row r="21" spans="1:40" ht="20.100000000000001" customHeight="1">
      <c r="A21" s="408" t="s">
        <v>85</v>
      </c>
      <c r="B21" s="408"/>
      <c r="C21" s="408"/>
      <c r="D21" s="408"/>
      <c r="E21" s="408"/>
      <c r="F21" s="408"/>
      <c r="G21" s="408"/>
      <c r="H21" s="408"/>
      <c r="I21" s="408"/>
      <c r="J21" s="408"/>
      <c r="K21" s="408"/>
      <c r="L21" s="408"/>
      <c r="M21" s="408"/>
      <c r="N21" s="408"/>
      <c r="O21" s="408"/>
      <c r="P21" s="408"/>
      <c r="Q21" s="408"/>
      <c r="R21" s="408"/>
      <c r="S21" s="407" t="str">
        <f>IF(入力ｼｰﾄ1!H4="","",入力ｼｰﾄ1!H4)</f>
        <v/>
      </c>
      <c r="T21" s="407"/>
      <c r="U21" s="407"/>
      <c r="V21" s="407"/>
      <c r="W21" s="407"/>
      <c r="X21" s="407"/>
      <c r="Y21" s="407"/>
      <c r="Z21" s="407"/>
      <c r="AA21" s="407"/>
      <c r="AB21" s="410" t="s">
        <v>86</v>
      </c>
      <c r="AC21" s="410"/>
      <c r="AD21" s="410"/>
      <c r="AE21" s="410"/>
      <c r="AF21" s="410"/>
      <c r="AG21" s="410"/>
    </row>
    <row r="22" spans="1:40" ht="20.100000000000001" customHeight="1">
      <c r="A22" s="410" t="s">
        <v>87</v>
      </c>
      <c r="B22" s="410"/>
      <c r="C22" s="410"/>
      <c r="D22" s="410"/>
      <c r="E22" s="410"/>
      <c r="F22" s="410"/>
      <c r="G22" s="410"/>
      <c r="H22" s="410"/>
      <c r="I22" s="410"/>
      <c r="J22" s="410"/>
      <c r="K22" s="410"/>
      <c r="L22" s="410"/>
      <c r="M22" s="410"/>
      <c r="N22" s="410"/>
      <c r="O22" s="410"/>
      <c r="P22" s="410"/>
      <c r="Q22" s="410"/>
      <c r="R22" s="410"/>
      <c r="S22" s="410"/>
      <c r="T22" s="410"/>
      <c r="U22" s="410"/>
      <c r="V22" s="410"/>
      <c r="W22" s="410"/>
      <c r="X22" s="410"/>
      <c r="Y22" s="410"/>
      <c r="Z22" s="410"/>
      <c r="AA22" s="410"/>
      <c r="AB22" s="410"/>
      <c r="AC22" s="410"/>
      <c r="AD22" s="410"/>
      <c r="AE22" s="410"/>
      <c r="AF22" s="410"/>
      <c r="AG22" s="410"/>
    </row>
    <row r="24" spans="1:40" ht="20.100000000000001" customHeight="1">
      <c r="K24" s="139"/>
      <c r="L24" s="139"/>
      <c r="M24" s="139"/>
      <c r="N24" s="139" t="s">
        <v>21</v>
      </c>
      <c r="O24" s="139"/>
      <c r="P24" s="139"/>
      <c r="Q24" s="139"/>
      <c r="Z24" s="7"/>
      <c r="AA24" s="7"/>
      <c r="AB24" s="7"/>
      <c r="AC24" s="7"/>
      <c r="AD24" s="7"/>
      <c r="AE24" s="7"/>
      <c r="AF24" s="7"/>
      <c r="AG24" s="7"/>
      <c r="AH24" s="7"/>
      <c r="AI24" s="7"/>
      <c r="AJ24" s="7"/>
      <c r="AK24" s="7"/>
      <c r="AL24" s="7"/>
      <c r="AM24" s="7"/>
      <c r="AN24" s="7"/>
    </row>
    <row r="25" spans="1:40" ht="20.100000000000001" customHeight="1">
      <c r="N25" s="537" t="s">
        <v>19</v>
      </c>
      <c r="O25" s="537"/>
      <c r="P25" s="537"/>
      <c r="Q25" s="537"/>
      <c r="S25" s="540" t="str">
        <f>IF(AND(入力ｼｰﾄ1!K12="",入力ｼｰﾄ1!K52=""),"",IF(入力ｼｰﾄ1!K52="",入力ｼｰﾄ1!K12,入力ｼｰﾄ1!K52))</f>
        <v/>
      </c>
      <c r="T25" s="540"/>
      <c r="U25" s="540"/>
      <c r="V25" s="540"/>
      <c r="W25" s="540"/>
      <c r="X25" s="540"/>
      <c r="Y25" s="540"/>
      <c r="Z25" s="540"/>
      <c r="AA25" s="540"/>
      <c r="AB25" s="540"/>
      <c r="AC25" s="540"/>
      <c r="AD25" s="540"/>
      <c r="AE25" s="540"/>
      <c r="AF25" s="540"/>
      <c r="AG25" s="540"/>
      <c r="AH25" s="22"/>
      <c r="AI25" s="22"/>
      <c r="AJ25" s="22"/>
      <c r="AK25" s="22"/>
      <c r="AL25" s="22"/>
      <c r="AM25" s="22"/>
      <c r="AN25" s="7"/>
    </row>
    <row r="26" spans="1:40" ht="20.100000000000001" customHeight="1">
      <c r="N26" s="537" t="s">
        <v>18</v>
      </c>
      <c r="O26" s="537"/>
      <c r="P26" s="537"/>
      <c r="Q26" s="537"/>
      <c r="S26" s="407" t="str">
        <f>IF(AND(入力ｼｰﾄ1!K10="",入力ｼｰﾄ1!K50=""),"",IF(入力ｼｰﾄ1!K50="",入力ｼｰﾄ1!K10,入力ｼｰﾄ1!K50))</f>
        <v/>
      </c>
      <c r="T26" s="407"/>
      <c r="U26" s="407"/>
      <c r="V26" s="407"/>
      <c r="W26" s="407"/>
      <c r="X26" s="407"/>
      <c r="Y26" s="407"/>
      <c r="Z26" s="407"/>
      <c r="AA26" s="407"/>
      <c r="AB26" s="407"/>
      <c r="AC26" s="407"/>
      <c r="AD26" s="407"/>
      <c r="AE26" s="407"/>
    </row>
    <row r="27" spans="1:40" ht="20.100000000000001" customHeight="1">
      <c r="N27" s="13"/>
      <c r="O27" s="13"/>
      <c r="P27" s="13"/>
      <c r="Q27" s="13"/>
      <c r="S27" s="407" t="str">
        <f>IF(AND(入力ｼｰﾄ1!L11="",入力ｼｰﾄ1!L51=""),"",IF(入力ｼｰﾄ1!L51="",入力ｼｰﾄ1!L11,入力ｼｰﾄ1!L51))</f>
        <v/>
      </c>
      <c r="T27" s="407"/>
      <c r="U27" s="407"/>
      <c r="V27" s="407"/>
      <c r="W27" s="407"/>
      <c r="X27" s="407" t="str">
        <f>IF(AND(入力ｼｰﾄ1!V11="",入力ｼｰﾄ1!V51=""),"",IF(入力ｼｰﾄ1!V51="",入力ｼｰﾄ1!V11,入力ｼｰﾄ1!V51))</f>
        <v/>
      </c>
      <c r="Y27" s="407"/>
      <c r="Z27" s="407"/>
      <c r="AA27" s="407"/>
      <c r="AB27" s="407"/>
      <c r="AC27" s="407"/>
      <c r="AD27" s="407"/>
      <c r="AE27" s="407"/>
      <c r="AF27" s="538" t="s">
        <v>49</v>
      </c>
      <c r="AG27" s="407"/>
    </row>
    <row r="28" spans="1:40" ht="20.100000000000001" customHeight="1">
      <c r="N28" s="537" t="s">
        <v>20</v>
      </c>
      <c r="O28" s="537"/>
      <c r="P28" s="537"/>
      <c r="Q28" s="537"/>
      <c r="S28" s="543" t="str">
        <f>IF(AND(入力ｼｰﾄ1!K13="",入力ｼｰﾄ1!K53=""),"",IF(入力ｼｰﾄ1!K53="",入力ｼｰﾄ1!K13,入力ｼｰﾄ1!K53))</f>
        <v/>
      </c>
      <c r="T28" s="543"/>
      <c r="U28" s="543"/>
      <c r="V28" s="543"/>
      <c r="W28" s="543"/>
      <c r="X28" s="543"/>
      <c r="Y28" s="543"/>
      <c r="Z28" s="543"/>
      <c r="AA28" s="543"/>
      <c r="AB28" s="543"/>
      <c r="AC28" s="543"/>
      <c r="AD28" s="543"/>
      <c r="AE28" s="543"/>
      <c r="AF28" s="12"/>
      <c r="AG28" s="12"/>
    </row>
  </sheetData>
  <mergeCells count="48">
    <mergeCell ref="C8:H9"/>
    <mergeCell ref="I8:T9"/>
    <mergeCell ref="U8:AG11"/>
    <mergeCell ref="N28:Q28"/>
    <mergeCell ref="N26:Q26"/>
    <mergeCell ref="N25:Q25"/>
    <mergeCell ref="J16:AG17"/>
    <mergeCell ref="A22:AG22"/>
    <mergeCell ref="A21:R21"/>
    <mergeCell ref="AF27:AG27"/>
    <mergeCell ref="S28:AE28"/>
    <mergeCell ref="S26:AE26"/>
    <mergeCell ref="S27:W27"/>
    <mergeCell ref="X27:AE27"/>
    <mergeCell ref="AB21:AG21"/>
    <mergeCell ref="A18:B19"/>
    <mergeCell ref="P14:Q15"/>
    <mergeCell ref="R14:S15"/>
    <mergeCell ref="S21:AA21"/>
    <mergeCell ref="W2:X2"/>
    <mergeCell ref="A4:AG4"/>
    <mergeCell ref="A6:B7"/>
    <mergeCell ref="A10:B11"/>
    <mergeCell ref="J6:M7"/>
    <mergeCell ref="Y2:Z2"/>
    <mergeCell ref="C6:H7"/>
    <mergeCell ref="AB2:AC2"/>
    <mergeCell ref="AE2:AF2"/>
    <mergeCell ref="I10:T11"/>
    <mergeCell ref="N6:AG7"/>
    <mergeCell ref="C10:H11"/>
    <mergeCell ref="A8:B9"/>
    <mergeCell ref="S25:AG25"/>
    <mergeCell ref="C12:H13"/>
    <mergeCell ref="AF12:AF13"/>
    <mergeCell ref="I12:AD13"/>
    <mergeCell ref="A12:B13"/>
    <mergeCell ref="A14:B15"/>
    <mergeCell ref="C16:H17"/>
    <mergeCell ref="C18:H19"/>
    <mergeCell ref="A16:B17"/>
    <mergeCell ref="Z14:AA15"/>
    <mergeCell ref="N14:O15"/>
    <mergeCell ref="V14:W15"/>
    <mergeCell ref="C14:H15"/>
    <mergeCell ref="J18:AF19"/>
    <mergeCell ref="X14:Y15"/>
    <mergeCell ref="T14:U15"/>
  </mergeCells>
  <phoneticPr fontId="2"/>
  <pageMargins left="0.78700000000000003" right="0.78700000000000003" top="0.98399999999999999" bottom="0.98399999999999999" header="0.51200000000000001" footer="0.51200000000000001"/>
  <pageSetup paperSize="9" scale="98" orientation="portrait" horizontalDpi="4294967293"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AI34"/>
  <sheetViews>
    <sheetView view="pageBreakPreview" topLeftCell="A16" zoomScaleNormal="100" zoomScaleSheetLayoutView="100" workbookViewId="0">
      <selection activeCell="BL13" sqref="BL13"/>
    </sheetView>
  </sheetViews>
  <sheetFormatPr defaultColWidth="2.6640625" defaultRowHeight="20.100000000000001" customHeight="1"/>
  <cols>
    <col min="1" max="16384" width="2.6640625" style="4"/>
  </cols>
  <sheetData>
    <row r="1" spans="1:35" ht="20.100000000000001" customHeight="1">
      <c r="A1" s="408" t="s">
        <v>153</v>
      </c>
      <c r="B1" s="408"/>
      <c r="C1" s="408"/>
      <c r="D1" s="408"/>
      <c r="E1" s="408"/>
      <c r="F1" s="408"/>
      <c r="G1" s="408"/>
      <c r="H1" s="408"/>
      <c r="I1" s="408"/>
      <c r="J1" s="408"/>
      <c r="K1" s="12"/>
      <c r="L1" s="12"/>
      <c r="M1" s="12"/>
      <c r="N1" s="12"/>
      <c r="O1" s="12"/>
      <c r="P1" s="12"/>
      <c r="Q1" s="12"/>
      <c r="R1" s="12"/>
      <c r="S1" s="12"/>
      <c r="T1" s="12"/>
      <c r="U1" s="12"/>
      <c r="V1" s="12"/>
      <c r="W1" s="12"/>
      <c r="X1" s="12"/>
      <c r="Y1" s="12"/>
      <c r="Z1" s="12"/>
      <c r="AA1" s="12"/>
      <c r="AB1" s="12"/>
      <c r="AC1" s="12"/>
      <c r="AD1" s="12"/>
      <c r="AE1" s="12"/>
      <c r="AF1" s="12"/>
      <c r="AG1" s="12"/>
    </row>
    <row r="2" spans="1:35" ht="20.100000000000001" customHeight="1">
      <c r="W2" s="407" t="str">
        <f>入力ｼｰﾄ1!J65</f>
        <v>令和</v>
      </c>
      <c r="X2" s="407"/>
      <c r="Y2" s="407" t="str">
        <f>IF(入力ｼｰﾄ1!L65="","",入力ｼｰﾄ1!L65)</f>
        <v/>
      </c>
      <c r="Z2" s="407"/>
      <c r="AA2" s="12" t="s">
        <v>28</v>
      </c>
      <c r="AB2" s="407" t="str">
        <f>IF(入力ｼｰﾄ1!O65="","",入力ｼｰﾄ1!O65)</f>
        <v/>
      </c>
      <c r="AC2" s="407"/>
      <c r="AD2" s="12" t="s">
        <v>29</v>
      </c>
      <c r="AE2" s="407" t="str">
        <f>IF(入力ｼｰﾄ1!R65="","",入力ｼｰﾄ1!R65)</f>
        <v/>
      </c>
      <c r="AF2" s="407"/>
      <c r="AG2" s="12" t="s">
        <v>30</v>
      </c>
    </row>
    <row r="3" spans="1:35" ht="20.100000000000001" customHeight="1">
      <c r="A3" s="408" t="s">
        <v>48</v>
      </c>
      <c r="B3" s="408"/>
      <c r="C3" s="408"/>
      <c r="D3" s="408"/>
      <c r="E3" s="408"/>
      <c r="F3" s="408"/>
    </row>
    <row r="4" spans="1:35" ht="20.100000000000001" customHeight="1">
      <c r="Q4" s="537" t="s">
        <v>19</v>
      </c>
      <c r="R4" s="537"/>
      <c r="S4" s="537"/>
      <c r="T4" s="537"/>
      <c r="V4" s="539" t="str">
        <f>IF(入力ｼｰﾄ1!J68="","",入力ｼｰﾄ1!J68)</f>
        <v/>
      </c>
      <c r="W4" s="539"/>
      <c r="X4" s="539"/>
      <c r="Y4" s="539"/>
      <c r="Z4" s="539"/>
      <c r="AA4" s="539"/>
      <c r="AB4" s="539"/>
      <c r="AC4" s="539"/>
      <c r="AD4" s="539"/>
      <c r="AE4" s="539"/>
      <c r="AF4" s="539"/>
      <c r="AG4" s="539"/>
    </row>
    <row r="5" spans="1:35" ht="20.100000000000001" customHeight="1">
      <c r="Q5" s="537" t="s">
        <v>18</v>
      </c>
      <c r="R5" s="537"/>
      <c r="S5" s="537"/>
      <c r="T5" s="537"/>
      <c r="V5" s="408" t="str">
        <f>IF(入力ｼｰﾄ1!H4="","",入力ｼｰﾄ1!H4)</f>
        <v/>
      </c>
      <c r="W5" s="408"/>
      <c r="X5" s="408"/>
      <c r="Y5" s="408"/>
      <c r="Z5" s="408"/>
      <c r="AA5" s="408"/>
      <c r="AB5" s="408"/>
      <c r="AC5" s="408"/>
      <c r="AD5" s="408"/>
      <c r="AE5" s="408"/>
      <c r="AF5" s="538" t="s">
        <v>49</v>
      </c>
      <c r="AG5" s="407"/>
    </row>
    <row r="6" spans="1:35" ht="20.100000000000001" customHeight="1">
      <c r="Q6" s="537" t="s">
        <v>20</v>
      </c>
      <c r="R6" s="537"/>
      <c r="S6" s="537"/>
      <c r="T6" s="537"/>
      <c r="V6" s="407" t="str">
        <f>IF(入力ｼｰﾄ1!H6="","",入力ｼｰﾄ1!H6)</f>
        <v/>
      </c>
      <c r="W6" s="407"/>
      <c r="X6" s="407"/>
      <c r="Y6" s="407"/>
      <c r="Z6" s="407"/>
      <c r="AA6" s="407"/>
      <c r="AB6" s="407"/>
      <c r="AC6" s="407"/>
      <c r="AD6" s="407"/>
      <c r="AE6" s="407"/>
      <c r="AF6" s="407"/>
      <c r="AG6" s="407"/>
    </row>
    <row r="7" spans="1:35" ht="20.100000000000001" customHeight="1">
      <c r="Q7" s="13"/>
      <c r="R7" s="13"/>
      <c r="S7" s="13"/>
      <c r="T7" s="13"/>
      <c r="W7" s="14"/>
      <c r="X7" s="14"/>
      <c r="Y7" s="14"/>
      <c r="AA7" s="14"/>
      <c r="AB7" s="14"/>
      <c r="AD7" s="14"/>
      <c r="AE7" s="14"/>
      <c r="AF7" s="14"/>
      <c r="AG7" s="14"/>
    </row>
    <row r="8" spans="1:35" ht="20.100000000000001" customHeight="1">
      <c r="A8" s="591" t="s">
        <v>384</v>
      </c>
      <c r="B8" s="591"/>
      <c r="C8" s="591"/>
      <c r="D8" s="591"/>
      <c r="E8" s="591"/>
      <c r="F8" s="591"/>
      <c r="G8" s="591"/>
      <c r="H8" s="591"/>
      <c r="I8" s="591"/>
      <c r="J8" s="591"/>
      <c r="K8" s="591"/>
      <c r="L8" s="591"/>
      <c r="M8" s="591"/>
      <c r="N8" s="591"/>
      <c r="O8" s="591"/>
      <c r="P8" s="591"/>
      <c r="Q8" s="591"/>
      <c r="R8" s="591"/>
      <c r="S8" s="591"/>
      <c r="T8" s="591"/>
      <c r="U8" s="591"/>
      <c r="V8" s="591"/>
      <c r="W8" s="591"/>
      <c r="X8" s="591"/>
      <c r="Y8" s="591"/>
      <c r="Z8" s="591"/>
      <c r="AA8" s="591"/>
      <c r="AB8" s="591"/>
      <c r="AC8" s="591"/>
      <c r="AD8" s="591"/>
      <c r="AE8" s="591"/>
      <c r="AF8" s="591"/>
      <c r="AG8" s="591"/>
    </row>
    <row r="9" spans="1:35" ht="20.100000000000001" customHeight="1">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row>
    <row r="10" spans="1:35" ht="20.100000000000001" customHeight="1">
      <c r="B10" s="407" t="str">
        <f>入力ｼｰﾄ1!J66</f>
        <v>令和</v>
      </c>
      <c r="C10" s="407"/>
      <c r="D10" s="407" t="str">
        <f>IF(入力ｼｰﾄ1!L66="","",入力ｼｰﾄ1!L66)</f>
        <v/>
      </c>
      <c r="E10" s="407"/>
      <c r="F10" s="4" t="s">
        <v>28</v>
      </c>
      <c r="G10" s="407" t="str">
        <f>IF(入力ｼｰﾄ1!O66="","",入力ｼｰﾄ1!O66)</f>
        <v/>
      </c>
      <c r="H10" s="407"/>
      <c r="I10" s="4" t="s">
        <v>29</v>
      </c>
      <c r="J10" s="407" t="str">
        <f>IF(入力ｼｰﾄ1!R66="","",入力ｼｰﾄ1!R66)</f>
        <v/>
      </c>
      <c r="K10" s="407"/>
      <c r="L10" s="407" t="s">
        <v>75</v>
      </c>
      <c r="M10" s="407"/>
      <c r="N10" s="407"/>
      <c r="O10" s="536" t="str">
        <f>IF(入力ｼｰﾄ1!J67="","",入力ｼｰﾄ1!J67)</f>
        <v/>
      </c>
      <c r="P10" s="536"/>
      <c r="Q10" s="536"/>
      <c r="R10" s="12" t="s">
        <v>39</v>
      </c>
      <c r="S10" s="407" t="str">
        <f>IF(入力ｼｰﾄ1!O67="","",入力ｼｰﾄ1!O67)</f>
        <v/>
      </c>
      <c r="T10" s="407"/>
      <c r="U10" s="407"/>
      <c r="V10" s="537" t="s">
        <v>349</v>
      </c>
      <c r="W10" s="537"/>
      <c r="X10" s="537"/>
      <c r="Y10" s="537"/>
      <c r="Z10" s="537"/>
      <c r="AA10" s="537"/>
      <c r="AB10" s="537"/>
      <c r="AC10" s="537"/>
      <c r="AD10" s="537"/>
      <c r="AE10" s="537"/>
      <c r="AF10" s="537"/>
      <c r="AG10" s="537"/>
      <c r="AH10" s="537"/>
      <c r="AI10" s="537"/>
    </row>
    <row r="11" spans="1:35" ht="20.100000000000001" customHeight="1">
      <c r="A11" s="537" t="s">
        <v>351</v>
      </c>
      <c r="B11" s="537"/>
      <c r="C11" s="537"/>
      <c r="D11" s="537"/>
      <c r="E11" s="537"/>
      <c r="F11" s="537"/>
      <c r="G11" s="537"/>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row>
    <row r="12" spans="1:35" ht="20.100000000000001" customHeight="1">
      <c r="A12" s="410" t="s">
        <v>350</v>
      </c>
      <c r="B12" s="410"/>
      <c r="C12" s="410"/>
      <c r="D12" s="410"/>
      <c r="E12" s="410"/>
      <c r="F12" s="410"/>
      <c r="G12" s="410"/>
      <c r="H12" s="410"/>
      <c r="I12" s="410"/>
      <c r="J12" s="410"/>
      <c r="K12" s="410"/>
      <c r="L12" s="410"/>
      <c r="M12" s="410"/>
      <c r="N12" s="410"/>
      <c r="O12" s="410"/>
      <c r="P12" s="410"/>
      <c r="Q12" s="410"/>
      <c r="R12" s="410"/>
      <c r="S12" s="410"/>
      <c r="T12" s="410"/>
      <c r="U12" s="410"/>
      <c r="V12" s="410"/>
      <c r="W12" s="410"/>
      <c r="X12" s="410"/>
      <c r="Y12" s="410"/>
      <c r="Z12" s="410"/>
      <c r="AA12" s="410"/>
      <c r="AB12" s="410"/>
      <c r="AC12" s="410"/>
      <c r="AD12" s="410"/>
      <c r="AE12" s="410"/>
      <c r="AF12" s="410"/>
      <c r="AG12" s="410"/>
      <c r="AH12" s="410"/>
      <c r="AI12" s="410"/>
    </row>
    <row r="14" spans="1:35" ht="20.100000000000001" customHeight="1">
      <c r="A14" s="407" t="s">
        <v>50</v>
      </c>
      <c r="B14" s="407"/>
      <c r="C14" s="407"/>
      <c r="D14" s="407"/>
      <c r="E14" s="407"/>
      <c r="F14" s="407"/>
      <c r="G14" s="407"/>
      <c r="H14" s="407"/>
      <c r="I14" s="407"/>
      <c r="J14" s="407"/>
      <c r="K14" s="407"/>
      <c r="L14" s="407"/>
      <c r="M14" s="407"/>
      <c r="N14" s="407"/>
      <c r="O14" s="407"/>
      <c r="P14" s="407"/>
      <c r="Q14" s="407"/>
      <c r="R14" s="407"/>
      <c r="S14" s="407"/>
      <c r="T14" s="407"/>
      <c r="U14" s="407"/>
      <c r="V14" s="407"/>
      <c r="W14" s="407"/>
      <c r="X14" s="407"/>
      <c r="Y14" s="407"/>
      <c r="Z14" s="407"/>
      <c r="AA14" s="407"/>
      <c r="AB14" s="407"/>
      <c r="AC14" s="407"/>
      <c r="AD14" s="407"/>
      <c r="AE14" s="407"/>
      <c r="AF14" s="407"/>
      <c r="AG14" s="407"/>
      <c r="AH14" s="407"/>
    </row>
    <row r="16" spans="1:35" ht="20.100000000000001" customHeight="1">
      <c r="B16" s="615" t="s">
        <v>106</v>
      </c>
      <c r="C16" s="407"/>
      <c r="E16" s="407" t="s">
        <v>88</v>
      </c>
      <c r="F16" s="407"/>
      <c r="G16" s="407"/>
      <c r="H16" s="407"/>
      <c r="J16" s="529"/>
      <c r="K16" s="529"/>
      <c r="L16" s="529"/>
      <c r="M16" s="529"/>
      <c r="N16" s="529"/>
      <c r="O16" s="529"/>
      <c r="P16" s="529"/>
      <c r="Q16" s="529"/>
      <c r="R16" s="529"/>
      <c r="S16" s="5" t="s">
        <v>89</v>
      </c>
    </row>
    <row r="18" spans="1:35" ht="20.100000000000001" customHeight="1">
      <c r="B18" s="615" t="s">
        <v>124</v>
      </c>
      <c r="C18" s="407"/>
      <c r="E18" s="407" t="s">
        <v>90</v>
      </c>
      <c r="F18" s="407"/>
      <c r="G18" s="407"/>
    </row>
    <row r="19" spans="1:35" ht="20.100000000000001" customHeight="1">
      <c r="A19" s="558" t="s">
        <v>91</v>
      </c>
      <c r="B19" s="527"/>
      <c r="C19" s="527"/>
      <c r="D19" s="527"/>
      <c r="E19" s="527"/>
      <c r="F19" s="527"/>
      <c r="G19" s="528"/>
      <c r="H19" s="527"/>
      <c r="I19" s="527"/>
      <c r="J19" s="527"/>
      <c r="K19" s="527"/>
      <c r="L19" s="527"/>
      <c r="M19" s="527"/>
      <c r="N19" s="527"/>
      <c r="O19" s="527"/>
      <c r="P19" s="527"/>
      <c r="Q19" s="620" t="s">
        <v>353</v>
      </c>
      <c r="R19" s="620"/>
      <c r="S19" s="620"/>
      <c r="T19" s="620"/>
      <c r="U19" s="620"/>
      <c r="V19" s="621"/>
      <c r="W19" s="558"/>
      <c r="X19" s="527"/>
      <c r="Y19" s="527"/>
      <c r="Z19" s="527"/>
      <c r="AA19" s="527"/>
      <c r="AB19" s="527"/>
      <c r="AC19" s="620" t="s">
        <v>352</v>
      </c>
      <c r="AD19" s="620"/>
      <c r="AE19" s="620"/>
      <c r="AF19" s="620"/>
      <c r="AG19" s="620"/>
      <c r="AH19" s="620"/>
      <c r="AI19" s="621"/>
    </row>
    <row r="20" spans="1:35" ht="20.100000000000001" customHeight="1">
      <c r="A20" s="548"/>
      <c r="B20" s="543"/>
      <c r="C20" s="543"/>
      <c r="D20" s="543"/>
      <c r="E20" s="543"/>
      <c r="F20" s="543"/>
      <c r="G20" s="554"/>
      <c r="H20" s="543"/>
      <c r="I20" s="543"/>
      <c r="J20" s="543"/>
      <c r="K20" s="543"/>
      <c r="L20" s="543"/>
      <c r="M20" s="543"/>
      <c r="N20" s="543"/>
      <c r="O20" s="543"/>
      <c r="P20" s="543"/>
      <c r="Q20" s="622"/>
      <c r="R20" s="622"/>
      <c r="S20" s="622"/>
      <c r="T20" s="622"/>
      <c r="U20" s="622"/>
      <c r="V20" s="623"/>
      <c r="W20" s="548"/>
      <c r="X20" s="543"/>
      <c r="Y20" s="543"/>
      <c r="Z20" s="543"/>
      <c r="AA20" s="543"/>
      <c r="AB20" s="543"/>
      <c r="AC20" s="622"/>
      <c r="AD20" s="622"/>
      <c r="AE20" s="622"/>
      <c r="AF20" s="622"/>
      <c r="AG20" s="622"/>
      <c r="AH20" s="622"/>
      <c r="AI20" s="623"/>
    </row>
    <row r="21" spans="1:35" ht="20.100000000000001" customHeight="1">
      <c r="A21" s="548"/>
      <c r="B21" s="543"/>
      <c r="C21" s="543"/>
      <c r="D21" s="543"/>
      <c r="E21" s="543"/>
      <c r="F21" s="543"/>
      <c r="G21" s="554"/>
      <c r="H21" s="543"/>
      <c r="I21" s="543"/>
      <c r="J21" s="543"/>
      <c r="K21" s="543"/>
      <c r="L21" s="543"/>
      <c r="M21" s="543"/>
      <c r="N21" s="543"/>
      <c r="O21" s="543"/>
      <c r="P21" s="543"/>
      <c r="Q21" s="622"/>
      <c r="R21" s="622"/>
      <c r="S21" s="622"/>
      <c r="T21" s="622"/>
      <c r="U21" s="622"/>
      <c r="V21" s="623"/>
      <c r="W21" s="548"/>
      <c r="X21" s="543"/>
      <c r="Y21" s="543"/>
      <c r="Z21" s="543"/>
      <c r="AA21" s="543"/>
      <c r="AB21" s="543"/>
      <c r="AC21" s="622"/>
      <c r="AD21" s="622"/>
      <c r="AE21" s="622"/>
      <c r="AF21" s="622"/>
      <c r="AG21" s="622"/>
      <c r="AH21" s="622"/>
      <c r="AI21" s="623"/>
    </row>
    <row r="22" spans="1:35" ht="20.100000000000001" customHeight="1">
      <c r="A22" s="548"/>
      <c r="B22" s="543"/>
      <c r="C22" s="543"/>
      <c r="D22" s="543"/>
      <c r="E22" s="543"/>
      <c r="F22" s="543"/>
      <c r="G22" s="554"/>
      <c r="H22" s="543"/>
      <c r="I22" s="543"/>
      <c r="J22" s="543"/>
      <c r="K22" s="543"/>
      <c r="L22" s="543"/>
      <c r="M22" s="543"/>
      <c r="N22" s="543"/>
      <c r="O22" s="543"/>
      <c r="P22" s="543"/>
      <c r="Q22" s="622"/>
      <c r="R22" s="622"/>
      <c r="S22" s="622"/>
      <c r="T22" s="622"/>
      <c r="U22" s="622"/>
      <c r="V22" s="623"/>
      <c r="W22" s="548"/>
      <c r="X22" s="543"/>
      <c r="Y22" s="543"/>
      <c r="Z22" s="543"/>
      <c r="AA22" s="543"/>
      <c r="AB22" s="543"/>
      <c r="AC22" s="622"/>
      <c r="AD22" s="622"/>
      <c r="AE22" s="622"/>
      <c r="AF22" s="622"/>
      <c r="AG22" s="622"/>
      <c r="AH22" s="622"/>
      <c r="AI22" s="623"/>
    </row>
    <row r="23" spans="1:35" ht="20.100000000000001" customHeight="1">
      <c r="A23" s="548"/>
      <c r="B23" s="543"/>
      <c r="C23" s="543"/>
      <c r="D23" s="543"/>
      <c r="E23" s="543"/>
      <c r="F23" s="543"/>
      <c r="G23" s="554"/>
      <c r="H23" s="543"/>
      <c r="I23" s="543"/>
      <c r="J23" s="543"/>
      <c r="K23" s="543"/>
      <c r="L23" s="543"/>
      <c r="M23" s="543"/>
      <c r="N23" s="543"/>
      <c r="O23" s="543"/>
      <c r="P23" s="543"/>
      <c r="Q23" s="622"/>
      <c r="R23" s="622"/>
      <c r="S23" s="622"/>
      <c r="T23" s="622"/>
      <c r="U23" s="622"/>
      <c r="V23" s="623"/>
      <c r="W23" s="548"/>
      <c r="X23" s="543"/>
      <c r="Y23" s="543"/>
      <c r="Z23" s="543"/>
      <c r="AA23" s="543"/>
      <c r="AB23" s="543"/>
      <c r="AC23" s="622"/>
      <c r="AD23" s="622"/>
      <c r="AE23" s="622"/>
      <c r="AF23" s="622"/>
      <c r="AG23" s="622"/>
      <c r="AH23" s="622"/>
      <c r="AI23" s="623"/>
    </row>
    <row r="24" spans="1:35" ht="20.100000000000001" customHeight="1">
      <c r="A24" s="548"/>
      <c r="B24" s="543"/>
      <c r="C24" s="543"/>
      <c r="D24" s="543"/>
      <c r="E24" s="543"/>
      <c r="F24" s="543"/>
      <c r="G24" s="554"/>
      <c r="H24" s="543"/>
      <c r="I24" s="543"/>
      <c r="J24" s="543"/>
      <c r="K24" s="543"/>
      <c r="L24" s="543"/>
      <c r="M24" s="543"/>
      <c r="N24" s="543"/>
      <c r="O24" s="543"/>
      <c r="P24" s="543"/>
      <c r="Q24" s="622"/>
      <c r="R24" s="622"/>
      <c r="S24" s="622"/>
      <c r="T24" s="622"/>
      <c r="U24" s="622"/>
      <c r="V24" s="623"/>
      <c r="W24" s="548"/>
      <c r="X24" s="543"/>
      <c r="Y24" s="543"/>
      <c r="Z24" s="543"/>
      <c r="AA24" s="543"/>
      <c r="AB24" s="543"/>
      <c r="AC24" s="622"/>
      <c r="AD24" s="622"/>
      <c r="AE24" s="622"/>
      <c r="AF24" s="622"/>
      <c r="AG24" s="622"/>
      <c r="AH24" s="622"/>
      <c r="AI24" s="623"/>
    </row>
    <row r="25" spans="1:35" ht="20.100000000000001" customHeight="1">
      <c r="A25" s="548"/>
      <c r="B25" s="543"/>
      <c r="C25" s="543"/>
      <c r="D25" s="543"/>
      <c r="E25" s="543"/>
      <c r="F25" s="543"/>
      <c r="G25" s="554"/>
      <c r="H25" s="543"/>
      <c r="I25" s="543"/>
      <c r="J25" s="543"/>
      <c r="K25" s="543"/>
      <c r="L25" s="543"/>
      <c r="M25" s="543"/>
      <c r="N25" s="543"/>
      <c r="O25" s="543"/>
      <c r="P25" s="543"/>
      <c r="Q25" s="622"/>
      <c r="R25" s="622"/>
      <c r="S25" s="622"/>
      <c r="T25" s="622"/>
      <c r="U25" s="622"/>
      <c r="V25" s="623"/>
      <c r="W25" s="548"/>
      <c r="X25" s="543"/>
      <c r="Y25" s="543"/>
      <c r="Z25" s="543"/>
      <c r="AA25" s="543"/>
      <c r="AB25" s="543"/>
      <c r="AC25" s="622"/>
      <c r="AD25" s="622"/>
      <c r="AE25" s="622"/>
      <c r="AF25" s="622"/>
      <c r="AG25" s="622"/>
      <c r="AH25" s="622"/>
      <c r="AI25" s="623"/>
    </row>
    <row r="26" spans="1:35" ht="20.100000000000001" customHeight="1">
      <c r="A26" s="559"/>
      <c r="B26" s="529"/>
      <c r="C26" s="529"/>
      <c r="D26" s="529"/>
      <c r="E26" s="529"/>
      <c r="F26" s="529"/>
      <c r="G26" s="530"/>
      <c r="H26" s="543"/>
      <c r="I26" s="543"/>
      <c r="J26" s="543"/>
      <c r="K26" s="543"/>
      <c r="L26" s="543"/>
      <c r="M26" s="543"/>
      <c r="N26" s="543"/>
      <c r="O26" s="543"/>
      <c r="P26" s="543"/>
      <c r="Q26" s="624"/>
      <c r="R26" s="624"/>
      <c r="S26" s="624"/>
      <c r="T26" s="624"/>
      <c r="U26" s="624"/>
      <c r="V26" s="625"/>
      <c r="W26" s="559"/>
      <c r="X26" s="529"/>
      <c r="Y26" s="529"/>
      <c r="Z26" s="529"/>
      <c r="AA26" s="529"/>
      <c r="AB26" s="529"/>
      <c r="AC26" s="624"/>
      <c r="AD26" s="624"/>
      <c r="AE26" s="624"/>
      <c r="AF26" s="624"/>
      <c r="AG26" s="624"/>
      <c r="AH26" s="624"/>
      <c r="AI26" s="625"/>
    </row>
    <row r="27" spans="1:35" ht="20.100000000000001" customHeight="1">
      <c r="A27" s="558" t="s">
        <v>92</v>
      </c>
      <c r="B27" s="527"/>
      <c r="C27" s="527"/>
      <c r="D27" s="527"/>
      <c r="E27" s="527"/>
      <c r="F27" s="527"/>
      <c r="G27" s="528"/>
      <c r="H27" s="527" t="s">
        <v>93</v>
      </c>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8"/>
    </row>
    <row r="28" spans="1:35" ht="20.100000000000001" customHeight="1">
      <c r="A28" s="559"/>
      <c r="B28" s="529"/>
      <c r="C28" s="529"/>
      <c r="D28" s="529"/>
      <c r="E28" s="529"/>
      <c r="F28" s="529"/>
      <c r="G28" s="530"/>
      <c r="H28" s="529"/>
      <c r="I28" s="529"/>
      <c r="J28" s="529"/>
      <c r="K28" s="529"/>
      <c r="L28" s="529"/>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30"/>
    </row>
    <row r="29" spans="1:35" ht="20.100000000000001" customHeight="1">
      <c r="A29" s="558" t="s">
        <v>94</v>
      </c>
      <c r="B29" s="527"/>
      <c r="C29" s="527"/>
      <c r="D29" s="527"/>
      <c r="E29" s="527"/>
      <c r="F29" s="527"/>
      <c r="G29" s="528"/>
      <c r="H29" s="558"/>
      <c r="I29" s="617"/>
      <c r="J29" s="543"/>
      <c r="K29" s="543"/>
      <c r="L29" s="616"/>
      <c r="M29" s="617"/>
      <c r="N29" s="543"/>
      <c r="O29" s="543"/>
      <c r="P29" s="616"/>
      <c r="Q29" s="617"/>
      <c r="R29" s="616"/>
      <c r="S29" s="617"/>
      <c r="T29" s="543"/>
      <c r="U29" s="543"/>
      <c r="V29" s="23"/>
      <c r="W29" s="24"/>
      <c r="X29" s="25"/>
      <c r="Y29" s="25"/>
      <c r="Z29" s="25"/>
      <c r="AA29" s="25"/>
      <c r="AB29" s="25"/>
      <c r="AC29" s="25"/>
      <c r="AD29" s="25"/>
      <c r="AE29" s="25"/>
      <c r="AF29" s="25"/>
      <c r="AG29" s="25"/>
      <c r="AH29" s="25"/>
      <c r="AI29" s="26"/>
    </row>
    <row r="30" spans="1:35" ht="20.100000000000001" customHeight="1">
      <c r="A30" s="548"/>
      <c r="B30" s="543"/>
      <c r="C30" s="543"/>
      <c r="D30" s="543"/>
      <c r="E30" s="543"/>
      <c r="F30" s="543"/>
      <c r="G30" s="554"/>
      <c r="H30" s="559"/>
      <c r="I30" s="619"/>
      <c r="J30" s="543"/>
      <c r="K30" s="543"/>
      <c r="L30" s="618"/>
      <c r="M30" s="619"/>
      <c r="N30" s="543"/>
      <c r="O30" s="543"/>
      <c r="P30" s="618"/>
      <c r="Q30" s="619"/>
      <c r="R30" s="618"/>
      <c r="S30" s="619"/>
      <c r="T30" s="543"/>
      <c r="U30" s="543"/>
      <c r="V30" s="27"/>
      <c r="W30" s="28"/>
      <c r="X30" s="29"/>
      <c r="Y30" s="29"/>
      <c r="Z30" s="29"/>
      <c r="AA30" s="29"/>
      <c r="AB30" s="29"/>
      <c r="AC30" s="29"/>
      <c r="AD30" s="29"/>
      <c r="AE30" s="29"/>
      <c r="AF30" s="29"/>
      <c r="AG30" s="29"/>
      <c r="AH30" s="29"/>
      <c r="AI30" s="30"/>
    </row>
    <row r="31" spans="1:35" ht="20.100000000000001" customHeight="1">
      <c r="A31" s="558" t="s">
        <v>125</v>
      </c>
      <c r="B31" s="527"/>
      <c r="C31" s="527"/>
      <c r="D31" s="527"/>
      <c r="E31" s="527"/>
      <c r="F31" s="527"/>
      <c r="G31" s="528"/>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90"/>
    </row>
    <row r="32" spans="1:35" ht="20.100000000000001" customHeight="1">
      <c r="A32" s="559"/>
      <c r="B32" s="529"/>
      <c r="C32" s="529"/>
      <c r="D32" s="529"/>
      <c r="E32" s="529"/>
      <c r="F32" s="529"/>
      <c r="G32" s="530"/>
      <c r="H32" s="626"/>
      <c r="I32" s="626"/>
      <c r="J32" s="626"/>
      <c r="K32" s="626"/>
      <c r="L32" s="626"/>
      <c r="M32" s="626"/>
      <c r="N32" s="626"/>
      <c r="O32" s="626"/>
      <c r="P32" s="626"/>
      <c r="Q32" s="626"/>
      <c r="R32" s="626"/>
      <c r="S32" s="626"/>
      <c r="T32" s="626"/>
      <c r="U32" s="626"/>
      <c r="V32" s="626"/>
      <c r="W32" s="626"/>
      <c r="X32" s="626"/>
      <c r="Y32" s="626"/>
      <c r="Z32" s="626"/>
      <c r="AA32" s="626"/>
      <c r="AB32" s="626"/>
      <c r="AC32" s="626"/>
      <c r="AD32" s="626"/>
      <c r="AE32" s="626"/>
      <c r="AF32" s="626"/>
      <c r="AG32" s="626"/>
      <c r="AH32" s="626"/>
      <c r="AI32" s="627"/>
    </row>
    <row r="33" spans="1:35" ht="20.100000000000001" customHeight="1">
      <c r="A33" s="548" t="s">
        <v>95</v>
      </c>
      <c r="B33" s="543"/>
      <c r="C33" s="543"/>
      <c r="D33" s="543"/>
      <c r="E33" s="543"/>
      <c r="F33" s="543"/>
      <c r="G33" s="554"/>
      <c r="H33" s="550"/>
      <c r="I33" s="550"/>
      <c r="J33" s="550"/>
      <c r="K33" s="550"/>
      <c r="L33" s="550"/>
      <c r="M33" s="550"/>
      <c r="N33" s="550"/>
      <c r="O33" s="550"/>
      <c r="P33" s="550"/>
      <c r="Q33" s="550"/>
      <c r="R33" s="550"/>
      <c r="S33" s="550"/>
      <c r="T33" s="550"/>
      <c r="U33" s="550"/>
      <c r="V33" s="550"/>
      <c r="W33" s="550"/>
      <c r="X33" s="550"/>
      <c r="Y33" s="550"/>
      <c r="Z33" s="550"/>
      <c r="AA33" s="550"/>
      <c r="AB33" s="550"/>
      <c r="AC33" s="550"/>
      <c r="AD33" s="550"/>
      <c r="AE33" s="550"/>
      <c r="AF33" s="550"/>
      <c r="AG33" s="550"/>
      <c r="AH33" s="550"/>
      <c r="AI33" s="551"/>
    </row>
    <row r="34" spans="1:35" ht="20.100000000000001" customHeight="1">
      <c r="A34" s="559"/>
      <c r="B34" s="529"/>
      <c r="C34" s="529"/>
      <c r="D34" s="529"/>
      <c r="E34" s="529"/>
      <c r="F34" s="529"/>
      <c r="G34" s="530"/>
      <c r="H34" s="626"/>
      <c r="I34" s="626"/>
      <c r="J34" s="626"/>
      <c r="K34" s="626"/>
      <c r="L34" s="626"/>
      <c r="M34" s="626"/>
      <c r="N34" s="626"/>
      <c r="O34" s="626"/>
      <c r="P34" s="626"/>
      <c r="Q34" s="626"/>
      <c r="R34" s="626"/>
      <c r="S34" s="626"/>
      <c r="T34" s="626"/>
      <c r="U34" s="626"/>
      <c r="V34" s="626"/>
      <c r="W34" s="626"/>
      <c r="X34" s="626"/>
      <c r="Y34" s="626"/>
      <c r="Z34" s="626"/>
      <c r="AA34" s="626"/>
      <c r="AB34" s="626"/>
      <c r="AC34" s="626"/>
      <c r="AD34" s="626"/>
      <c r="AE34" s="626"/>
      <c r="AF34" s="626"/>
      <c r="AG34" s="626"/>
      <c r="AH34" s="626"/>
      <c r="AI34" s="627"/>
    </row>
  </sheetData>
  <mergeCells count="55">
    <mergeCell ref="A33:G34"/>
    <mergeCell ref="H19:P20"/>
    <mergeCell ref="H21:P22"/>
    <mergeCell ref="H23:P24"/>
    <mergeCell ref="A27:G28"/>
    <mergeCell ref="A29:G30"/>
    <mergeCell ref="H25:P26"/>
    <mergeCell ref="H31:AI32"/>
    <mergeCell ref="H33:AI34"/>
    <mergeCell ref="H27:AI28"/>
    <mergeCell ref="H29:I30"/>
    <mergeCell ref="T29:U30"/>
    <mergeCell ref="J29:K30"/>
    <mergeCell ref="L29:M30"/>
    <mergeCell ref="N29:O30"/>
    <mergeCell ref="P29:Q30"/>
    <mergeCell ref="S10:U10"/>
    <mergeCell ref="V10:AI10"/>
    <mergeCell ref="A11:AI11"/>
    <mergeCell ref="A12:AI12"/>
    <mergeCell ref="B10:C10"/>
    <mergeCell ref="D10:E10"/>
    <mergeCell ref="G10:H10"/>
    <mergeCell ref="J10:K10"/>
    <mergeCell ref="L10:N10"/>
    <mergeCell ref="O10:Q10"/>
    <mergeCell ref="A14:AH14"/>
    <mergeCell ref="A31:G32"/>
    <mergeCell ref="B16:C16"/>
    <mergeCell ref="E16:H16"/>
    <mergeCell ref="J16:R16"/>
    <mergeCell ref="B18:C18"/>
    <mergeCell ref="E18:G18"/>
    <mergeCell ref="R29:S30"/>
    <mergeCell ref="Q19:V26"/>
    <mergeCell ref="A19:G26"/>
    <mergeCell ref="AC19:AI26"/>
    <mergeCell ref="W19:AB20"/>
    <mergeCell ref="W21:AB22"/>
    <mergeCell ref="W23:AB24"/>
    <mergeCell ref="W25:AB26"/>
    <mergeCell ref="Q5:T5"/>
    <mergeCell ref="V5:AE5"/>
    <mergeCell ref="AF5:AG5"/>
    <mergeCell ref="A8:AG8"/>
    <mergeCell ref="Q6:T6"/>
    <mergeCell ref="V6:AG6"/>
    <mergeCell ref="AE2:AF2"/>
    <mergeCell ref="A3:F3"/>
    <mergeCell ref="Q4:T4"/>
    <mergeCell ref="V4:AG4"/>
    <mergeCell ref="A1:J1"/>
    <mergeCell ref="W2:X2"/>
    <mergeCell ref="Y2:Z2"/>
    <mergeCell ref="AB2:AC2"/>
  </mergeCells>
  <phoneticPr fontId="2"/>
  <pageMargins left="0.59055118110236227" right="0.59055118110236227" top="0.98425196850393704" bottom="0.98425196850393704" header="0.51181102362204722" footer="0.51181102362204722"/>
  <pageSetup paperSize="9" scale="98" orientation="portrait" horizontalDpi="4294967293"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K441"/>
  <sheetViews>
    <sheetView view="pageBreakPreview" topLeftCell="B1" zoomScaleNormal="100" zoomScaleSheetLayoutView="100" workbookViewId="0">
      <selection activeCell="D3" sqref="D3"/>
    </sheetView>
  </sheetViews>
  <sheetFormatPr defaultColWidth="2.6640625" defaultRowHeight="20.100000000000001" customHeight="1"/>
  <cols>
    <col min="1" max="1" width="0" style="36" hidden="1" customWidth="1"/>
    <col min="2" max="16384" width="2.6640625" style="36"/>
  </cols>
  <sheetData>
    <row r="1" spans="1:36" ht="20.100000000000001" customHeight="1">
      <c r="B1" s="35" t="s">
        <v>154</v>
      </c>
      <c r="C1" s="35"/>
    </row>
    <row r="2" spans="1:36" ht="20.100000000000001" customHeight="1">
      <c r="B2" s="35"/>
      <c r="C2" s="35"/>
      <c r="Z2" s="35"/>
      <c r="AA2" s="35"/>
      <c r="AB2" s="35"/>
      <c r="AC2" s="35"/>
      <c r="AE2" s="35"/>
      <c r="AF2" s="35"/>
      <c r="AG2" s="35"/>
      <c r="AH2" s="35"/>
      <c r="AI2" s="35"/>
      <c r="AJ2" s="35"/>
    </row>
    <row r="3" spans="1:36" ht="20.100000000000001" customHeight="1">
      <c r="X3" s="628" t="s">
        <v>272</v>
      </c>
      <c r="Y3" s="628"/>
      <c r="Z3" s="628"/>
      <c r="AA3" s="628"/>
      <c r="AB3" s="35" t="s">
        <v>28</v>
      </c>
      <c r="AC3" s="628"/>
      <c r="AD3" s="628"/>
      <c r="AE3" s="35" t="s">
        <v>29</v>
      </c>
      <c r="AF3" s="628"/>
      <c r="AG3" s="628"/>
      <c r="AH3" s="35" t="s">
        <v>30</v>
      </c>
    </row>
    <row r="4" spans="1:36" ht="20.100000000000001" customHeight="1">
      <c r="Z4" s="37"/>
      <c r="AA4" s="37"/>
      <c r="AB4" s="37"/>
      <c r="AC4" s="35"/>
      <c r="AD4" s="37"/>
      <c r="AE4" s="37"/>
      <c r="AF4" s="37"/>
      <c r="AG4" s="35"/>
      <c r="AH4" s="37"/>
      <c r="AI4" s="37"/>
      <c r="AJ4" s="35"/>
    </row>
    <row r="5" spans="1:36" ht="20.100000000000001" customHeight="1">
      <c r="B5" s="35"/>
      <c r="C5" s="35"/>
      <c r="D5" s="35"/>
      <c r="E5" s="35"/>
      <c r="F5" s="35"/>
      <c r="G5" s="35"/>
      <c r="H5" s="35"/>
      <c r="I5" s="35"/>
      <c r="J5" s="35"/>
      <c r="M5" s="36" t="s">
        <v>141</v>
      </c>
    </row>
    <row r="6" spans="1:36" ht="20.100000000000001" customHeight="1">
      <c r="B6" s="35"/>
      <c r="C6" s="35"/>
      <c r="D6" s="35"/>
      <c r="E6" s="35"/>
      <c r="F6" s="35"/>
      <c r="G6" s="35"/>
      <c r="H6" s="35"/>
      <c r="I6" s="35"/>
      <c r="J6" s="35"/>
    </row>
    <row r="7" spans="1:36" ht="20.100000000000001" customHeight="1">
      <c r="B7" s="636" t="s">
        <v>354</v>
      </c>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38"/>
      <c r="AJ7" s="38"/>
    </row>
    <row r="8" spans="1:36" ht="20.100000000000001" customHeight="1">
      <c r="B8" s="35"/>
      <c r="C8" s="35"/>
      <c r="D8" s="35"/>
      <c r="E8" s="35"/>
      <c r="F8" s="35"/>
      <c r="G8" s="35"/>
      <c r="H8" s="35"/>
      <c r="I8" s="35"/>
      <c r="J8" s="35"/>
    </row>
    <row r="9" spans="1:36" ht="20.100000000000001" customHeight="1">
      <c r="B9" s="39"/>
      <c r="C9" s="39"/>
      <c r="D9" s="39"/>
      <c r="E9" s="39"/>
      <c r="F9" s="39"/>
      <c r="G9" s="39"/>
      <c r="H9" s="39"/>
      <c r="I9" s="39"/>
      <c r="J9" s="39"/>
      <c r="R9" s="629" t="s">
        <v>143</v>
      </c>
      <c r="S9" s="629"/>
      <c r="T9" s="629"/>
      <c r="U9" s="629"/>
      <c r="V9" s="629"/>
      <c r="W9" s="629"/>
      <c r="X9" s="629"/>
      <c r="Y9" s="39"/>
    </row>
    <row r="10" spans="1:36" ht="20.100000000000001" customHeight="1">
      <c r="B10" s="39"/>
      <c r="C10" s="39"/>
      <c r="D10" s="39"/>
      <c r="E10" s="39"/>
      <c r="F10" s="39"/>
      <c r="G10" s="39"/>
      <c r="H10" s="39"/>
      <c r="I10" s="39"/>
      <c r="J10" s="39"/>
      <c r="R10" s="629" t="s">
        <v>144</v>
      </c>
      <c r="S10" s="629"/>
      <c r="T10" s="629"/>
      <c r="U10" s="629"/>
      <c r="V10" s="629"/>
      <c r="W10" s="629"/>
      <c r="X10" s="629"/>
      <c r="Y10" s="39"/>
      <c r="Z10" s="35"/>
      <c r="AA10" s="35"/>
      <c r="AB10" s="35"/>
      <c r="AH10" s="36" t="s">
        <v>49</v>
      </c>
    </row>
    <row r="12" spans="1:36" s="35" customFormat="1" ht="20.100000000000001" customHeight="1">
      <c r="A12" s="156"/>
      <c r="C12" s="35" t="s">
        <v>355</v>
      </c>
    </row>
    <row r="13" spans="1:36" s="35" customFormat="1" ht="20.100000000000001" customHeight="1">
      <c r="A13" s="156"/>
    </row>
    <row r="14" spans="1:36" s="35" customFormat="1" ht="19.5" customHeight="1">
      <c r="A14" s="156"/>
      <c r="B14" s="630" t="s">
        <v>145</v>
      </c>
      <c r="C14" s="630"/>
      <c r="D14" s="178"/>
      <c r="E14" s="630" t="s">
        <v>146</v>
      </c>
      <c r="F14" s="178"/>
      <c r="G14" s="178"/>
      <c r="H14" s="630" t="s">
        <v>5</v>
      </c>
      <c r="I14" s="178"/>
      <c r="J14" s="178"/>
      <c r="K14" s="630" t="s">
        <v>6</v>
      </c>
      <c r="L14" s="178"/>
      <c r="M14" s="178"/>
      <c r="N14" s="630" t="s">
        <v>147</v>
      </c>
      <c r="O14" s="630"/>
      <c r="P14" s="630"/>
      <c r="Q14" s="178"/>
      <c r="R14" s="178"/>
      <c r="S14" s="630" t="s">
        <v>8</v>
      </c>
      <c r="T14" s="630"/>
      <c r="U14" s="178"/>
      <c r="V14" s="178"/>
      <c r="W14" s="630" t="s">
        <v>148</v>
      </c>
      <c r="X14" s="178"/>
      <c r="Y14" s="178"/>
      <c r="Z14" s="178"/>
      <c r="AA14" s="178"/>
      <c r="AB14" s="178" t="s">
        <v>58</v>
      </c>
      <c r="AC14" s="178"/>
      <c r="AD14" s="178"/>
      <c r="AE14" s="178"/>
      <c r="AF14" s="178"/>
      <c r="AG14" s="178"/>
      <c r="AH14" s="178"/>
    </row>
    <row r="15" spans="1:36" s="35" customFormat="1" ht="20.100000000000001" customHeight="1" thickBot="1">
      <c r="A15" s="156"/>
      <c r="B15" s="631"/>
      <c r="C15" s="631"/>
      <c r="D15" s="631"/>
      <c r="E15" s="631"/>
      <c r="F15" s="631"/>
      <c r="G15" s="631"/>
      <c r="H15" s="631"/>
      <c r="I15" s="631"/>
      <c r="J15" s="631"/>
      <c r="K15" s="631"/>
      <c r="L15" s="631"/>
      <c r="M15" s="631"/>
      <c r="N15" s="631"/>
      <c r="O15" s="631"/>
      <c r="P15" s="631"/>
      <c r="Q15" s="631"/>
      <c r="R15" s="631"/>
      <c r="S15" s="631"/>
      <c r="T15" s="631"/>
      <c r="U15" s="631"/>
      <c r="V15" s="631"/>
      <c r="W15" s="631"/>
      <c r="X15" s="631"/>
      <c r="Y15" s="631"/>
      <c r="Z15" s="631"/>
      <c r="AA15" s="631"/>
      <c r="AB15" s="631"/>
      <c r="AC15" s="631"/>
      <c r="AD15" s="631"/>
      <c r="AE15" s="631"/>
      <c r="AF15" s="631"/>
      <c r="AG15" s="631"/>
      <c r="AH15" s="631"/>
    </row>
    <row r="16" spans="1:36" s="35" customFormat="1" ht="13.5" customHeight="1" thickTop="1">
      <c r="A16" s="156"/>
      <c r="B16" s="634"/>
      <c r="C16" s="634"/>
      <c r="D16" s="634"/>
      <c r="E16" s="634">
        <f>IF(入力ｼｰﾄ2!U6="","",入力ｼｰﾄ2!U6)</f>
        <v>4</v>
      </c>
      <c r="F16" s="634"/>
      <c r="G16" s="634"/>
      <c r="H16" s="634">
        <f>IF(入力ｼｰﾄ2!X6="","",入力ｼｰﾄ2!X6)</f>
        <v>0.105</v>
      </c>
      <c r="I16" s="634"/>
      <c r="J16" s="634"/>
      <c r="K16" s="634">
        <f>IF(入力ｼｰﾄ2!AA6="","",入力ｼｰﾄ2!AA6)</f>
        <v>0.105</v>
      </c>
      <c r="L16" s="634"/>
      <c r="M16" s="634"/>
      <c r="N16" s="635">
        <f>IF('様式第２号（市提出用）'!R6="","",'様式第２号（市提出用）'!R6)</f>
        <v>4.41E-2</v>
      </c>
      <c r="O16" s="635"/>
      <c r="P16" s="635"/>
      <c r="Q16" s="635"/>
      <c r="R16" s="635"/>
      <c r="S16" s="632">
        <f>IF(入力ｼｰﾄ2!AG6="","",入力ｼｰﾄ2!AG6)</f>
        <v>9</v>
      </c>
      <c r="T16" s="632"/>
      <c r="U16" s="632"/>
      <c r="V16" s="632"/>
      <c r="W16" s="633">
        <f>IF('様式第２号（市提出用）'!X6="","",'様式第２号（市提出用）'!X6)</f>
        <v>0.39689999999999998</v>
      </c>
      <c r="X16" s="633"/>
      <c r="Y16" s="633"/>
      <c r="Z16" s="633"/>
      <c r="AA16" s="633"/>
      <c r="AB16" s="632"/>
      <c r="AC16" s="632"/>
      <c r="AD16" s="632"/>
      <c r="AE16" s="632"/>
      <c r="AF16" s="632"/>
      <c r="AG16" s="632"/>
      <c r="AH16" s="632"/>
    </row>
    <row r="17" spans="1:34" s="35" customFormat="1" ht="13.5" customHeight="1">
      <c r="A17" s="156"/>
      <c r="B17" s="634"/>
      <c r="C17" s="634"/>
      <c r="D17" s="634"/>
      <c r="E17" s="634">
        <f>IF(入力ｼｰﾄ2!U7="","",入力ｼｰﾄ2!U7)</f>
        <v>3</v>
      </c>
      <c r="F17" s="634"/>
      <c r="G17" s="634"/>
      <c r="H17" s="634">
        <f>IF(入力ｼｰﾄ2!X7="","",入力ｼｰﾄ2!X7)</f>
        <v>0.105</v>
      </c>
      <c r="I17" s="634"/>
      <c r="J17" s="634"/>
      <c r="K17" s="634">
        <f>IF(入力ｼｰﾄ2!AA7="","",入力ｼｰﾄ2!AA7)</f>
        <v>0.105</v>
      </c>
      <c r="L17" s="634"/>
      <c r="M17" s="634"/>
      <c r="N17" s="635">
        <f>IF('様式第２号（市提出用）'!R7="","",'様式第２号（市提出用）'!R7)</f>
        <v>3.3000000000000002E-2</v>
      </c>
      <c r="O17" s="635"/>
      <c r="P17" s="635"/>
      <c r="Q17" s="635"/>
      <c r="R17" s="635"/>
      <c r="S17" s="632">
        <f>IF(入力ｼｰﾄ2!AG7="","",入力ｼｰﾄ2!AG7)</f>
        <v>19</v>
      </c>
      <c r="T17" s="632"/>
      <c r="U17" s="632"/>
      <c r="V17" s="632"/>
      <c r="W17" s="633">
        <f>IF('様式第２号（市提出用）'!X7="","",'様式第２号（市提出用）'!X7)</f>
        <v>0.627</v>
      </c>
      <c r="X17" s="633"/>
      <c r="Y17" s="633"/>
      <c r="Z17" s="633"/>
      <c r="AA17" s="633"/>
      <c r="AB17" s="178"/>
      <c r="AC17" s="178"/>
      <c r="AD17" s="178"/>
      <c r="AE17" s="178"/>
      <c r="AF17" s="178"/>
      <c r="AG17" s="178"/>
      <c r="AH17" s="178"/>
    </row>
    <row r="18" spans="1:34" s="35" customFormat="1" ht="13.5" customHeight="1">
      <c r="A18" s="156"/>
      <c r="B18" s="634"/>
      <c r="C18" s="634"/>
      <c r="D18" s="634"/>
      <c r="E18" s="634">
        <f>IF(入力ｼｰﾄ2!U8="","",入力ｼｰﾄ2!U8)</f>
        <v>4</v>
      </c>
      <c r="F18" s="634"/>
      <c r="G18" s="634"/>
      <c r="H18" s="634">
        <f>IF(入力ｼｰﾄ2!X8="","",入力ｼｰﾄ2!X8)</f>
        <v>0.105</v>
      </c>
      <c r="I18" s="634"/>
      <c r="J18" s="634"/>
      <c r="K18" s="634">
        <f>IF(入力ｼｰﾄ2!AA8="","",入力ｼｰﾄ2!AA8)</f>
        <v>0.105</v>
      </c>
      <c r="L18" s="634"/>
      <c r="M18" s="634"/>
      <c r="N18" s="635">
        <f>IF('様式第２号（市提出用）'!R8="","",'様式第２号（市提出用）'!R8)</f>
        <v>4.41E-2</v>
      </c>
      <c r="O18" s="635"/>
      <c r="P18" s="635"/>
      <c r="Q18" s="635"/>
      <c r="R18" s="635"/>
      <c r="S18" s="632">
        <f>IF(入力ｼｰﾄ2!AG8="","",入力ｼｰﾄ2!AG8)</f>
        <v>5</v>
      </c>
      <c r="T18" s="632"/>
      <c r="U18" s="632"/>
      <c r="V18" s="632"/>
      <c r="W18" s="633">
        <f>IF('様式第２号（市提出用）'!X8="","",'様式第２号（市提出用）'!X8)</f>
        <v>0.2205</v>
      </c>
      <c r="X18" s="633"/>
      <c r="Y18" s="633"/>
      <c r="Z18" s="633"/>
      <c r="AA18" s="633"/>
      <c r="AB18" s="178"/>
      <c r="AC18" s="178"/>
      <c r="AD18" s="178"/>
      <c r="AE18" s="178"/>
      <c r="AF18" s="178"/>
      <c r="AG18" s="178"/>
      <c r="AH18" s="178"/>
    </row>
    <row r="19" spans="1:34" s="35" customFormat="1" ht="13.5" customHeight="1">
      <c r="A19" s="156"/>
      <c r="B19" s="634"/>
      <c r="C19" s="634"/>
      <c r="D19" s="634"/>
      <c r="E19" s="634">
        <f>IF(入力ｼｰﾄ2!U9="","",入力ｼｰﾄ2!U9)</f>
        <v>3</v>
      </c>
      <c r="F19" s="634"/>
      <c r="G19" s="634"/>
      <c r="H19" s="634">
        <f>IF(入力ｼｰﾄ2!X9="","",入力ｼｰﾄ2!X9)</f>
        <v>0.105</v>
      </c>
      <c r="I19" s="634"/>
      <c r="J19" s="634"/>
      <c r="K19" s="634">
        <f>IF(入力ｼｰﾄ2!AA9="","",入力ｼｰﾄ2!AA9)</f>
        <v>0.105</v>
      </c>
      <c r="L19" s="634"/>
      <c r="M19" s="634"/>
      <c r="N19" s="635">
        <f>IF('様式第２号（市提出用）'!R9="","",'様式第２号（市提出用）'!R9)</f>
        <v>3.3000000000000002E-2</v>
      </c>
      <c r="O19" s="635"/>
      <c r="P19" s="635"/>
      <c r="Q19" s="635"/>
      <c r="R19" s="635"/>
      <c r="S19" s="632">
        <f>IF(入力ｼｰﾄ2!AG9="","",入力ｼｰﾄ2!AG9)</f>
        <v>6</v>
      </c>
      <c r="T19" s="632"/>
      <c r="U19" s="632"/>
      <c r="V19" s="632"/>
      <c r="W19" s="633">
        <f>IF('様式第２号（市提出用）'!X9="","",'様式第２号（市提出用）'!X9)</f>
        <v>0.19800000000000001</v>
      </c>
      <c r="X19" s="633"/>
      <c r="Y19" s="633"/>
      <c r="Z19" s="633"/>
      <c r="AA19" s="633"/>
      <c r="AB19" s="178"/>
      <c r="AC19" s="178"/>
      <c r="AD19" s="178"/>
      <c r="AE19" s="178"/>
      <c r="AF19" s="178"/>
      <c r="AG19" s="178"/>
      <c r="AH19" s="178"/>
    </row>
    <row r="20" spans="1:34" s="35" customFormat="1" ht="13.5" customHeight="1">
      <c r="A20" s="156"/>
      <c r="B20" s="634"/>
      <c r="C20" s="634"/>
      <c r="D20" s="634"/>
      <c r="E20" s="634">
        <f>IF(入力ｼｰﾄ2!U10="","",入力ｼｰﾄ2!U10)</f>
        <v>4</v>
      </c>
      <c r="F20" s="634"/>
      <c r="G20" s="634"/>
      <c r="H20" s="634">
        <f>IF(入力ｼｰﾄ2!X10="","",入力ｼｰﾄ2!X10)</f>
        <v>0.105</v>
      </c>
      <c r="I20" s="634"/>
      <c r="J20" s="634"/>
      <c r="K20" s="634">
        <f>IF(入力ｼｰﾄ2!AA10="","",入力ｼｰﾄ2!AA10)</f>
        <v>0.21</v>
      </c>
      <c r="L20" s="634"/>
      <c r="M20" s="634"/>
      <c r="N20" s="635">
        <f>IF('様式第２号（市提出用）'!R10="","",'様式第２号（市提出用）'!R10)</f>
        <v>8.8200000000000001E-2</v>
      </c>
      <c r="O20" s="635"/>
      <c r="P20" s="635"/>
      <c r="Q20" s="635"/>
      <c r="R20" s="635"/>
      <c r="S20" s="632">
        <f>IF(入力ｼｰﾄ2!AG10="","",入力ｼｰﾄ2!AG10)</f>
        <v>10</v>
      </c>
      <c r="T20" s="632"/>
      <c r="U20" s="632"/>
      <c r="V20" s="632"/>
      <c r="W20" s="633">
        <f>IF('様式第２号（市提出用）'!X10="","",'様式第２号（市提出用）'!X10)</f>
        <v>0.88200000000000001</v>
      </c>
      <c r="X20" s="633"/>
      <c r="Y20" s="633"/>
      <c r="Z20" s="633"/>
      <c r="AA20" s="633"/>
      <c r="AB20" s="178"/>
      <c r="AC20" s="178"/>
      <c r="AD20" s="178"/>
      <c r="AE20" s="178"/>
      <c r="AF20" s="178"/>
      <c r="AG20" s="178"/>
      <c r="AH20" s="178"/>
    </row>
    <row r="21" spans="1:34" s="35" customFormat="1" ht="13.5" customHeight="1">
      <c r="A21" s="156"/>
      <c r="B21" s="634"/>
      <c r="C21" s="634"/>
      <c r="D21" s="634"/>
      <c r="E21" s="634">
        <f>IF(入力ｼｰﾄ2!U11="","",入力ｼｰﾄ2!U11)</f>
        <v>4</v>
      </c>
      <c r="F21" s="634"/>
      <c r="G21" s="634"/>
      <c r="H21" s="634">
        <f>IF(入力ｼｰﾄ2!X11="","",入力ｼｰﾄ2!X11)</f>
        <v>0.105</v>
      </c>
      <c r="I21" s="634"/>
      <c r="J21" s="634"/>
      <c r="K21" s="634">
        <f>IF(入力ｼｰﾄ2!AA11="","",入力ｼｰﾄ2!AA11)</f>
        <v>0.18</v>
      </c>
      <c r="L21" s="634"/>
      <c r="M21" s="634"/>
      <c r="N21" s="635">
        <f>IF('様式第２号（市提出用）'!R11="","",'様式第２号（市提出用）'!R11)</f>
        <v>7.5600000000000001E-2</v>
      </c>
      <c r="O21" s="635"/>
      <c r="P21" s="635"/>
      <c r="Q21" s="635"/>
      <c r="R21" s="635"/>
      <c r="S21" s="632">
        <f>IF(入力ｼｰﾄ2!AG11="","",入力ｼｰﾄ2!AG11)</f>
        <v>11</v>
      </c>
      <c r="T21" s="632"/>
      <c r="U21" s="632"/>
      <c r="V21" s="632"/>
      <c r="W21" s="633">
        <f>IF('様式第２号（市提出用）'!X11="","",'様式第２号（市提出用）'!X11)</f>
        <v>0.83160000000000001</v>
      </c>
      <c r="X21" s="633"/>
      <c r="Y21" s="633"/>
      <c r="Z21" s="633"/>
      <c r="AA21" s="633"/>
      <c r="AB21" s="178"/>
      <c r="AC21" s="178"/>
      <c r="AD21" s="178"/>
      <c r="AE21" s="178"/>
      <c r="AF21" s="178"/>
      <c r="AG21" s="178"/>
      <c r="AH21" s="178"/>
    </row>
    <row r="22" spans="1:34" s="35" customFormat="1" ht="13.5" customHeight="1">
      <c r="A22" s="156"/>
      <c r="B22" s="634"/>
      <c r="C22" s="634"/>
      <c r="D22" s="634"/>
      <c r="E22" s="634">
        <f>IF(入力ｼｰﾄ2!U12="","",入力ｼｰﾄ2!U12)</f>
        <v>3</v>
      </c>
      <c r="F22" s="634"/>
      <c r="G22" s="634"/>
      <c r="H22" s="634">
        <f>IF(入力ｼｰﾄ2!X12="","",入力ｼｰﾄ2!X12)</f>
        <v>0.105</v>
      </c>
      <c r="I22" s="634"/>
      <c r="J22" s="634"/>
      <c r="K22" s="634">
        <f>IF(入力ｼｰﾄ2!AA12="","",入力ｼｰﾄ2!AA12)</f>
        <v>0.27</v>
      </c>
      <c r="L22" s="634"/>
      <c r="M22" s="634"/>
      <c r="N22" s="635">
        <f>IF('様式第２号（市提出用）'!R12="","",'様式第２号（市提出用）'!R12)</f>
        <v>8.5000000000000006E-2</v>
      </c>
      <c r="O22" s="635"/>
      <c r="P22" s="635"/>
      <c r="Q22" s="635"/>
      <c r="R22" s="635"/>
      <c r="S22" s="632">
        <f>IF(入力ｼｰﾄ2!AG12="","",入力ｼｰﾄ2!AG12)</f>
        <v>5</v>
      </c>
      <c r="T22" s="632"/>
      <c r="U22" s="632"/>
      <c r="V22" s="632"/>
      <c r="W22" s="633">
        <f>IF('様式第２号（市提出用）'!X12="","",'様式第２号（市提出用）'!X12)</f>
        <v>0.42499999999999999</v>
      </c>
      <c r="X22" s="633"/>
      <c r="Y22" s="633"/>
      <c r="Z22" s="633"/>
      <c r="AA22" s="633"/>
      <c r="AB22" s="178"/>
      <c r="AC22" s="178"/>
      <c r="AD22" s="178"/>
      <c r="AE22" s="178"/>
      <c r="AF22" s="178"/>
      <c r="AG22" s="178"/>
      <c r="AH22" s="178"/>
    </row>
    <row r="23" spans="1:34" s="35" customFormat="1" ht="13.5" customHeight="1">
      <c r="A23" s="156"/>
      <c r="B23" s="634"/>
      <c r="C23" s="634"/>
      <c r="D23" s="634"/>
      <c r="E23" s="634">
        <f>IF(入力ｼｰﾄ2!U13="","",入力ｼｰﾄ2!U13)</f>
        <v>3</v>
      </c>
      <c r="F23" s="634"/>
      <c r="G23" s="634"/>
      <c r="H23" s="634">
        <f>IF(入力ｼｰﾄ2!X13="","",入力ｼｰﾄ2!X13)</f>
        <v>0.105</v>
      </c>
      <c r="I23" s="634"/>
      <c r="J23" s="634"/>
      <c r="K23" s="634">
        <f>IF(入力ｼｰﾄ2!AA13="","",入力ｼｰﾄ2!AA13)</f>
        <v>0.24</v>
      </c>
      <c r="L23" s="634"/>
      <c r="M23" s="634"/>
      <c r="N23" s="635">
        <f>IF('様式第２号（市提出用）'!R13="","",'様式第２号（市提出用）'!R13)</f>
        <v>7.5600000000000001E-2</v>
      </c>
      <c r="O23" s="635"/>
      <c r="P23" s="635"/>
      <c r="Q23" s="635"/>
      <c r="R23" s="635"/>
      <c r="S23" s="632">
        <f>IF(入力ｼｰﾄ2!AG13="","",入力ｼｰﾄ2!AG13)</f>
        <v>1</v>
      </c>
      <c r="T23" s="632"/>
      <c r="U23" s="632"/>
      <c r="V23" s="632"/>
      <c r="W23" s="633">
        <f>IF('様式第２号（市提出用）'!X13="","",'様式第２号（市提出用）'!X13)</f>
        <v>7.5600000000000001E-2</v>
      </c>
      <c r="X23" s="633"/>
      <c r="Y23" s="633"/>
      <c r="Z23" s="633"/>
      <c r="AA23" s="633"/>
      <c r="AB23" s="178"/>
      <c r="AC23" s="178"/>
      <c r="AD23" s="178"/>
      <c r="AE23" s="178"/>
      <c r="AF23" s="178"/>
      <c r="AG23" s="178"/>
      <c r="AH23" s="178"/>
    </row>
    <row r="24" spans="1:34" s="35" customFormat="1" ht="13.5" customHeight="1">
      <c r="A24" s="156"/>
      <c r="B24" s="634"/>
      <c r="C24" s="634"/>
      <c r="D24" s="634"/>
      <c r="E24" s="634">
        <f>IF(入力ｼｰﾄ2!U14="","",入力ｼｰﾄ2!U14)</f>
        <v>3</v>
      </c>
      <c r="F24" s="634"/>
      <c r="G24" s="634"/>
      <c r="H24" s="634">
        <f>IF(入力ｼｰﾄ2!X14="","",入力ｼｰﾄ2!X14)</f>
        <v>0.105</v>
      </c>
      <c r="I24" s="634"/>
      <c r="J24" s="634"/>
      <c r="K24" s="634">
        <f>IF(入力ｼｰﾄ2!AA14="","",入力ｼｰﾄ2!AA14)</f>
        <v>0.21</v>
      </c>
      <c r="L24" s="634"/>
      <c r="M24" s="634"/>
      <c r="N24" s="635">
        <f>IF('様式第２号（市提出用）'!R14="","",'様式第２号（市提出用）'!R14)</f>
        <v>6.6100000000000006E-2</v>
      </c>
      <c r="O24" s="635"/>
      <c r="P24" s="635"/>
      <c r="Q24" s="635"/>
      <c r="R24" s="635"/>
      <c r="S24" s="632">
        <f>IF(入力ｼｰﾄ2!AG14="","",入力ｼｰﾄ2!AG14)</f>
        <v>9</v>
      </c>
      <c r="T24" s="632"/>
      <c r="U24" s="632"/>
      <c r="V24" s="632"/>
      <c r="W24" s="633">
        <f>IF('様式第２号（市提出用）'!X14="","",'様式第２号（市提出用）'!X14)</f>
        <v>0.59489999999999998</v>
      </c>
      <c r="X24" s="633"/>
      <c r="Y24" s="633"/>
      <c r="Z24" s="633"/>
      <c r="AA24" s="633"/>
      <c r="AB24" s="178"/>
      <c r="AC24" s="178"/>
      <c r="AD24" s="178"/>
      <c r="AE24" s="178"/>
      <c r="AF24" s="178"/>
      <c r="AG24" s="178"/>
      <c r="AH24" s="178"/>
    </row>
    <row r="25" spans="1:34" s="35" customFormat="1" ht="13.5" customHeight="1">
      <c r="A25" s="156"/>
      <c r="B25" s="634"/>
      <c r="C25" s="634"/>
      <c r="D25" s="634"/>
      <c r="E25" s="634">
        <f>IF(入力ｼｰﾄ2!U15="","",入力ｼｰﾄ2!U15)</f>
        <v>3</v>
      </c>
      <c r="F25" s="634"/>
      <c r="G25" s="634"/>
      <c r="H25" s="634">
        <f>IF(入力ｼｰﾄ2!X15="","",入力ｼｰﾄ2!X15)</f>
        <v>0.105</v>
      </c>
      <c r="I25" s="634"/>
      <c r="J25" s="634"/>
      <c r="K25" s="634">
        <f>IF(入力ｼｰﾄ2!AA15="","",入力ｼｰﾄ2!AA15)</f>
        <v>0.18</v>
      </c>
      <c r="L25" s="634"/>
      <c r="M25" s="634"/>
      <c r="N25" s="635">
        <f>IF('様式第２号（市提出用）'!R15="","",'様式第２号（市提出用）'!R15)</f>
        <v>5.67E-2</v>
      </c>
      <c r="O25" s="635"/>
      <c r="P25" s="635"/>
      <c r="Q25" s="635"/>
      <c r="R25" s="635"/>
      <c r="S25" s="632">
        <f>IF(入力ｼｰﾄ2!AG15="","",入力ｼｰﾄ2!AG15)</f>
        <v>11</v>
      </c>
      <c r="T25" s="632"/>
      <c r="U25" s="632"/>
      <c r="V25" s="632"/>
      <c r="W25" s="633">
        <f>IF('様式第２号（市提出用）'!X15="","",'様式第２号（市提出用）'!X15)</f>
        <v>0.62370000000000003</v>
      </c>
      <c r="X25" s="633"/>
      <c r="Y25" s="633"/>
      <c r="Z25" s="633"/>
      <c r="AA25" s="633"/>
      <c r="AB25" s="178"/>
      <c r="AC25" s="178"/>
      <c r="AD25" s="178"/>
      <c r="AE25" s="178"/>
      <c r="AF25" s="178"/>
      <c r="AG25" s="178"/>
      <c r="AH25" s="178"/>
    </row>
    <row r="26" spans="1:34" s="35" customFormat="1" ht="13.5" customHeight="1">
      <c r="A26" s="156"/>
      <c r="B26" s="634"/>
      <c r="C26" s="634"/>
      <c r="D26" s="634"/>
      <c r="E26" s="634">
        <f>IF(入力ｼｰﾄ2!U16="","",入力ｼｰﾄ2!U16)</f>
        <v>3</v>
      </c>
      <c r="F26" s="634"/>
      <c r="G26" s="634"/>
      <c r="H26" s="634">
        <f>IF(入力ｼｰﾄ2!X16="","",入力ｼｰﾄ2!X16)</f>
        <v>0.105</v>
      </c>
      <c r="I26" s="634"/>
      <c r="J26" s="634"/>
      <c r="K26" s="634">
        <f>IF(入力ｼｰﾄ2!AA16="","",入力ｼｰﾄ2!AA16)</f>
        <v>0.15</v>
      </c>
      <c r="L26" s="634"/>
      <c r="M26" s="634"/>
      <c r="N26" s="635">
        <f>IF('様式第２号（市提出用）'!R16="","",'様式第２号（市提出用）'!R16)</f>
        <v>4.7199999999999999E-2</v>
      </c>
      <c r="O26" s="635"/>
      <c r="P26" s="635"/>
      <c r="Q26" s="635"/>
      <c r="R26" s="635"/>
      <c r="S26" s="632">
        <f>IF(入力ｼｰﾄ2!AG16="","",入力ｼｰﾄ2!AG16)</f>
        <v>1</v>
      </c>
      <c r="T26" s="632"/>
      <c r="U26" s="632"/>
      <c r="V26" s="632"/>
      <c r="W26" s="633">
        <f>IF('様式第２号（市提出用）'!X16="","",'様式第２号（市提出用）'!X16)</f>
        <v>4.7199999999999999E-2</v>
      </c>
      <c r="X26" s="633"/>
      <c r="Y26" s="633"/>
      <c r="Z26" s="633"/>
      <c r="AA26" s="633"/>
      <c r="AB26" s="178"/>
      <c r="AC26" s="178"/>
      <c r="AD26" s="178"/>
      <c r="AE26" s="178"/>
      <c r="AF26" s="178"/>
      <c r="AG26" s="178"/>
      <c r="AH26" s="178"/>
    </row>
    <row r="27" spans="1:34" s="35" customFormat="1" ht="13.5" customHeight="1">
      <c r="A27" s="156"/>
      <c r="B27" s="634"/>
      <c r="C27" s="634"/>
      <c r="D27" s="634"/>
      <c r="E27" s="634">
        <f>IF(入力ｼｰﾄ2!U17="","",入力ｼｰﾄ2!U17)</f>
        <v>3</v>
      </c>
      <c r="F27" s="634"/>
      <c r="G27" s="634"/>
      <c r="H27" s="634">
        <f>IF(入力ｼｰﾄ2!X17="","",入力ｼｰﾄ2!X17)</f>
        <v>0.105</v>
      </c>
      <c r="I27" s="634"/>
      <c r="J27" s="634"/>
      <c r="K27" s="634">
        <f>IF(入力ｼｰﾄ2!AA17="","",入力ｼｰﾄ2!AA17)</f>
        <v>0.105</v>
      </c>
      <c r="L27" s="634"/>
      <c r="M27" s="634"/>
      <c r="N27" s="635">
        <f>IF('様式第２号（市提出用）'!R17="","",'様式第２号（市提出用）'!R17)</f>
        <v>3.3000000000000002E-2</v>
      </c>
      <c r="O27" s="635"/>
      <c r="P27" s="635"/>
      <c r="Q27" s="635"/>
      <c r="R27" s="635"/>
      <c r="S27" s="632">
        <f>IF(入力ｼｰﾄ2!AG17="","",入力ｼｰﾄ2!AG17)</f>
        <v>5</v>
      </c>
      <c r="T27" s="632"/>
      <c r="U27" s="632"/>
      <c r="V27" s="632"/>
      <c r="W27" s="633">
        <f>IF('様式第２号（市提出用）'!X17="","",'様式第２号（市提出用）'!X17)</f>
        <v>0.16500000000000001</v>
      </c>
      <c r="X27" s="633"/>
      <c r="Y27" s="633"/>
      <c r="Z27" s="633"/>
      <c r="AA27" s="633"/>
      <c r="AB27" s="178"/>
      <c r="AC27" s="178"/>
      <c r="AD27" s="178"/>
      <c r="AE27" s="178"/>
      <c r="AF27" s="178"/>
      <c r="AG27" s="178"/>
      <c r="AH27" s="178"/>
    </row>
    <row r="28" spans="1:34" s="35" customFormat="1" ht="13.5" customHeight="1">
      <c r="A28" s="156"/>
      <c r="B28" s="634"/>
      <c r="C28" s="634"/>
      <c r="D28" s="634"/>
      <c r="E28" s="634">
        <f>IF(入力ｼｰﾄ2!U18="","",入力ｼｰﾄ2!U18)</f>
        <v>4</v>
      </c>
      <c r="F28" s="634"/>
      <c r="G28" s="634"/>
      <c r="H28" s="634">
        <f>IF(入力ｼｰﾄ2!X18="","",入力ｼｰﾄ2!X18)</f>
        <v>0.105</v>
      </c>
      <c r="I28" s="634"/>
      <c r="J28" s="634"/>
      <c r="K28" s="634">
        <f>IF(入力ｼｰﾄ2!AA18="","",入力ｼｰﾄ2!AA18)</f>
        <v>0.105</v>
      </c>
      <c r="L28" s="634"/>
      <c r="M28" s="634"/>
      <c r="N28" s="635">
        <f>IF('様式第２号（市提出用）'!R18="","",'様式第２号（市提出用）'!R18)</f>
        <v>4.41E-2</v>
      </c>
      <c r="O28" s="635"/>
      <c r="P28" s="635"/>
      <c r="Q28" s="635"/>
      <c r="R28" s="635"/>
      <c r="S28" s="632">
        <f>IF(入力ｼｰﾄ2!AG18="","",入力ｼｰﾄ2!AG18)</f>
        <v>1</v>
      </c>
      <c r="T28" s="632"/>
      <c r="U28" s="632"/>
      <c r="V28" s="632"/>
      <c r="W28" s="633">
        <f>IF('様式第２号（市提出用）'!X18="","",'様式第２号（市提出用）'!X18)</f>
        <v>4.41E-2</v>
      </c>
      <c r="X28" s="633"/>
      <c r="Y28" s="633"/>
      <c r="Z28" s="633"/>
      <c r="AA28" s="633"/>
      <c r="AB28" s="178"/>
      <c r="AC28" s="178"/>
      <c r="AD28" s="178"/>
      <c r="AE28" s="178"/>
      <c r="AF28" s="178"/>
      <c r="AG28" s="178"/>
      <c r="AH28" s="178"/>
    </row>
    <row r="29" spans="1:34" s="35" customFormat="1" ht="13.5" customHeight="1">
      <c r="A29" s="156"/>
      <c r="B29" s="634"/>
      <c r="C29" s="634"/>
      <c r="D29" s="634"/>
      <c r="E29" s="634">
        <f>IF(入力ｼｰﾄ2!U19="","",入力ｼｰﾄ2!U19)</f>
        <v>4</v>
      </c>
      <c r="F29" s="634"/>
      <c r="G29" s="634"/>
      <c r="H29" s="634">
        <f>IF(入力ｼｰﾄ2!X19="","",入力ｼｰﾄ2!X19)</f>
        <v>0.105</v>
      </c>
      <c r="I29" s="634"/>
      <c r="J29" s="634"/>
      <c r="K29" s="634">
        <f>IF(入力ｼｰﾄ2!AA19="","",入力ｼｰﾄ2!AA19)</f>
        <v>0.105</v>
      </c>
      <c r="L29" s="634"/>
      <c r="M29" s="634"/>
      <c r="N29" s="635">
        <f>IF('様式第２号（市提出用）'!R19="","",'様式第２号（市提出用）'!R19)</f>
        <v>4.41E-2</v>
      </c>
      <c r="O29" s="635"/>
      <c r="P29" s="635"/>
      <c r="Q29" s="635"/>
      <c r="R29" s="635"/>
      <c r="S29" s="632">
        <f>IF(入力ｼｰﾄ2!AG19="","",入力ｼｰﾄ2!AG19)</f>
        <v>20</v>
      </c>
      <c r="T29" s="632"/>
      <c r="U29" s="632"/>
      <c r="V29" s="632"/>
      <c r="W29" s="633">
        <f>IF('様式第２号（市提出用）'!X19="","",'様式第２号（市提出用）'!X19)</f>
        <v>0.88200000000000001</v>
      </c>
      <c r="X29" s="633"/>
      <c r="Y29" s="633"/>
      <c r="Z29" s="633"/>
      <c r="AA29" s="633"/>
      <c r="AB29" s="178"/>
      <c r="AC29" s="178"/>
      <c r="AD29" s="178"/>
      <c r="AE29" s="178"/>
      <c r="AF29" s="178"/>
      <c r="AG29" s="178"/>
      <c r="AH29" s="178"/>
    </row>
    <row r="30" spans="1:34" ht="13.5" customHeight="1">
      <c r="B30" s="634"/>
      <c r="C30" s="634"/>
      <c r="D30" s="634"/>
      <c r="E30" s="634">
        <f>IF(入力ｼｰﾄ2!U20="","",入力ｼｰﾄ2!U20)</f>
        <v>3</v>
      </c>
      <c r="F30" s="634"/>
      <c r="G30" s="634"/>
      <c r="H30" s="634">
        <f>IF(入力ｼｰﾄ2!X20="","",入力ｼｰﾄ2!X20)</f>
        <v>0.105</v>
      </c>
      <c r="I30" s="634"/>
      <c r="J30" s="634"/>
      <c r="K30" s="634">
        <f>IF(入力ｼｰﾄ2!AA20="","",入力ｼｰﾄ2!AA20)</f>
        <v>0.105</v>
      </c>
      <c r="L30" s="634"/>
      <c r="M30" s="634"/>
      <c r="N30" s="635">
        <f>IF('様式第２号（市提出用）'!R20="","",'様式第２号（市提出用）'!R20)</f>
        <v>3.3000000000000002E-2</v>
      </c>
      <c r="O30" s="635"/>
      <c r="P30" s="635"/>
      <c r="Q30" s="635"/>
      <c r="R30" s="635"/>
      <c r="S30" s="632">
        <f>IF(入力ｼｰﾄ2!AG20="","",入力ｼｰﾄ2!AG20)</f>
        <v>3</v>
      </c>
      <c r="T30" s="632"/>
      <c r="U30" s="632"/>
      <c r="V30" s="632"/>
      <c r="W30" s="633">
        <f>IF('様式第２号（市提出用）'!X20="","",'様式第２号（市提出用）'!X20)</f>
        <v>9.9000000000000005E-2</v>
      </c>
      <c r="X30" s="633"/>
      <c r="Y30" s="633"/>
      <c r="Z30" s="633"/>
      <c r="AA30" s="633"/>
      <c r="AB30" s="178"/>
      <c r="AC30" s="178"/>
      <c r="AD30" s="178"/>
      <c r="AE30" s="178"/>
      <c r="AF30" s="178"/>
      <c r="AG30" s="178"/>
      <c r="AH30" s="178"/>
    </row>
    <row r="31" spans="1:34" ht="13.5" customHeight="1">
      <c r="B31" s="634"/>
      <c r="C31" s="634"/>
      <c r="D31" s="634"/>
      <c r="E31" s="634">
        <f>IF(入力ｼｰﾄ2!U21="","",入力ｼｰﾄ2!U21)</f>
        <v>3</v>
      </c>
      <c r="F31" s="634"/>
      <c r="G31" s="634"/>
      <c r="H31" s="634">
        <f>IF(入力ｼｰﾄ2!X21="","",入力ｼｰﾄ2!X21)</f>
        <v>0.105</v>
      </c>
      <c r="I31" s="634"/>
      <c r="J31" s="634"/>
      <c r="K31" s="634">
        <f>IF(入力ｼｰﾄ2!AA21="","",入力ｼｰﾄ2!AA21)</f>
        <v>0.105</v>
      </c>
      <c r="L31" s="634"/>
      <c r="M31" s="634"/>
      <c r="N31" s="635">
        <f>IF('様式第２号（市提出用）'!R21="","",'様式第２号（市提出用）'!R21)</f>
        <v>3.3000000000000002E-2</v>
      </c>
      <c r="O31" s="635"/>
      <c r="P31" s="635"/>
      <c r="Q31" s="635"/>
      <c r="R31" s="635"/>
      <c r="S31" s="632">
        <f>IF(入力ｼｰﾄ2!AG21="","",入力ｼｰﾄ2!AG21)</f>
        <v>10</v>
      </c>
      <c r="T31" s="632"/>
      <c r="U31" s="632"/>
      <c r="V31" s="632"/>
      <c r="W31" s="633">
        <f>IF('様式第２号（市提出用）'!X21="","",'様式第２号（市提出用）'!X21)</f>
        <v>0.33</v>
      </c>
      <c r="X31" s="633"/>
      <c r="Y31" s="633"/>
      <c r="Z31" s="633"/>
      <c r="AA31" s="633"/>
      <c r="AB31" s="178"/>
      <c r="AC31" s="178"/>
      <c r="AD31" s="178"/>
      <c r="AE31" s="178"/>
      <c r="AF31" s="178"/>
      <c r="AG31" s="178"/>
      <c r="AH31" s="178"/>
    </row>
    <row r="32" spans="1:34" ht="13.5" customHeight="1">
      <c r="B32" s="634"/>
      <c r="C32" s="634"/>
      <c r="D32" s="634"/>
      <c r="E32" s="634">
        <f>IF(入力ｼｰﾄ2!U22="","",入力ｼｰﾄ2!U22)</f>
        <v>6</v>
      </c>
      <c r="F32" s="634"/>
      <c r="G32" s="634"/>
      <c r="H32" s="634">
        <f>IF(入力ｼｰﾄ2!X22="","",入力ｼｰﾄ2!X22)</f>
        <v>0.12</v>
      </c>
      <c r="I32" s="634"/>
      <c r="J32" s="634"/>
      <c r="K32" s="634">
        <f>IF(入力ｼｰﾄ2!AA22="","",入力ｼｰﾄ2!AA22)</f>
        <v>0.12</v>
      </c>
      <c r="L32" s="634"/>
      <c r="M32" s="634"/>
      <c r="N32" s="635">
        <f>IF('様式第２号（市提出用）'!R22="","",'様式第２号（市提出用）'!R22)</f>
        <v>8.6400000000000005E-2</v>
      </c>
      <c r="O32" s="635"/>
      <c r="P32" s="635"/>
      <c r="Q32" s="635"/>
      <c r="R32" s="635"/>
      <c r="S32" s="632">
        <f>IF(入力ｼｰﾄ2!AG22="","",入力ｼｰﾄ2!AG22)</f>
        <v>4</v>
      </c>
      <c r="T32" s="632"/>
      <c r="U32" s="632"/>
      <c r="V32" s="632"/>
      <c r="W32" s="633">
        <f>IF('様式第２号（市提出用）'!X22="","",'様式第２号（市提出用）'!X22)</f>
        <v>0.34560000000000002</v>
      </c>
      <c r="X32" s="633"/>
      <c r="Y32" s="633"/>
      <c r="Z32" s="633"/>
      <c r="AA32" s="633"/>
      <c r="AB32" s="178"/>
      <c r="AC32" s="178"/>
      <c r="AD32" s="178"/>
      <c r="AE32" s="178"/>
      <c r="AF32" s="178"/>
      <c r="AG32" s="178"/>
      <c r="AH32" s="178"/>
    </row>
    <row r="33" spans="1:34" ht="13.5" customHeight="1">
      <c r="B33" s="634"/>
      <c r="C33" s="634"/>
      <c r="D33" s="634"/>
      <c r="E33" s="634">
        <f>IF(入力ｼｰﾄ2!U23="","",入力ｼｰﾄ2!U23)</f>
        <v>4</v>
      </c>
      <c r="F33" s="634"/>
      <c r="G33" s="634"/>
      <c r="H33" s="634">
        <f>IF(入力ｼｰﾄ2!X23="","",入力ｼｰﾄ2!X23)</f>
        <v>0.105</v>
      </c>
      <c r="I33" s="634"/>
      <c r="J33" s="634"/>
      <c r="K33" s="634">
        <f>IF(入力ｼｰﾄ2!AA23="","",入力ｼｰﾄ2!AA23)</f>
        <v>0.105</v>
      </c>
      <c r="L33" s="634"/>
      <c r="M33" s="634"/>
      <c r="N33" s="635">
        <f>IF('様式第２号（市提出用）'!R23="","",'様式第２号（市提出用）'!R23)</f>
        <v>4.41E-2</v>
      </c>
      <c r="O33" s="635"/>
      <c r="P33" s="635"/>
      <c r="Q33" s="635"/>
      <c r="R33" s="635"/>
      <c r="S33" s="632">
        <f>IF(入力ｼｰﾄ2!AG23="","",入力ｼｰﾄ2!AG23)</f>
        <v>3</v>
      </c>
      <c r="T33" s="632"/>
      <c r="U33" s="632"/>
      <c r="V33" s="632"/>
      <c r="W33" s="633">
        <f>IF('様式第２号（市提出用）'!X23="","",'様式第２号（市提出用）'!X23)</f>
        <v>0.1323</v>
      </c>
      <c r="X33" s="633"/>
      <c r="Y33" s="633"/>
      <c r="Z33" s="633"/>
      <c r="AA33" s="633"/>
      <c r="AB33" s="178"/>
      <c r="AC33" s="178"/>
      <c r="AD33" s="178"/>
      <c r="AE33" s="178"/>
      <c r="AF33" s="178"/>
      <c r="AG33" s="178"/>
      <c r="AH33" s="178"/>
    </row>
    <row r="34" spans="1:34" ht="13.5" customHeight="1">
      <c r="B34" s="634"/>
      <c r="C34" s="634"/>
      <c r="D34" s="634"/>
      <c r="E34" s="634">
        <f>IF(入力ｼｰﾄ2!U24="","",入力ｼｰﾄ2!U24)</f>
        <v>3</v>
      </c>
      <c r="F34" s="634"/>
      <c r="G34" s="634"/>
      <c r="H34" s="634">
        <f>IF(入力ｼｰﾄ2!X24="","",入力ｼｰﾄ2!X24)</f>
        <v>0.105</v>
      </c>
      <c r="I34" s="634"/>
      <c r="J34" s="634"/>
      <c r="K34" s="634">
        <f>IF(入力ｼｰﾄ2!AA24="","",入力ｼｰﾄ2!AA24)</f>
        <v>0.105</v>
      </c>
      <c r="L34" s="634"/>
      <c r="M34" s="634"/>
      <c r="N34" s="635">
        <f>IF('様式第２号（市提出用）'!R24="","",'様式第２号（市提出用）'!R24)</f>
        <v>3.3000000000000002E-2</v>
      </c>
      <c r="O34" s="635"/>
      <c r="P34" s="635"/>
      <c r="Q34" s="635"/>
      <c r="R34" s="635"/>
      <c r="S34" s="632">
        <f>IF(入力ｼｰﾄ2!AG24="","",入力ｼｰﾄ2!AG24)</f>
        <v>88</v>
      </c>
      <c r="T34" s="632"/>
      <c r="U34" s="632"/>
      <c r="V34" s="632"/>
      <c r="W34" s="633">
        <f>IF('様式第２号（市提出用）'!X24="","",'様式第２号（市提出用）'!X24)</f>
        <v>2.9039999999999999</v>
      </c>
      <c r="X34" s="633"/>
      <c r="Y34" s="633"/>
      <c r="Z34" s="633"/>
      <c r="AA34" s="633"/>
      <c r="AB34" s="178"/>
      <c r="AC34" s="178"/>
      <c r="AD34" s="178"/>
      <c r="AE34" s="178"/>
      <c r="AF34" s="178"/>
      <c r="AG34" s="178"/>
      <c r="AH34" s="178"/>
    </row>
    <row r="35" spans="1:34" ht="13.5" customHeight="1">
      <c r="B35" s="634"/>
      <c r="C35" s="634"/>
      <c r="D35" s="634"/>
      <c r="E35" s="634">
        <f>IF(入力ｼｰﾄ2!U25="","",入力ｼｰﾄ2!U25)</f>
        <v>3</v>
      </c>
      <c r="F35" s="634"/>
      <c r="G35" s="634"/>
      <c r="H35" s="634">
        <f>IF(入力ｼｰﾄ2!X25="","",入力ｼｰﾄ2!X25)</f>
        <v>0.105</v>
      </c>
      <c r="I35" s="634"/>
      <c r="J35" s="634"/>
      <c r="K35" s="634">
        <f>IF(入力ｼｰﾄ2!AA25="","",入力ｼｰﾄ2!AA25)</f>
        <v>0.105</v>
      </c>
      <c r="L35" s="634"/>
      <c r="M35" s="634"/>
      <c r="N35" s="635">
        <f>IF('様式第２号（市提出用）'!R25="","",'様式第２号（市提出用）'!R25)</f>
        <v>3.3000000000000002E-2</v>
      </c>
      <c r="O35" s="635"/>
      <c r="P35" s="635"/>
      <c r="Q35" s="635"/>
      <c r="R35" s="635"/>
      <c r="S35" s="632">
        <f>IF(入力ｼｰﾄ2!AG25="","",入力ｼｰﾄ2!AG25)</f>
        <v>9</v>
      </c>
      <c r="T35" s="632"/>
      <c r="U35" s="632"/>
      <c r="V35" s="632"/>
      <c r="W35" s="633">
        <f>IF('様式第２号（市提出用）'!X25="","",'様式第２号（市提出用）'!X25)</f>
        <v>0.29699999999999999</v>
      </c>
      <c r="X35" s="633"/>
      <c r="Y35" s="633"/>
      <c r="Z35" s="633"/>
      <c r="AA35" s="633"/>
      <c r="AB35" s="178"/>
      <c r="AC35" s="178"/>
      <c r="AD35" s="178"/>
      <c r="AE35" s="178"/>
      <c r="AF35" s="178"/>
      <c r="AG35" s="178"/>
      <c r="AH35" s="178"/>
    </row>
    <row r="36" spans="1:34" ht="13.5" customHeight="1">
      <c r="B36" s="634"/>
      <c r="C36" s="634"/>
      <c r="D36" s="634"/>
      <c r="E36" s="634">
        <f>IF(入力ｼｰﾄ2!U26="","",入力ｼｰﾄ2!U26)</f>
        <v>3</v>
      </c>
      <c r="F36" s="634"/>
      <c r="G36" s="634"/>
      <c r="H36" s="634">
        <f>IF(入力ｼｰﾄ2!X26="","",入力ｼｰﾄ2!X26)</f>
        <v>0.105</v>
      </c>
      <c r="I36" s="634"/>
      <c r="J36" s="634"/>
      <c r="K36" s="634">
        <f>IF(入力ｼｰﾄ2!AA26="","",入力ｼｰﾄ2!AA26)</f>
        <v>0.03</v>
      </c>
      <c r="L36" s="634"/>
      <c r="M36" s="634"/>
      <c r="N36" s="635">
        <f>IF('様式第２号（市提出用）'!R26="","",'様式第２号（市提出用）'!R26)</f>
        <v>9.4000000000000004E-3</v>
      </c>
      <c r="O36" s="635"/>
      <c r="P36" s="635"/>
      <c r="Q36" s="635"/>
      <c r="R36" s="635"/>
      <c r="S36" s="632">
        <f>IF(入力ｼｰﾄ2!AG26="","",入力ｼｰﾄ2!AG26)</f>
        <v>150</v>
      </c>
      <c r="T36" s="632"/>
      <c r="U36" s="632"/>
      <c r="V36" s="632"/>
      <c r="W36" s="633">
        <f>IF('様式第２号（市提出用）'!X26="","",'様式第２号（市提出用）'!X26)</f>
        <v>1.41</v>
      </c>
      <c r="X36" s="633"/>
      <c r="Y36" s="633"/>
      <c r="Z36" s="633"/>
      <c r="AA36" s="633"/>
      <c r="AB36" s="178"/>
      <c r="AC36" s="178"/>
      <c r="AD36" s="178"/>
      <c r="AE36" s="178"/>
      <c r="AF36" s="178"/>
      <c r="AG36" s="178"/>
      <c r="AH36" s="178"/>
    </row>
    <row r="37" spans="1:34" ht="13.5" customHeight="1">
      <c r="B37" s="634"/>
      <c r="C37" s="634"/>
      <c r="D37" s="634"/>
      <c r="E37" s="634">
        <f>IF(入力ｼｰﾄ2!U27="","",入力ｼｰﾄ2!U27)</f>
        <v>4</v>
      </c>
      <c r="F37" s="634"/>
      <c r="G37" s="634"/>
      <c r="H37" s="634">
        <f>IF(入力ｼｰﾄ2!X27="","",入力ｼｰﾄ2!X27)</f>
        <v>4.4999999999999998E-2</v>
      </c>
      <c r="I37" s="634"/>
      <c r="J37" s="634"/>
      <c r="K37" s="634">
        <f>IF(入力ｼｰﾄ2!AA27="","",入力ｼｰﾄ2!AA27)</f>
        <v>0.06</v>
      </c>
      <c r="L37" s="634"/>
      <c r="M37" s="634"/>
      <c r="N37" s="635">
        <f>IF('様式第２号（市提出用）'!R27="","",'様式第２号（市提出用）'!R27)</f>
        <v>1.0800000000000001E-2</v>
      </c>
      <c r="O37" s="635"/>
      <c r="P37" s="635"/>
      <c r="Q37" s="635"/>
      <c r="R37" s="635"/>
      <c r="S37" s="632">
        <f>IF(入力ｼｰﾄ2!AG27="","",入力ｼｰﾄ2!AG27)</f>
        <v>12</v>
      </c>
      <c r="T37" s="632"/>
      <c r="U37" s="632"/>
      <c r="V37" s="632"/>
      <c r="W37" s="633">
        <f>IF('様式第２号（市提出用）'!X27="","",'様式第２号（市提出用）'!X27)</f>
        <v>0.12959999999999999</v>
      </c>
      <c r="X37" s="633"/>
      <c r="Y37" s="633"/>
      <c r="Z37" s="633"/>
      <c r="AA37" s="633"/>
      <c r="AB37" s="178"/>
      <c r="AC37" s="178"/>
      <c r="AD37" s="178"/>
      <c r="AE37" s="178"/>
      <c r="AF37" s="178"/>
      <c r="AG37" s="178"/>
      <c r="AH37" s="178"/>
    </row>
    <row r="38" spans="1:34" ht="13.5" customHeight="1">
      <c r="B38" s="634"/>
      <c r="C38" s="634"/>
      <c r="D38" s="634"/>
      <c r="E38" s="634">
        <f>IF(入力ｼｰﾄ2!U28="","",入力ｼｰﾄ2!U28)</f>
        <v>3</v>
      </c>
      <c r="F38" s="634"/>
      <c r="G38" s="634"/>
      <c r="H38" s="634">
        <f>IF(入力ｼｰﾄ2!X28="","",入力ｼｰﾄ2!X28)</f>
        <v>4.4999999999999998E-2</v>
      </c>
      <c r="I38" s="634"/>
      <c r="J38" s="634"/>
      <c r="K38" s="634">
        <f>IF(入力ｼｰﾄ2!AA28="","",入力ｼｰﾄ2!AA28)</f>
        <v>0.06</v>
      </c>
      <c r="L38" s="634"/>
      <c r="M38" s="634"/>
      <c r="N38" s="635">
        <f>IF('様式第２号（市提出用）'!R28="","",'様式第２号（市提出用）'!R28)</f>
        <v>8.0999999999999996E-3</v>
      </c>
      <c r="O38" s="635"/>
      <c r="P38" s="635"/>
      <c r="Q38" s="635"/>
      <c r="R38" s="635"/>
      <c r="S38" s="632">
        <f>IF(入力ｼｰﾄ2!AG28="","",入力ｼｰﾄ2!AG28)</f>
        <v>71</v>
      </c>
      <c r="T38" s="632"/>
      <c r="U38" s="632"/>
      <c r="V38" s="632"/>
      <c r="W38" s="633">
        <f>IF('様式第２号（市提出用）'!X28="","",'様式第２号（市提出用）'!X28)</f>
        <v>0.57509999999999994</v>
      </c>
      <c r="X38" s="633"/>
      <c r="Y38" s="633"/>
      <c r="Z38" s="633"/>
      <c r="AA38" s="633"/>
      <c r="AB38" s="178"/>
      <c r="AC38" s="178"/>
      <c r="AD38" s="178"/>
      <c r="AE38" s="178"/>
      <c r="AF38" s="178"/>
      <c r="AG38" s="178"/>
      <c r="AH38" s="178"/>
    </row>
    <row r="39" spans="1:34" ht="13.5" customHeight="1">
      <c r="B39" s="634"/>
      <c r="C39" s="634"/>
      <c r="D39" s="634"/>
      <c r="E39" s="634">
        <f>IF(入力ｼｰﾄ2!U29="","",入力ｼｰﾄ2!U29)</f>
        <v>3</v>
      </c>
      <c r="F39" s="634"/>
      <c r="G39" s="634"/>
      <c r="H39" s="634">
        <f>IF(入力ｼｰﾄ2!X29="","",入力ｼｰﾄ2!X29)</f>
        <v>0.105</v>
      </c>
      <c r="I39" s="634"/>
      <c r="J39" s="634"/>
      <c r="K39" s="634">
        <f>IF(入力ｼｰﾄ2!AA29="","",入力ｼｰﾄ2!AA29)</f>
        <v>4.4999999999999998E-2</v>
      </c>
      <c r="L39" s="634"/>
      <c r="M39" s="634"/>
      <c r="N39" s="635">
        <f>IF('様式第２号（市提出用）'!R29="","",'様式第２号（市提出用）'!R29)</f>
        <v>1.41E-2</v>
      </c>
      <c r="O39" s="635"/>
      <c r="P39" s="635"/>
      <c r="Q39" s="635"/>
      <c r="R39" s="635"/>
      <c r="S39" s="632">
        <f>IF(入力ｼｰﾄ2!AG29="","",入力ｼｰﾄ2!AG29)</f>
        <v>60</v>
      </c>
      <c r="T39" s="632"/>
      <c r="U39" s="632"/>
      <c r="V39" s="632"/>
      <c r="W39" s="633">
        <f>IF('様式第２号（市提出用）'!X29="","",'様式第２号（市提出用）'!X29)</f>
        <v>0.84599999999999997</v>
      </c>
      <c r="X39" s="633"/>
      <c r="Y39" s="633"/>
      <c r="Z39" s="633"/>
      <c r="AA39" s="633"/>
      <c r="AB39" s="178"/>
      <c r="AC39" s="178"/>
      <c r="AD39" s="178"/>
      <c r="AE39" s="178"/>
      <c r="AF39" s="178"/>
      <c r="AG39" s="178"/>
      <c r="AH39" s="178"/>
    </row>
    <row r="40" spans="1:34" ht="13.5" customHeight="1">
      <c r="B40" s="634"/>
      <c r="C40" s="634"/>
      <c r="D40" s="634"/>
      <c r="E40" s="634">
        <f>IF(入力ｼｰﾄ2!U30="","",入力ｼｰﾄ2!U30)</f>
        <v>4</v>
      </c>
      <c r="F40" s="634"/>
      <c r="G40" s="634"/>
      <c r="H40" s="634">
        <f>IF(入力ｼｰﾄ2!X30="","",入力ｼｰﾄ2!X30)</f>
        <v>0.105</v>
      </c>
      <c r="I40" s="634"/>
      <c r="J40" s="634"/>
      <c r="K40" s="634">
        <f>IF(入力ｼｰﾄ2!AA30="","",入力ｼｰﾄ2!AA30)</f>
        <v>4.4999999999999998E-2</v>
      </c>
      <c r="L40" s="634"/>
      <c r="M40" s="634"/>
      <c r="N40" s="635">
        <f>IF('様式第２号（市提出用）'!R30="","",'様式第２号（市提出用）'!R30)</f>
        <v>1.89E-2</v>
      </c>
      <c r="O40" s="635"/>
      <c r="P40" s="635"/>
      <c r="Q40" s="635"/>
      <c r="R40" s="635"/>
      <c r="S40" s="632">
        <f>IF(入力ｼｰﾄ2!AG30="","",入力ｼｰﾄ2!AG30)</f>
        <v>8</v>
      </c>
      <c r="T40" s="632"/>
      <c r="U40" s="632"/>
      <c r="V40" s="632"/>
      <c r="W40" s="633">
        <f>IF('様式第２号（市提出用）'!X30="","",'様式第２号（市提出用）'!X30)</f>
        <v>0.1512</v>
      </c>
      <c r="X40" s="633"/>
      <c r="Y40" s="633"/>
      <c r="Z40" s="633"/>
      <c r="AA40" s="633"/>
      <c r="AB40" s="178"/>
      <c r="AC40" s="178"/>
      <c r="AD40" s="178"/>
      <c r="AE40" s="178"/>
      <c r="AF40" s="178"/>
      <c r="AG40" s="178"/>
      <c r="AH40" s="178"/>
    </row>
    <row r="41" spans="1:34" ht="13.5" customHeight="1">
      <c r="B41" s="634"/>
      <c r="C41" s="634"/>
      <c r="D41" s="634"/>
      <c r="E41" s="634">
        <f>IF(入力ｼｰﾄ2!U31="","",入力ｼｰﾄ2!U31)</f>
        <v>3</v>
      </c>
      <c r="F41" s="634"/>
      <c r="G41" s="634"/>
      <c r="H41" s="634">
        <f>IF(入力ｼｰﾄ2!X31="","",入力ｼｰﾄ2!X31)</f>
        <v>0.105</v>
      </c>
      <c r="I41" s="634"/>
      <c r="J41" s="634"/>
      <c r="K41" s="634">
        <f>IF(入力ｼｰﾄ2!AA31="","",入力ｼｰﾄ2!AA31)</f>
        <v>4.4999999999999998E-2</v>
      </c>
      <c r="L41" s="634"/>
      <c r="M41" s="634"/>
      <c r="N41" s="635">
        <f>IF('様式第２号（市提出用）'!R31="","",'様式第２号（市提出用）'!R31)</f>
        <v>1.41E-2</v>
      </c>
      <c r="O41" s="635"/>
      <c r="P41" s="635"/>
      <c r="Q41" s="635"/>
      <c r="R41" s="635"/>
      <c r="S41" s="632">
        <f>IF(入力ｼｰﾄ2!AG31="","",入力ｼｰﾄ2!AG31)</f>
        <v>14</v>
      </c>
      <c r="T41" s="632"/>
      <c r="U41" s="632"/>
      <c r="V41" s="632"/>
      <c r="W41" s="633">
        <f>IF('様式第２号（市提出用）'!X31="","",'様式第２号（市提出用）'!X31)</f>
        <v>0.19739999999999999</v>
      </c>
      <c r="X41" s="633"/>
      <c r="Y41" s="633"/>
      <c r="Z41" s="633"/>
      <c r="AA41" s="633"/>
      <c r="AB41" s="178"/>
      <c r="AC41" s="178"/>
      <c r="AD41" s="178"/>
      <c r="AE41" s="178"/>
      <c r="AF41" s="178"/>
      <c r="AG41" s="178"/>
      <c r="AH41" s="178"/>
    </row>
    <row r="42" spans="1:34" ht="13.5" customHeight="1">
      <c r="B42" s="634"/>
      <c r="C42" s="634"/>
      <c r="D42" s="634"/>
      <c r="E42" s="634" t="str">
        <f>IF(入力ｼｰﾄ2!U32="","",入力ｼｰﾄ2!U32)</f>
        <v/>
      </c>
      <c r="F42" s="634"/>
      <c r="G42" s="634"/>
      <c r="H42" s="634" t="str">
        <f>IF(入力ｼｰﾄ2!X32="","",入力ｼｰﾄ2!X32)</f>
        <v/>
      </c>
      <c r="I42" s="634"/>
      <c r="J42" s="634"/>
      <c r="K42" s="634" t="str">
        <f>IF(入力ｼｰﾄ2!AA32="","",入力ｼｰﾄ2!AA32)</f>
        <v/>
      </c>
      <c r="L42" s="634"/>
      <c r="M42" s="634"/>
      <c r="N42" s="635">
        <f>IF('様式第２号（市提出用）'!R32="","",'様式第２号（市提出用）'!R32)</f>
        <v>0</v>
      </c>
      <c r="O42" s="635"/>
      <c r="P42" s="635"/>
      <c r="Q42" s="635"/>
      <c r="R42" s="635"/>
      <c r="S42" s="632" t="str">
        <f>IF(入力ｼｰﾄ2!AG32="","",入力ｼｰﾄ2!AG32)</f>
        <v/>
      </c>
      <c r="T42" s="632"/>
      <c r="U42" s="632"/>
      <c r="V42" s="632"/>
      <c r="W42" s="633">
        <f>IF('様式第２号（市提出用）'!X32="","",'様式第２号（市提出用）'!X32)</f>
        <v>0</v>
      </c>
      <c r="X42" s="633"/>
      <c r="Y42" s="633"/>
      <c r="Z42" s="633"/>
      <c r="AA42" s="633"/>
      <c r="AB42" s="178"/>
      <c r="AC42" s="178"/>
      <c r="AD42" s="178"/>
      <c r="AE42" s="178"/>
      <c r="AF42" s="178"/>
      <c r="AG42" s="178"/>
      <c r="AH42" s="178"/>
    </row>
    <row r="43" spans="1:34" ht="13.5" customHeight="1">
      <c r="B43" s="634"/>
      <c r="C43" s="634"/>
      <c r="D43" s="634"/>
      <c r="E43" s="634" t="str">
        <f>IF(入力ｼｰﾄ2!U33="","",入力ｼｰﾄ2!U33)</f>
        <v/>
      </c>
      <c r="F43" s="634"/>
      <c r="G43" s="634"/>
      <c r="H43" s="634" t="str">
        <f>IF(入力ｼｰﾄ2!X33="","",入力ｼｰﾄ2!X33)</f>
        <v/>
      </c>
      <c r="I43" s="634"/>
      <c r="J43" s="634"/>
      <c r="K43" s="634" t="str">
        <f>IF(入力ｼｰﾄ2!AA33="","",入力ｼｰﾄ2!AA33)</f>
        <v/>
      </c>
      <c r="L43" s="634"/>
      <c r="M43" s="634"/>
      <c r="N43" s="635">
        <f>IF('様式第２号（市提出用）'!R33="","",'様式第２号（市提出用）'!R33)</f>
        <v>0</v>
      </c>
      <c r="O43" s="635"/>
      <c r="P43" s="635"/>
      <c r="Q43" s="635"/>
      <c r="R43" s="635"/>
      <c r="S43" s="632" t="str">
        <f>IF(入力ｼｰﾄ2!AG33="","",入力ｼｰﾄ2!AG33)</f>
        <v/>
      </c>
      <c r="T43" s="632"/>
      <c r="U43" s="632"/>
      <c r="V43" s="632"/>
      <c r="W43" s="633">
        <f>IF('様式第２号（市提出用）'!X33="","",'様式第２号（市提出用）'!X33)</f>
        <v>0</v>
      </c>
      <c r="X43" s="633"/>
      <c r="Y43" s="633"/>
      <c r="Z43" s="633"/>
      <c r="AA43" s="633"/>
      <c r="AB43" s="178"/>
      <c r="AC43" s="178"/>
      <c r="AD43" s="178"/>
      <c r="AE43" s="178"/>
      <c r="AF43" s="178"/>
      <c r="AG43" s="178"/>
      <c r="AH43" s="178"/>
    </row>
    <row r="44" spans="1:34" ht="13.5" customHeight="1">
      <c r="B44" s="634"/>
      <c r="C44" s="634"/>
      <c r="D44" s="634"/>
      <c r="E44" s="634" t="str">
        <f>IF(入力ｼｰﾄ2!U34="","",入力ｼｰﾄ2!U34)</f>
        <v/>
      </c>
      <c r="F44" s="634"/>
      <c r="G44" s="634"/>
      <c r="H44" s="634" t="str">
        <f>IF(入力ｼｰﾄ2!X34="","",入力ｼｰﾄ2!X34)</f>
        <v/>
      </c>
      <c r="I44" s="634"/>
      <c r="J44" s="634"/>
      <c r="K44" s="634" t="str">
        <f>IF(入力ｼｰﾄ2!AA34="","",入力ｼｰﾄ2!AA34)</f>
        <v/>
      </c>
      <c r="L44" s="634"/>
      <c r="M44" s="634"/>
      <c r="N44" s="635">
        <f>IF('様式第２号（市提出用）'!R34="","",'様式第２号（市提出用）'!R34)</f>
        <v>0</v>
      </c>
      <c r="O44" s="635"/>
      <c r="P44" s="635"/>
      <c r="Q44" s="635"/>
      <c r="R44" s="635"/>
      <c r="S44" s="632" t="str">
        <f>IF(入力ｼｰﾄ2!AG34="","",入力ｼｰﾄ2!AG34)</f>
        <v/>
      </c>
      <c r="T44" s="632"/>
      <c r="U44" s="632"/>
      <c r="V44" s="632"/>
      <c r="W44" s="633">
        <f>IF('様式第２号（市提出用）'!X34="","",'様式第２号（市提出用）'!X34)</f>
        <v>0</v>
      </c>
      <c r="X44" s="633"/>
      <c r="Y44" s="633"/>
      <c r="Z44" s="633"/>
      <c r="AA44" s="633"/>
      <c r="AB44" s="178"/>
      <c r="AC44" s="178"/>
      <c r="AD44" s="178"/>
      <c r="AE44" s="178"/>
      <c r="AF44" s="178"/>
      <c r="AG44" s="178"/>
      <c r="AH44" s="178"/>
    </row>
    <row r="45" spans="1:34" ht="13.5" customHeight="1">
      <c r="B45" s="634"/>
      <c r="C45" s="634"/>
      <c r="D45" s="634"/>
      <c r="E45" s="634" t="str">
        <f>IF(入力ｼｰﾄ2!U35="","",入力ｼｰﾄ2!U35)</f>
        <v/>
      </c>
      <c r="F45" s="634"/>
      <c r="G45" s="634"/>
      <c r="H45" s="634" t="str">
        <f>IF(入力ｼｰﾄ2!X35="","",入力ｼｰﾄ2!X35)</f>
        <v/>
      </c>
      <c r="I45" s="634"/>
      <c r="J45" s="634"/>
      <c r="K45" s="634" t="str">
        <f>IF(入力ｼｰﾄ2!AA35="","",入力ｼｰﾄ2!AA35)</f>
        <v/>
      </c>
      <c r="L45" s="634"/>
      <c r="M45" s="634"/>
      <c r="N45" s="635">
        <f>IF('様式第２号（市提出用）'!R35="","",'様式第２号（市提出用）'!R35)</f>
        <v>0</v>
      </c>
      <c r="O45" s="635"/>
      <c r="P45" s="635"/>
      <c r="Q45" s="635"/>
      <c r="R45" s="635"/>
      <c r="S45" s="632" t="str">
        <f>IF(入力ｼｰﾄ2!AG35="","",入力ｼｰﾄ2!AG35)</f>
        <v/>
      </c>
      <c r="T45" s="632"/>
      <c r="U45" s="632"/>
      <c r="V45" s="632"/>
      <c r="W45" s="633">
        <f>IF('様式第２号（市提出用）'!X35="","",'様式第２号（市提出用）'!X35)</f>
        <v>0</v>
      </c>
      <c r="X45" s="633"/>
      <c r="Y45" s="633"/>
      <c r="Z45" s="633"/>
      <c r="AA45" s="633"/>
      <c r="AB45" s="178"/>
      <c r="AC45" s="178"/>
      <c r="AD45" s="178"/>
      <c r="AE45" s="178"/>
      <c r="AF45" s="178"/>
      <c r="AG45" s="178"/>
      <c r="AH45" s="178"/>
    </row>
    <row r="46" spans="1:34" ht="27" customHeight="1">
      <c r="A46" s="159" t="s">
        <v>150</v>
      </c>
      <c r="B46" s="637"/>
      <c r="C46" s="637"/>
      <c r="D46" s="637"/>
      <c r="E46" s="637"/>
      <c r="F46" s="637"/>
      <c r="G46" s="637"/>
      <c r="H46" s="637"/>
      <c r="I46" s="637"/>
      <c r="J46" s="637"/>
      <c r="K46" s="637"/>
      <c r="L46" s="637"/>
      <c r="M46" s="637"/>
      <c r="N46" s="638"/>
      <c r="O46" s="638"/>
      <c r="P46" s="638"/>
      <c r="Q46" s="638"/>
      <c r="R46" s="638"/>
      <c r="S46" s="639"/>
      <c r="T46" s="639"/>
      <c r="U46" s="639"/>
      <c r="V46" s="639"/>
      <c r="W46" s="640">
        <f>IF(A46="","",SUM(W16:AA45))</f>
        <v>13.4307</v>
      </c>
      <c r="X46" s="640"/>
      <c r="Y46" s="640"/>
      <c r="Z46" s="640"/>
      <c r="AA46" s="640"/>
      <c r="AB46" s="178"/>
      <c r="AC46" s="178"/>
      <c r="AD46" s="178"/>
      <c r="AE46" s="178"/>
      <c r="AF46" s="178"/>
      <c r="AG46" s="178"/>
      <c r="AH46" s="178"/>
    </row>
    <row r="47" spans="1:34" ht="27" customHeight="1">
      <c r="A47" s="159" t="s">
        <v>318</v>
      </c>
      <c r="B47" s="637"/>
      <c r="C47" s="637"/>
      <c r="D47" s="637"/>
      <c r="E47" s="637"/>
      <c r="F47" s="637"/>
      <c r="G47" s="637"/>
      <c r="H47" s="637"/>
      <c r="I47" s="637"/>
      <c r="J47" s="637"/>
      <c r="K47" s="637"/>
      <c r="L47" s="637"/>
      <c r="M47" s="637"/>
      <c r="N47" s="638"/>
      <c r="O47" s="638"/>
      <c r="P47" s="638"/>
      <c r="Q47" s="638"/>
      <c r="R47" s="638"/>
      <c r="S47" s="639"/>
      <c r="T47" s="639"/>
      <c r="U47" s="639"/>
      <c r="V47" s="639"/>
      <c r="W47" s="640">
        <f>IF(A47="","",W46)</f>
        <v>13.4307</v>
      </c>
      <c r="X47" s="640"/>
      <c r="Y47" s="640"/>
      <c r="Z47" s="640"/>
      <c r="AA47" s="640"/>
      <c r="AB47" s="178"/>
      <c r="AC47" s="178"/>
      <c r="AD47" s="178"/>
      <c r="AE47" s="178"/>
      <c r="AF47" s="178"/>
      <c r="AG47" s="178"/>
      <c r="AH47" s="178"/>
    </row>
    <row r="48" spans="1:34" ht="20.100000000000001" customHeight="1">
      <c r="B48" s="641" t="s">
        <v>356</v>
      </c>
      <c r="C48" s="641"/>
      <c r="D48" s="641"/>
      <c r="E48" s="641"/>
      <c r="F48" s="641"/>
      <c r="G48" s="641"/>
      <c r="H48" s="641"/>
      <c r="I48" s="641"/>
      <c r="J48" s="641"/>
      <c r="K48" s="641"/>
      <c r="L48" s="641"/>
      <c r="M48" s="641"/>
      <c r="N48" s="641"/>
      <c r="O48" s="641"/>
      <c r="P48" s="641"/>
      <c r="Q48" s="641"/>
      <c r="R48" s="641"/>
      <c r="S48" s="641"/>
      <c r="T48" s="641"/>
      <c r="U48" s="641"/>
      <c r="V48" s="641"/>
      <c r="W48" s="641"/>
      <c r="X48" s="641"/>
      <c r="Y48" s="641"/>
      <c r="Z48" s="641"/>
      <c r="AA48" s="641"/>
      <c r="AB48" s="641"/>
      <c r="AC48" s="641"/>
      <c r="AD48" s="641"/>
      <c r="AE48" s="641"/>
      <c r="AF48" s="641"/>
      <c r="AG48" s="641"/>
      <c r="AH48" s="641"/>
    </row>
    <row r="49" spans="1:36" ht="20.100000000000001" customHeight="1">
      <c r="B49" s="642" t="s">
        <v>149</v>
      </c>
      <c r="C49" s="642"/>
      <c r="D49" s="642"/>
      <c r="E49" s="642"/>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row>
    <row r="50" spans="1:36" ht="20.100000000000001" customHeight="1">
      <c r="B50" s="156" t="s">
        <v>154</v>
      </c>
      <c r="C50" s="156"/>
    </row>
    <row r="51" spans="1:36" ht="20.100000000000001" customHeight="1">
      <c r="B51" s="156"/>
      <c r="C51" s="156"/>
      <c r="Z51" s="156"/>
      <c r="AA51" s="156"/>
      <c r="AB51" s="156"/>
      <c r="AC51" s="156"/>
      <c r="AE51" s="156"/>
      <c r="AF51" s="156"/>
      <c r="AG51" s="156"/>
      <c r="AH51" s="156"/>
      <c r="AI51" s="35"/>
      <c r="AJ51" s="35"/>
    </row>
    <row r="52" spans="1:36" ht="20.100000000000001" customHeight="1">
      <c r="X52" s="628" t="s">
        <v>272</v>
      </c>
      <c r="Y52" s="628"/>
      <c r="Z52" s="628"/>
      <c r="AA52" s="628"/>
      <c r="AB52" s="156" t="s">
        <v>28</v>
      </c>
      <c r="AC52" s="628"/>
      <c r="AD52" s="628"/>
      <c r="AE52" s="156" t="s">
        <v>29</v>
      </c>
      <c r="AF52" s="628"/>
      <c r="AG52" s="628"/>
      <c r="AH52" s="156" t="s">
        <v>30</v>
      </c>
    </row>
    <row r="53" spans="1:36" ht="20.100000000000001" customHeight="1">
      <c r="Z53" s="158"/>
      <c r="AA53" s="158"/>
      <c r="AB53" s="158"/>
      <c r="AC53" s="156"/>
      <c r="AD53" s="158"/>
      <c r="AE53" s="158"/>
      <c r="AF53" s="158"/>
      <c r="AG53" s="156"/>
      <c r="AH53" s="158"/>
      <c r="AI53" s="37"/>
      <c r="AJ53" s="35"/>
    </row>
    <row r="54" spans="1:36" ht="20.100000000000001" customHeight="1">
      <c r="B54" s="156"/>
      <c r="C54" s="156"/>
      <c r="D54" s="156"/>
      <c r="E54" s="156"/>
      <c r="F54" s="156"/>
      <c r="G54" s="156"/>
      <c r="H54" s="156"/>
      <c r="I54" s="156"/>
      <c r="J54" s="156"/>
      <c r="M54" s="36" t="s">
        <v>141</v>
      </c>
    </row>
    <row r="55" spans="1:36" ht="20.100000000000001" customHeight="1">
      <c r="B55" s="156"/>
      <c r="C55" s="156"/>
      <c r="D55" s="156"/>
      <c r="E55" s="156"/>
      <c r="F55" s="156"/>
      <c r="G55" s="156"/>
      <c r="H55" s="156"/>
      <c r="I55" s="156"/>
      <c r="J55" s="156"/>
    </row>
    <row r="56" spans="1:36" ht="20.100000000000001" customHeight="1">
      <c r="B56" s="636" t="s">
        <v>354</v>
      </c>
      <c r="C56" s="636"/>
      <c r="D56" s="636"/>
      <c r="E56" s="636"/>
      <c r="F56" s="636"/>
      <c r="G56" s="636"/>
      <c r="H56" s="636"/>
      <c r="I56" s="636"/>
      <c r="J56" s="636"/>
      <c r="K56" s="636"/>
      <c r="L56" s="636"/>
      <c r="M56" s="636"/>
      <c r="N56" s="636"/>
      <c r="O56" s="636"/>
      <c r="P56" s="636"/>
      <c r="Q56" s="636"/>
      <c r="R56" s="636"/>
      <c r="S56" s="636"/>
      <c r="T56" s="636"/>
      <c r="U56" s="636"/>
      <c r="V56" s="636"/>
      <c r="W56" s="636"/>
      <c r="X56" s="636"/>
      <c r="Y56" s="636"/>
      <c r="Z56" s="636"/>
      <c r="AA56" s="636"/>
      <c r="AB56" s="636"/>
      <c r="AC56" s="636"/>
      <c r="AD56" s="636"/>
      <c r="AE56" s="636"/>
      <c r="AF56" s="636"/>
      <c r="AG56" s="636"/>
      <c r="AH56" s="636"/>
      <c r="AI56" s="38"/>
      <c r="AJ56" s="38"/>
    </row>
    <row r="57" spans="1:36" ht="20.100000000000001" customHeight="1">
      <c r="B57" s="156"/>
      <c r="C57" s="156"/>
      <c r="D57" s="156"/>
      <c r="E57" s="156"/>
      <c r="F57" s="156"/>
      <c r="G57" s="156"/>
      <c r="H57" s="156"/>
      <c r="I57" s="156"/>
      <c r="J57" s="156"/>
    </row>
    <row r="58" spans="1:36" ht="20.100000000000001" customHeight="1">
      <c r="B58" s="157"/>
      <c r="C58" s="157"/>
      <c r="D58" s="157"/>
      <c r="E58" s="157"/>
      <c r="F58" s="157"/>
      <c r="G58" s="157"/>
      <c r="H58" s="157"/>
      <c r="I58" s="157"/>
      <c r="J58" s="157"/>
      <c r="R58" s="629" t="s">
        <v>143</v>
      </c>
      <c r="S58" s="629"/>
      <c r="T58" s="629"/>
      <c r="U58" s="629"/>
      <c r="V58" s="629"/>
      <c r="W58" s="629"/>
      <c r="X58" s="629"/>
      <c r="Y58" s="157"/>
    </row>
    <row r="59" spans="1:36" ht="20.100000000000001" customHeight="1">
      <c r="B59" s="157"/>
      <c r="C59" s="157"/>
      <c r="D59" s="157"/>
      <c r="E59" s="157"/>
      <c r="F59" s="157"/>
      <c r="G59" s="157"/>
      <c r="H59" s="157"/>
      <c r="I59" s="157"/>
      <c r="J59" s="157"/>
      <c r="R59" s="629" t="s">
        <v>144</v>
      </c>
      <c r="S59" s="629"/>
      <c r="T59" s="629"/>
      <c r="U59" s="629"/>
      <c r="V59" s="629"/>
      <c r="W59" s="629"/>
      <c r="X59" s="629"/>
      <c r="Y59" s="157"/>
      <c r="Z59" s="156"/>
      <c r="AA59" s="156"/>
      <c r="AB59" s="156"/>
      <c r="AH59" s="36" t="s">
        <v>49</v>
      </c>
    </row>
    <row r="61" spans="1:36" s="35" customFormat="1" ht="20.100000000000001" customHeight="1">
      <c r="A61" s="156"/>
      <c r="B61" s="156"/>
      <c r="C61" s="156" t="s">
        <v>355</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row>
    <row r="62" spans="1:36" s="35" customFormat="1" ht="20.100000000000001" customHeigh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row>
    <row r="63" spans="1:36" s="35" customFormat="1" ht="19.5" customHeight="1">
      <c r="A63" s="156"/>
      <c r="B63" s="630" t="s">
        <v>145</v>
      </c>
      <c r="C63" s="630"/>
      <c r="D63" s="178"/>
      <c r="E63" s="630" t="s">
        <v>146</v>
      </c>
      <c r="F63" s="178"/>
      <c r="G63" s="178"/>
      <c r="H63" s="630" t="s">
        <v>5</v>
      </c>
      <c r="I63" s="178"/>
      <c r="J63" s="178"/>
      <c r="K63" s="630" t="s">
        <v>6</v>
      </c>
      <c r="L63" s="178"/>
      <c r="M63" s="178"/>
      <c r="N63" s="630" t="s">
        <v>147</v>
      </c>
      <c r="O63" s="630"/>
      <c r="P63" s="630"/>
      <c r="Q63" s="178"/>
      <c r="R63" s="178"/>
      <c r="S63" s="630" t="s">
        <v>8</v>
      </c>
      <c r="T63" s="630"/>
      <c r="U63" s="178"/>
      <c r="V63" s="178"/>
      <c r="W63" s="630" t="s">
        <v>148</v>
      </c>
      <c r="X63" s="178"/>
      <c r="Y63" s="178"/>
      <c r="Z63" s="178"/>
      <c r="AA63" s="178"/>
      <c r="AB63" s="178" t="s">
        <v>58</v>
      </c>
      <c r="AC63" s="178"/>
      <c r="AD63" s="178"/>
      <c r="AE63" s="178"/>
      <c r="AF63" s="178"/>
      <c r="AG63" s="178"/>
      <c r="AH63" s="178"/>
    </row>
    <row r="64" spans="1:36" s="35" customFormat="1" ht="20.100000000000001" customHeight="1" thickBot="1">
      <c r="A64" s="156"/>
      <c r="B64" s="631"/>
      <c r="C64" s="631"/>
      <c r="D64" s="631"/>
      <c r="E64" s="631"/>
      <c r="F64" s="631"/>
      <c r="G64" s="631"/>
      <c r="H64" s="631"/>
      <c r="I64" s="631"/>
      <c r="J64" s="631"/>
      <c r="K64" s="631"/>
      <c r="L64" s="631"/>
      <c r="M64" s="631"/>
      <c r="N64" s="631"/>
      <c r="O64" s="631"/>
      <c r="P64" s="631"/>
      <c r="Q64" s="631"/>
      <c r="R64" s="631"/>
      <c r="S64" s="631"/>
      <c r="T64" s="631"/>
      <c r="U64" s="631"/>
      <c r="V64" s="631"/>
      <c r="W64" s="631"/>
      <c r="X64" s="631"/>
      <c r="Y64" s="631"/>
      <c r="Z64" s="631"/>
      <c r="AA64" s="631"/>
      <c r="AB64" s="631"/>
      <c r="AC64" s="631"/>
      <c r="AD64" s="631"/>
      <c r="AE64" s="631"/>
      <c r="AF64" s="631"/>
      <c r="AG64" s="631"/>
      <c r="AH64" s="631"/>
    </row>
    <row r="65" spans="1:37" s="35" customFormat="1" ht="13.5" customHeight="1" thickTop="1">
      <c r="A65" s="156"/>
      <c r="B65" s="634"/>
      <c r="C65" s="634"/>
      <c r="D65" s="634"/>
      <c r="E65" s="634" t="str">
        <f>IF(入力ｼｰﾄ2!U45="","",入力ｼｰﾄ2!U45)</f>
        <v/>
      </c>
      <c r="F65" s="634"/>
      <c r="G65" s="634"/>
      <c r="H65" s="634" t="str">
        <f>IF(入力ｼｰﾄ2!X45="","",入力ｼｰﾄ2!X45)</f>
        <v/>
      </c>
      <c r="I65" s="634"/>
      <c r="J65" s="634"/>
      <c r="K65" s="634" t="str">
        <f>IF(入力ｼｰﾄ2!AA45="","",入力ｼｰﾄ2!AA45)</f>
        <v/>
      </c>
      <c r="L65" s="634"/>
      <c r="M65" s="634"/>
      <c r="N65" s="635">
        <f>IF('様式第２号（市提出用）'!R43="","",'様式第２号（市提出用）'!R43)</f>
        <v>0</v>
      </c>
      <c r="O65" s="635"/>
      <c r="P65" s="635"/>
      <c r="Q65" s="635"/>
      <c r="R65" s="635"/>
      <c r="S65" s="632" t="str">
        <f>IF(入力ｼｰﾄ2!AG45="","",入力ｼｰﾄ2!AG45)</f>
        <v/>
      </c>
      <c r="T65" s="632"/>
      <c r="U65" s="632"/>
      <c r="V65" s="632"/>
      <c r="W65" s="633">
        <f>IF('様式第２号（市提出用）'!X43="","",'様式第２号（市提出用）'!X43)</f>
        <v>0</v>
      </c>
      <c r="X65" s="633"/>
      <c r="Y65" s="633"/>
      <c r="Z65" s="633"/>
      <c r="AA65" s="633"/>
      <c r="AB65" s="632"/>
      <c r="AC65" s="632"/>
      <c r="AD65" s="632"/>
      <c r="AE65" s="632"/>
      <c r="AF65" s="632"/>
      <c r="AG65" s="632"/>
      <c r="AH65" s="632"/>
    </row>
    <row r="66" spans="1:37" s="35" customFormat="1" ht="13.5" customHeight="1">
      <c r="A66" s="156"/>
      <c r="B66" s="634"/>
      <c r="C66" s="634"/>
      <c r="D66" s="634"/>
      <c r="E66" s="634" t="str">
        <f>IF(入力ｼｰﾄ2!U46="","",入力ｼｰﾄ2!U46)</f>
        <v/>
      </c>
      <c r="F66" s="634"/>
      <c r="G66" s="634"/>
      <c r="H66" s="634" t="str">
        <f>IF(入力ｼｰﾄ2!X46="","",入力ｼｰﾄ2!X46)</f>
        <v/>
      </c>
      <c r="I66" s="634"/>
      <c r="J66" s="634"/>
      <c r="K66" s="634" t="str">
        <f>IF(入力ｼｰﾄ2!AA46="","",入力ｼｰﾄ2!AA46)</f>
        <v/>
      </c>
      <c r="L66" s="634"/>
      <c r="M66" s="634"/>
      <c r="N66" s="635">
        <f>IF('様式第２号（市提出用）'!R44="","",'様式第２号（市提出用）'!R44)</f>
        <v>0</v>
      </c>
      <c r="O66" s="635"/>
      <c r="P66" s="635"/>
      <c r="Q66" s="635"/>
      <c r="R66" s="635"/>
      <c r="S66" s="632" t="str">
        <f>IF(入力ｼｰﾄ2!AG46="","",入力ｼｰﾄ2!AG46)</f>
        <v/>
      </c>
      <c r="T66" s="632"/>
      <c r="U66" s="632"/>
      <c r="V66" s="632"/>
      <c r="W66" s="633">
        <f>IF('様式第２号（市提出用）'!X44="","",'様式第２号（市提出用）'!X44)</f>
        <v>0</v>
      </c>
      <c r="X66" s="633"/>
      <c r="Y66" s="633"/>
      <c r="Z66" s="633"/>
      <c r="AA66" s="633"/>
      <c r="AB66" s="178"/>
      <c r="AC66" s="178"/>
      <c r="AD66" s="178"/>
      <c r="AE66" s="178"/>
      <c r="AF66" s="178"/>
      <c r="AG66" s="178"/>
      <c r="AH66" s="178"/>
    </row>
    <row r="67" spans="1:37" s="35" customFormat="1" ht="13.5" customHeight="1">
      <c r="A67" s="156"/>
      <c r="B67" s="634"/>
      <c r="C67" s="634"/>
      <c r="D67" s="634"/>
      <c r="E67" s="634" t="str">
        <f>IF(入力ｼｰﾄ2!U47="","",入力ｼｰﾄ2!U47)</f>
        <v/>
      </c>
      <c r="F67" s="634"/>
      <c r="G67" s="634"/>
      <c r="H67" s="634" t="str">
        <f>IF(入力ｼｰﾄ2!X47="","",入力ｼｰﾄ2!X47)</f>
        <v/>
      </c>
      <c r="I67" s="634"/>
      <c r="J67" s="634"/>
      <c r="K67" s="634" t="str">
        <f>IF(入力ｼｰﾄ2!AA47="","",入力ｼｰﾄ2!AA47)</f>
        <v/>
      </c>
      <c r="L67" s="634"/>
      <c r="M67" s="634"/>
      <c r="N67" s="635">
        <f>IF('様式第２号（市提出用）'!R45="","",'様式第２号（市提出用）'!R45)</f>
        <v>0</v>
      </c>
      <c r="O67" s="635"/>
      <c r="P67" s="635"/>
      <c r="Q67" s="635"/>
      <c r="R67" s="635"/>
      <c r="S67" s="632" t="str">
        <f>IF(入力ｼｰﾄ2!AG47="","",入力ｼｰﾄ2!AG47)</f>
        <v/>
      </c>
      <c r="T67" s="632"/>
      <c r="U67" s="632"/>
      <c r="V67" s="632"/>
      <c r="W67" s="633">
        <f>IF('様式第２号（市提出用）'!X45="","",'様式第２号（市提出用）'!X45)</f>
        <v>0</v>
      </c>
      <c r="X67" s="633"/>
      <c r="Y67" s="633"/>
      <c r="Z67" s="633"/>
      <c r="AA67" s="633"/>
      <c r="AB67" s="178"/>
      <c r="AC67" s="178"/>
      <c r="AD67" s="178"/>
      <c r="AE67" s="178"/>
      <c r="AF67" s="178"/>
      <c r="AG67" s="178"/>
      <c r="AH67" s="178"/>
    </row>
    <row r="68" spans="1:37" s="35" customFormat="1" ht="13.5" customHeight="1">
      <c r="A68" s="156"/>
      <c r="B68" s="634"/>
      <c r="C68" s="634"/>
      <c r="D68" s="634"/>
      <c r="E68" s="634" t="str">
        <f>IF(入力ｼｰﾄ2!U48="","",入力ｼｰﾄ2!U48)</f>
        <v/>
      </c>
      <c r="F68" s="634"/>
      <c r="G68" s="634"/>
      <c r="H68" s="634" t="str">
        <f>IF(入力ｼｰﾄ2!X48="","",入力ｼｰﾄ2!X48)</f>
        <v/>
      </c>
      <c r="I68" s="634"/>
      <c r="J68" s="634"/>
      <c r="K68" s="634" t="str">
        <f>IF(入力ｼｰﾄ2!AA48="","",入力ｼｰﾄ2!AA48)</f>
        <v/>
      </c>
      <c r="L68" s="634"/>
      <c r="M68" s="634"/>
      <c r="N68" s="635">
        <f>IF('様式第２号（市提出用）'!R46="","",'様式第２号（市提出用）'!R46)</f>
        <v>0</v>
      </c>
      <c r="O68" s="635"/>
      <c r="P68" s="635"/>
      <c r="Q68" s="635"/>
      <c r="R68" s="635"/>
      <c r="S68" s="632" t="str">
        <f>IF(入力ｼｰﾄ2!AG48="","",入力ｼｰﾄ2!AG48)</f>
        <v/>
      </c>
      <c r="T68" s="632"/>
      <c r="U68" s="632"/>
      <c r="V68" s="632"/>
      <c r="W68" s="633">
        <f>IF('様式第２号（市提出用）'!X46="","",'様式第２号（市提出用）'!X46)</f>
        <v>0</v>
      </c>
      <c r="X68" s="633"/>
      <c r="Y68" s="633"/>
      <c r="Z68" s="633"/>
      <c r="AA68" s="633"/>
      <c r="AB68" s="178"/>
      <c r="AC68" s="178"/>
      <c r="AD68" s="178"/>
      <c r="AE68" s="178"/>
      <c r="AF68" s="178"/>
      <c r="AG68" s="178"/>
      <c r="AH68" s="178"/>
    </row>
    <row r="69" spans="1:37" s="35" customFormat="1" ht="13.5" customHeight="1">
      <c r="A69" s="156"/>
      <c r="B69" s="634"/>
      <c r="C69" s="634"/>
      <c r="D69" s="634"/>
      <c r="E69" s="634" t="str">
        <f>IF(入力ｼｰﾄ2!U49="","",入力ｼｰﾄ2!U49)</f>
        <v/>
      </c>
      <c r="F69" s="634"/>
      <c r="G69" s="634"/>
      <c r="H69" s="634" t="str">
        <f>IF(入力ｼｰﾄ2!X49="","",入力ｼｰﾄ2!X49)</f>
        <v/>
      </c>
      <c r="I69" s="634"/>
      <c r="J69" s="634"/>
      <c r="K69" s="634" t="str">
        <f>IF(入力ｼｰﾄ2!AA49="","",入力ｼｰﾄ2!AA49)</f>
        <v/>
      </c>
      <c r="L69" s="634"/>
      <c r="M69" s="634"/>
      <c r="N69" s="635">
        <f>IF('様式第２号（市提出用）'!R47="","",'様式第２号（市提出用）'!R47)</f>
        <v>0</v>
      </c>
      <c r="O69" s="635"/>
      <c r="P69" s="635"/>
      <c r="Q69" s="635"/>
      <c r="R69" s="635"/>
      <c r="S69" s="632" t="str">
        <f>IF(入力ｼｰﾄ2!AG49="","",入力ｼｰﾄ2!AG49)</f>
        <v/>
      </c>
      <c r="T69" s="632"/>
      <c r="U69" s="632"/>
      <c r="V69" s="632"/>
      <c r="W69" s="633">
        <f>IF('様式第２号（市提出用）'!X47="","",'様式第２号（市提出用）'!X47)</f>
        <v>0</v>
      </c>
      <c r="X69" s="633"/>
      <c r="Y69" s="633"/>
      <c r="Z69" s="633"/>
      <c r="AA69" s="633"/>
      <c r="AB69" s="178"/>
      <c r="AC69" s="178"/>
      <c r="AD69" s="178"/>
      <c r="AE69" s="178"/>
      <c r="AF69" s="178"/>
      <c r="AG69" s="178"/>
      <c r="AH69" s="178"/>
    </row>
    <row r="70" spans="1:37" s="35" customFormat="1" ht="13.5" customHeight="1">
      <c r="A70" s="156"/>
      <c r="B70" s="634"/>
      <c r="C70" s="634"/>
      <c r="D70" s="634"/>
      <c r="E70" s="634" t="str">
        <f>IF(入力ｼｰﾄ2!U50="","",入力ｼｰﾄ2!U50)</f>
        <v/>
      </c>
      <c r="F70" s="634"/>
      <c r="G70" s="634"/>
      <c r="H70" s="634" t="str">
        <f>IF(入力ｼｰﾄ2!X50="","",入力ｼｰﾄ2!X50)</f>
        <v/>
      </c>
      <c r="I70" s="634"/>
      <c r="J70" s="634"/>
      <c r="K70" s="634" t="str">
        <f>IF(入力ｼｰﾄ2!AA50="","",入力ｼｰﾄ2!AA50)</f>
        <v/>
      </c>
      <c r="L70" s="634"/>
      <c r="M70" s="634"/>
      <c r="N70" s="635">
        <f>IF('様式第２号（市提出用）'!R48="","",'様式第２号（市提出用）'!R48)</f>
        <v>0</v>
      </c>
      <c r="O70" s="635"/>
      <c r="P70" s="635"/>
      <c r="Q70" s="635"/>
      <c r="R70" s="635"/>
      <c r="S70" s="632" t="str">
        <f>IF(入力ｼｰﾄ2!AG50="","",入力ｼｰﾄ2!AG50)</f>
        <v/>
      </c>
      <c r="T70" s="632"/>
      <c r="U70" s="632"/>
      <c r="V70" s="632"/>
      <c r="W70" s="633">
        <f>IF('様式第２号（市提出用）'!X48="","",'様式第２号（市提出用）'!X48)</f>
        <v>0</v>
      </c>
      <c r="X70" s="633"/>
      <c r="Y70" s="633"/>
      <c r="Z70" s="633"/>
      <c r="AA70" s="633"/>
      <c r="AB70" s="178"/>
      <c r="AC70" s="178"/>
      <c r="AD70" s="178"/>
      <c r="AE70" s="178"/>
      <c r="AF70" s="178"/>
      <c r="AG70" s="178"/>
      <c r="AH70" s="178"/>
    </row>
    <row r="71" spans="1:37" s="35" customFormat="1" ht="13.5" customHeight="1">
      <c r="A71" s="156"/>
      <c r="B71" s="634"/>
      <c r="C71" s="634"/>
      <c r="D71" s="634"/>
      <c r="E71" s="634" t="str">
        <f>IF(入力ｼｰﾄ2!U51="","",入力ｼｰﾄ2!U51)</f>
        <v/>
      </c>
      <c r="F71" s="634"/>
      <c r="G71" s="634"/>
      <c r="H71" s="634" t="str">
        <f>IF(入力ｼｰﾄ2!X51="","",入力ｼｰﾄ2!X51)</f>
        <v/>
      </c>
      <c r="I71" s="634"/>
      <c r="J71" s="634"/>
      <c r="K71" s="634" t="str">
        <f>IF(入力ｼｰﾄ2!AA51="","",入力ｼｰﾄ2!AA51)</f>
        <v/>
      </c>
      <c r="L71" s="634"/>
      <c r="M71" s="634"/>
      <c r="N71" s="635">
        <f>IF('様式第２号（市提出用）'!R49="","",'様式第２号（市提出用）'!R49)</f>
        <v>0</v>
      </c>
      <c r="O71" s="635"/>
      <c r="P71" s="635"/>
      <c r="Q71" s="635"/>
      <c r="R71" s="635"/>
      <c r="S71" s="632" t="str">
        <f>IF(入力ｼｰﾄ2!AG51="","",入力ｼｰﾄ2!AG51)</f>
        <v/>
      </c>
      <c r="T71" s="632"/>
      <c r="U71" s="632"/>
      <c r="V71" s="632"/>
      <c r="W71" s="633">
        <f>IF('様式第２号（市提出用）'!X49="","",'様式第２号（市提出用）'!X49)</f>
        <v>0</v>
      </c>
      <c r="X71" s="633"/>
      <c r="Y71" s="633"/>
      <c r="Z71" s="633"/>
      <c r="AA71" s="633"/>
      <c r="AB71" s="178"/>
      <c r="AC71" s="178"/>
      <c r="AD71" s="178"/>
      <c r="AE71" s="178"/>
      <c r="AF71" s="178"/>
      <c r="AG71" s="178"/>
      <c r="AH71" s="178"/>
      <c r="AI71" s="40"/>
      <c r="AJ71" s="40"/>
      <c r="AK71" s="40"/>
    </row>
    <row r="72" spans="1:37" s="35" customFormat="1" ht="13.5" customHeight="1">
      <c r="A72" s="156"/>
      <c r="B72" s="634"/>
      <c r="C72" s="634"/>
      <c r="D72" s="634"/>
      <c r="E72" s="634" t="str">
        <f>IF(入力ｼｰﾄ2!U52="","",入力ｼｰﾄ2!U52)</f>
        <v/>
      </c>
      <c r="F72" s="634"/>
      <c r="G72" s="634"/>
      <c r="H72" s="634" t="str">
        <f>IF(入力ｼｰﾄ2!X52="","",入力ｼｰﾄ2!X52)</f>
        <v/>
      </c>
      <c r="I72" s="634"/>
      <c r="J72" s="634"/>
      <c r="K72" s="634" t="str">
        <f>IF(入力ｼｰﾄ2!AA52="","",入力ｼｰﾄ2!AA52)</f>
        <v/>
      </c>
      <c r="L72" s="634"/>
      <c r="M72" s="634"/>
      <c r="N72" s="635">
        <f>IF('様式第２号（市提出用）'!R50="","",'様式第２号（市提出用）'!R50)</f>
        <v>0</v>
      </c>
      <c r="O72" s="635"/>
      <c r="P72" s="635"/>
      <c r="Q72" s="635"/>
      <c r="R72" s="635"/>
      <c r="S72" s="632" t="str">
        <f>IF(入力ｼｰﾄ2!AG52="","",入力ｼｰﾄ2!AG52)</f>
        <v/>
      </c>
      <c r="T72" s="632"/>
      <c r="U72" s="632"/>
      <c r="V72" s="632"/>
      <c r="W72" s="633">
        <f>IF('様式第２号（市提出用）'!X50="","",'様式第２号（市提出用）'!X50)</f>
        <v>0</v>
      </c>
      <c r="X72" s="633"/>
      <c r="Y72" s="633"/>
      <c r="Z72" s="633"/>
      <c r="AA72" s="633"/>
      <c r="AB72" s="178"/>
      <c r="AC72" s="178"/>
      <c r="AD72" s="178"/>
      <c r="AE72" s="178"/>
      <c r="AF72" s="178"/>
      <c r="AG72" s="178"/>
      <c r="AH72" s="178"/>
      <c r="AI72" s="40"/>
      <c r="AJ72" s="40"/>
      <c r="AK72" s="40"/>
    </row>
    <row r="73" spans="1:37" s="35" customFormat="1" ht="13.5" customHeight="1">
      <c r="A73" s="156"/>
      <c r="B73" s="634"/>
      <c r="C73" s="634"/>
      <c r="D73" s="634"/>
      <c r="E73" s="634" t="str">
        <f>IF(入力ｼｰﾄ2!U53="","",入力ｼｰﾄ2!U53)</f>
        <v/>
      </c>
      <c r="F73" s="634"/>
      <c r="G73" s="634"/>
      <c r="H73" s="634" t="str">
        <f>IF(入力ｼｰﾄ2!X53="","",入力ｼｰﾄ2!X53)</f>
        <v/>
      </c>
      <c r="I73" s="634"/>
      <c r="J73" s="634"/>
      <c r="K73" s="634" t="str">
        <f>IF(入力ｼｰﾄ2!AA53="","",入力ｼｰﾄ2!AA53)</f>
        <v/>
      </c>
      <c r="L73" s="634"/>
      <c r="M73" s="634"/>
      <c r="N73" s="635">
        <f>IF('様式第２号（市提出用）'!R51="","",'様式第２号（市提出用）'!R51)</f>
        <v>0</v>
      </c>
      <c r="O73" s="635"/>
      <c r="P73" s="635"/>
      <c r="Q73" s="635"/>
      <c r="R73" s="635"/>
      <c r="S73" s="632" t="str">
        <f>IF(入力ｼｰﾄ2!AG53="","",入力ｼｰﾄ2!AG53)</f>
        <v/>
      </c>
      <c r="T73" s="632"/>
      <c r="U73" s="632"/>
      <c r="V73" s="632"/>
      <c r="W73" s="633">
        <f>IF('様式第２号（市提出用）'!X51="","",'様式第２号（市提出用）'!X51)</f>
        <v>0</v>
      </c>
      <c r="X73" s="633"/>
      <c r="Y73" s="633"/>
      <c r="Z73" s="633"/>
      <c r="AA73" s="633"/>
      <c r="AB73" s="178"/>
      <c r="AC73" s="178"/>
      <c r="AD73" s="178"/>
      <c r="AE73" s="178"/>
      <c r="AF73" s="178"/>
      <c r="AG73" s="178"/>
      <c r="AH73" s="178"/>
      <c r="AJ73" s="41"/>
    </row>
    <row r="74" spans="1:37" s="35" customFormat="1" ht="13.5" customHeight="1">
      <c r="A74" s="156"/>
      <c r="B74" s="634"/>
      <c r="C74" s="634"/>
      <c r="D74" s="634"/>
      <c r="E74" s="634" t="str">
        <f>IF(入力ｼｰﾄ2!U54="","",入力ｼｰﾄ2!U54)</f>
        <v/>
      </c>
      <c r="F74" s="634"/>
      <c r="G74" s="634"/>
      <c r="H74" s="634" t="str">
        <f>IF(入力ｼｰﾄ2!X54="","",入力ｼｰﾄ2!X54)</f>
        <v/>
      </c>
      <c r="I74" s="634"/>
      <c r="J74" s="634"/>
      <c r="K74" s="634" t="str">
        <f>IF(入力ｼｰﾄ2!AA54="","",入力ｼｰﾄ2!AA54)</f>
        <v/>
      </c>
      <c r="L74" s="634"/>
      <c r="M74" s="634"/>
      <c r="N74" s="635">
        <f>IF('様式第２号（市提出用）'!R52="","",'様式第２号（市提出用）'!R52)</f>
        <v>0</v>
      </c>
      <c r="O74" s="635"/>
      <c r="P74" s="635"/>
      <c r="Q74" s="635"/>
      <c r="R74" s="635"/>
      <c r="S74" s="632" t="str">
        <f>IF(入力ｼｰﾄ2!AG54="","",入力ｼｰﾄ2!AG54)</f>
        <v/>
      </c>
      <c r="T74" s="632"/>
      <c r="U74" s="632"/>
      <c r="V74" s="632"/>
      <c r="W74" s="633">
        <f>IF('様式第２号（市提出用）'!X52="","",'様式第２号（市提出用）'!X52)</f>
        <v>0</v>
      </c>
      <c r="X74" s="633"/>
      <c r="Y74" s="633"/>
      <c r="Z74" s="633"/>
      <c r="AA74" s="633"/>
      <c r="AB74" s="178"/>
      <c r="AC74" s="178"/>
      <c r="AD74" s="178"/>
      <c r="AE74" s="178"/>
      <c r="AF74" s="178"/>
      <c r="AG74" s="178"/>
      <c r="AH74" s="178"/>
    </row>
    <row r="75" spans="1:37" s="35" customFormat="1" ht="13.5" customHeight="1">
      <c r="A75" s="156"/>
      <c r="B75" s="634"/>
      <c r="C75" s="634"/>
      <c r="D75" s="634"/>
      <c r="E75" s="634" t="str">
        <f>IF(入力ｼｰﾄ2!U55="","",入力ｼｰﾄ2!U55)</f>
        <v/>
      </c>
      <c r="F75" s="634"/>
      <c r="G75" s="634"/>
      <c r="H75" s="634" t="str">
        <f>IF(入力ｼｰﾄ2!X55="","",入力ｼｰﾄ2!X55)</f>
        <v/>
      </c>
      <c r="I75" s="634"/>
      <c r="J75" s="634"/>
      <c r="K75" s="634" t="str">
        <f>IF(入力ｼｰﾄ2!AA55="","",入力ｼｰﾄ2!AA55)</f>
        <v/>
      </c>
      <c r="L75" s="634"/>
      <c r="M75" s="634"/>
      <c r="N75" s="635">
        <f>IF('様式第２号（市提出用）'!R53="","",'様式第２号（市提出用）'!R53)</f>
        <v>0</v>
      </c>
      <c r="O75" s="635"/>
      <c r="P75" s="635"/>
      <c r="Q75" s="635"/>
      <c r="R75" s="635"/>
      <c r="S75" s="632" t="str">
        <f>IF(入力ｼｰﾄ2!AG55="","",入力ｼｰﾄ2!AG55)</f>
        <v/>
      </c>
      <c r="T75" s="632"/>
      <c r="U75" s="632"/>
      <c r="V75" s="632"/>
      <c r="W75" s="633">
        <f>IF('様式第２号（市提出用）'!X53="","",'様式第２号（市提出用）'!X53)</f>
        <v>0</v>
      </c>
      <c r="X75" s="633"/>
      <c r="Y75" s="633"/>
      <c r="Z75" s="633"/>
      <c r="AA75" s="633"/>
      <c r="AB75" s="178"/>
      <c r="AC75" s="178"/>
      <c r="AD75" s="178"/>
      <c r="AE75" s="178"/>
      <c r="AF75" s="178"/>
      <c r="AG75" s="178"/>
      <c r="AH75" s="178"/>
    </row>
    <row r="76" spans="1:37" s="35" customFormat="1" ht="13.5" customHeight="1">
      <c r="A76" s="156"/>
      <c r="B76" s="634"/>
      <c r="C76" s="634"/>
      <c r="D76" s="634"/>
      <c r="E76" s="634" t="str">
        <f>IF(入力ｼｰﾄ2!U56="","",入力ｼｰﾄ2!U56)</f>
        <v/>
      </c>
      <c r="F76" s="634"/>
      <c r="G76" s="634"/>
      <c r="H76" s="634" t="str">
        <f>IF(入力ｼｰﾄ2!X56="","",入力ｼｰﾄ2!X56)</f>
        <v/>
      </c>
      <c r="I76" s="634"/>
      <c r="J76" s="634"/>
      <c r="K76" s="634" t="str">
        <f>IF(入力ｼｰﾄ2!AA56="","",入力ｼｰﾄ2!AA56)</f>
        <v/>
      </c>
      <c r="L76" s="634"/>
      <c r="M76" s="634"/>
      <c r="N76" s="635">
        <f>IF('様式第２号（市提出用）'!R54="","",'様式第２号（市提出用）'!R54)</f>
        <v>0</v>
      </c>
      <c r="O76" s="635"/>
      <c r="P76" s="635"/>
      <c r="Q76" s="635"/>
      <c r="R76" s="635"/>
      <c r="S76" s="632" t="str">
        <f>IF(入力ｼｰﾄ2!AG56="","",入力ｼｰﾄ2!AG56)</f>
        <v/>
      </c>
      <c r="T76" s="632"/>
      <c r="U76" s="632"/>
      <c r="V76" s="632"/>
      <c r="W76" s="633">
        <f>IF('様式第２号（市提出用）'!X54="","",'様式第２号（市提出用）'!X54)</f>
        <v>0</v>
      </c>
      <c r="X76" s="633"/>
      <c r="Y76" s="633"/>
      <c r="Z76" s="633"/>
      <c r="AA76" s="633"/>
      <c r="AB76" s="178"/>
      <c r="AC76" s="178"/>
      <c r="AD76" s="178"/>
      <c r="AE76" s="178"/>
      <c r="AF76" s="178"/>
      <c r="AG76" s="178"/>
      <c r="AH76" s="178"/>
    </row>
    <row r="77" spans="1:37" s="35" customFormat="1" ht="13.5" customHeight="1">
      <c r="A77" s="156"/>
      <c r="B77" s="634"/>
      <c r="C77" s="634"/>
      <c r="D77" s="634"/>
      <c r="E77" s="634" t="str">
        <f>IF(入力ｼｰﾄ2!U57="","",入力ｼｰﾄ2!U57)</f>
        <v/>
      </c>
      <c r="F77" s="634"/>
      <c r="G77" s="634"/>
      <c r="H77" s="634" t="str">
        <f>IF(入力ｼｰﾄ2!X57="","",入力ｼｰﾄ2!X57)</f>
        <v/>
      </c>
      <c r="I77" s="634"/>
      <c r="J77" s="634"/>
      <c r="K77" s="634" t="str">
        <f>IF(入力ｼｰﾄ2!AA57="","",入力ｼｰﾄ2!AA57)</f>
        <v/>
      </c>
      <c r="L77" s="634"/>
      <c r="M77" s="634"/>
      <c r="N77" s="635">
        <f>IF('様式第２号（市提出用）'!R55="","",'様式第２号（市提出用）'!R55)</f>
        <v>0</v>
      </c>
      <c r="O77" s="635"/>
      <c r="P77" s="635"/>
      <c r="Q77" s="635"/>
      <c r="R77" s="635"/>
      <c r="S77" s="632" t="str">
        <f>IF(入力ｼｰﾄ2!AG57="","",入力ｼｰﾄ2!AG57)</f>
        <v/>
      </c>
      <c r="T77" s="632"/>
      <c r="U77" s="632"/>
      <c r="V77" s="632"/>
      <c r="W77" s="633">
        <f>IF('様式第２号（市提出用）'!X55="","",'様式第２号（市提出用）'!X55)</f>
        <v>0</v>
      </c>
      <c r="X77" s="633"/>
      <c r="Y77" s="633"/>
      <c r="Z77" s="633"/>
      <c r="AA77" s="633"/>
      <c r="AB77" s="178"/>
      <c r="AC77" s="178"/>
      <c r="AD77" s="178"/>
      <c r="AE77" s="178"/>
      <c r="AF77" s="178"/>
      <c r="AG77" s="178"/>
      <c r="AH77" s="178"/>
    </row>
    <row r="78" spans="1:37" s="35" customFormat="1" ht="13.5" customHeight="1">
      <c r="A78" s="156"/>
      <c r="B78" s="634"/>
      <c r="C78" s="634"/>
      <c r="D78" s="634"/>
      <c r="E78" s="634" t="str">
        <f>IF(入力ｼｰﾄ2!U58="","",入力ｼｰﾄ2!U58)</f>
        <v/>
      </c>
      <c r="F78" s="634"/>
      <c r="G78" s="634"/>
      <c r="H78" s="634" t="str">
        <f>IF(入力ｼｰﾄ2!X58="","",入力ｼｰﾄ2!X58)</f>
        <v/>
      </c>
      <c r="I78" s="634"/>
      <c r="J78" s="634"/>
      <c r="K78" s="634" t="str">
        <f>IF(入力ｼｰﾄ2!AA58="","",入力ｼｰﾄ2!AA58)</f>
        <v/>
      </c>
      <c r="L78" s="634"/>
      <c r="M78" s="634"/>
      <c r="N78" s="635">
        <f>IF('様式第２号（市提出用）'!R56="","",'様式第２号（市提出用）'!R56)</f>
        <v>0</v>
      </c>
      <c r="O78" s="635"/>
      <c r="P78" s="635"/>
      <c r="Q78" s="635"/>
      <c r="R78" s="635"/>
      <c r="S78" s="632" t="str">
        <f>IF(入力ｼｰﾄ2!AG58="","",入力ｼｰﾄ2!AG58)</f>
        <v/>
      </c>
      <c r="T78" s="632"/>
      <c r="U78" s="632"/>
      <c r="V78" s="632"/>
      <c r="W78" s="633">
        <f>IF('様式第２号（市提出用）'!X56="","",'様式第２号（市提出用）'!X56)</f>
        <v>0</v>
      </c>
      <c r="X78" s="633"/>
      <c r="Y78" s="633"/>
      <c r="Z78" s="633"/>
      <c r="AA78" s="633"/>
      <c r="AB78" s="178"/>
      <c r="AC78" s="178"/>
      <c r="AD78" s="178"/>
      <c r="AE78" s="178"/>
      <c r="AF78" s="178"/>
      <c r="AG78" s="178"/>
      <c r="AH78" s="178"/>
    </row>
    <row r="79" spans="1:37" ht="13.5" customHeight="1">
      <c r="B79" s="634"/>
      <c r="C79" s="634"/>
      <c r="D79" s="634"/>
      <c r="E79" s="634" t="str">
        <f>IF(入力ｼｰﾄ2!U59="","",入力ｼｰﾄ2!U59)</f>
        <v/>
      </c>
      <c r="F79" s="634"/>
      <c r="G79" s="634"/>
      <c r="H79" s="634" t="str">
        <f>IF(入力ｼｰﾄ2!X59="","",入力ｼｰﾄ2!X59)</f>
        <v/>
      </c>
      <c r="I79" s="634"/>
      <c r="J79" s="634"/>
      <c r="K79" s="634" t="str">
        <f>IF(入力ｼｰﾄ2!AA59="","",入力ｼｰﾄ2!AA59)</f>
        <v/>
      </c>
      <c r="L79" s="634"/>
      <c r="M79" s="634"/>
      <c r="N79" s="635">
        <f>IF('様式第２号（市提出用）'!R57="","",'様式第２号（市提出用）'!R57)</f>
        <v>0</v>
      </c>
      <c r="O79" s="635"/>
      <c r="P79" s="635"/>
      <c r="Q79" s="635"/>
      <c r="R79" s="635"/>
      <c r="S79" s="632" t="str">
        <f>IF(入力ｼｰﾄ2!AG59="","",入力ｼｰﾄ2!AG59)</f>
        <v/>
      </c>
      <c r="T79" s="632"/>
      <c r="U79" s="632"/>
      <c r="V79" s="632"/>
      <c r="W79" s="633">
        <f>IF('様式第２号（市提出用）'!X57="","",'様式第２号（市提出用）'!X57)</f>
        <v>0</v>
      </c>
      <c r="X79" s="633"/>
      <c r="Y79" s="633"/>
      <c r="Z79" s="633"/>
      <c r="AA79" s="633"/>
      <c r="AB79" s="178"/>
      <c r="AC79" s="178"/>
      <c r="AD79" s="178"/>
      <c r="AE79" s="178"/>
      <c r="AF79" s="178"/>
      <c r="AG79" s="178"/>
      <c r="AH79" s="178"/>
    </row>
    <row r="80" spans="1:37" ht="13.5" customHeight="1">
      <c r="B80" s="634"/>
      <c r="C80" s="634"/>
      <c r="D80" s="634"/>
      <c r="E80" s="634" t="str">
        <f>IF(入力ｼｰﾄ2!U60="","",入力ｼｰﾄ2!U60)</f>
        <v/>
      </c>
      <c r="F80" s="634"/>
      <c r="G80" s="634"/>
      <c r="H80" s="634" t="str">
        <f>IF(入力ｼｰﾄ2!X60="","",入力ｼｰﾄ2!X60)</f>
        <v/>
      </c>
      <c r="I80" s="634"/>
      <c r="J80" s="634"/>
      <c r="K80" s="634" t="str">
        <f>IF(入力ｼｰﾄ2!AA60="","",入力ｼｰﾄ2!AA60)</f>
        <v/>
      </c>
      <c r="L80" s="634"/>
      <c r="M80" s="634"/>
      <c r="N80" s="635">
        <f>IF('様式第２号（市提出用）'!R58="","",'様式第２号（市提出用）'!R58)</f>
        <v>0</v>
      </c>
      <c r="O80" s="635"/>
      <c r="P80" s="635"/>
      <c r="Q80" s="635"/>
      <c r="R80" s="635"/>
      <c r="S80" s="632" t="str">
        <f>IF(入力ｼｰﾄ2!AG60="","",入力ｼｰﾄ2!AG60)</f>
        <v/>
      </c>
      <c r="T80" s="632"/>
      <c r="U80" s="632"/>
      <c r="V80" s="632"/>
      <c r="W80" s="633">
        <f>IF('様式第２号（市提出用）'!X58="","",'様式第２号（市提出用）'!X58)</f>
        <v>0</v>
      </c>
      <c r="X80" s="633"/>
      <c r="Y80" s="633"/>
      <c r="Z80" s="633"/>
      <c r="AA80" s="633"/>
      <c r="AB80" s="178"/>
      <c r="AC80" s="178"/>
      <c r="AD80" s="178"/>
      <c r="AE80" s="178"/>
      <c r="AF80" s="178"/>
      <c r="AG80" s="178"/>
      <c r="AH80" s="178"/>
    </row>
    <row r="81" spans="1:34" ht="13.5" customHeight="1">
      <c r="B81" s="634"/>
      <c r="C81" s="634"/>
      <c r="D81" s="634"/>
      <c r="E81" s="634" t="str">
        <f>IF(入力ｼｰﾄ2!U61="","",入力ｼｰﾄ2!U61)</f>
        <v/>
      </c>
      <c r="F81" s="634"/>
      <c r="G81" s="634"/>
      <c r="H81" s="634" t="str">
        <f>IF(入力ｼｰﾄ2!X61="","",入力ｼｰﾄ2!X61)</f>
        <v/>
      </c>
      <c r="I81" s="634"/>
      <c r="J81" s="634"/>
      <c r="K81" s="634" t="str">
        <f>IF(入力ｼｰﾄ2!AA61="","",入力ｼｰﾄ2!AA61)</f>
        <v/>
      </c>
      <c r="L81" s="634"/>
      <c r="M81" s="634"/>
      <c r="N81" s="635">
        <f>IF('様式第２号（市提出用）'!R59="","",'様式第２号（市提出用）'!R59)</f>
        <v>0</v>
      </c>
      <c r="O81" s="635"/>
      <c r="P81" s="635"/>
      <c r="Q81" s="635"/>
      <c r="R81" s="635"/>
      <c r="S81" s="632" t="str">
        <f>IF(入力ｼｰﾄ2!AG61="","",入力ｼｰﾄ2!AG61)</f>
        <v/>
      </c>
      <c r="T81" s="632"/>
      <c r="U81" s="632"/>
      <c r="V81" s="632"/>
      <c r="W81" s="633">
        <f>IF('様式第２号（市提出用）'!X59="","",'様式第２号（市提出用）'!X59)</f>
        <v>0</v>
      </c>
      <c r="X81" s="633"/>
      <c r="Y81" s="633"/>
      <c r="Z81" s="633"/>
      <c r="AA81" s="633"/>
      <c r="AB81" s="178"/>
      <c r="AC81" s="178"/>
      <c r="AD81" s="178"/>
      <c r="AE81" s="178"/>
      <c r="AF81" s="178"/>
      <c r="AG81" s="178"/>
      <c r="AH81" s="178"/>
    </row>
    <row r="82" spans="1:34" ht="13.5" customHeight="1">
      <c r="B82" s="634"/>
      <c r="C82" s="634"/>
      <c r="D82" s="634"/>
      <c r="E82" s="634" t="str">
        <f>IF(入力ｼｰﾄ2!U62="","",入力ｼｰﾄ2!U62)</f>
        <v/>
      </c>
      <c r="F82" s="634"/>
      <c r="G82" s="634"/>
      <c r="H82" s="634" t="str">
        <f>IF(入力ｼｰﾄ2!X62="","",入力ｼｰﾄ2!X62)</f>
        <v/>
      </c>
      <c r="I82" s="634"/>
      <c r="J82" s="634"/>
      <c r="K82" s="634" t="str">
        <f>IF(入力ｼｰﾄ2!AA62="","",入力ｼｰﾄ2!AA62)</f>
        <v/>
      </c>
      <c r="L82" s="634"/>
      <c r="M82" s="634"/>
      <c r="N82" s="635">
        <f>IF('様式第２号（市提出用）'!R60="","",'様式第２号（市提出用）'!R60)</f>
        <v>0</v>
      </c>
      <c r="O82" s="635"/>
      <c r="P82" s="635"/>
      <c r="Q82" s="635"/>
      <c r="R82" s="635"/>
      <c r="S82" s="632" t="str">
        <f>IF(入力ｼｰﾄ2!AG62="","",入力ｼｰﾄ2!AG62)</f>
        <v/>
      </c>
      <c r="T82" s="632"/>
      <c r="U82" s="632"/>
      <c r="V82" s="632"/>
      <c r="W82" s="633">
        <f>IF('様式第２号（市提出用）'!X60="","",'様式第２号（市提出用）'!X60)</f>
        <v>0</v>
      </c>
      <c r="X82" s="633"/>
      <c r="Y82" s="633"/>
      <c r="Z82" s="633"/>
      <c r="AA82" s="633"/>
      <c r="AB82" s="178"/>
      <c r="AC82" s="178"/>
      <c r="AD82" s="178"/>
      <c r="AE82" s="178"/>
      <c r="AF82" s="178"/>
      <c r="AG82" s="178"/>
      <c r="AH82" s="178"/>
    </row>
    <row r="83" spans="1:34" ht="13.5" customHeight="1">
      <c r="B83" s="634"/>
      <c r="C83" s="634"/>
      <c r="D83" s="634"/>
      <c r="E83" s="634" t="str">
        <f>IF(入力ｼｰﾄ2!U63="","",入力ｼｰﾄ2!U63)</f>
        <v/>
      </c>
      <c r="F83" s="634"/>
      <c r="G83" s="634"/>
      <c r="H83" s="634" t="str">
        <f>IF(入力ｼｰﾄ2!X63="","",入力ｼｰﾄ2!X63)</f>
        <v/>
      </c>
      <c r="I83" s="634"/>
      <c r="J83" s="634"/>
      <c r="K83" s="634" t="str">
        <f>IF(入力ｼｰﾄ2!AA63="","",入力ｼｰﾄ2!AA63)</f>
        <v/>
      </c>
      <c r="L83" s="634"/>
      <c r="M83" s="634"/>
      <c r="N83" s="635">
        <f>IF('様式第２号（市提出用）'!R61="","",'様式第２号（市提出用）'!R61)</f>
        <v>0</v>
      </c>
      <c r="O83" s="635"/>
      <c r="P83" s="635"/>
      <c r="Q83" s="635"/>
      <c r="R83" s="635"/>
      <c r="S83" s="632" t="str">
        <f>IF(入力ｼｰﾄ2!AG63="","",入力ｼｰﾄ2!AG63)</f>
        <v/>
      </c>
      <c r="T83" s="632"/>
      <c r="U83" s="632"/>
      <c r="V83" s="632"/>
      <c r="W83" s="633">
        <f>IF('様式第２号（市提出用）'!X61="","",'様式第２号（市提出用）'!X61)</f>
        <v>0</v>
      </c>
      <c r="X83" s="633"/>
      <c r="Y83" s="633"/>
      <c r="Z83" s="633"/>
      <c r="AA83" s="633"/>
      <c r="AB83" s="178"/>
      <c r="AC83" s="178"/>
      <c r="AD83" s="178"/>
      <c r="AE83" s="178"/>
      <c r="AF83" s="178"/>
      <c r="AG83" s="178"/>
      <c r="AH83" s="178"/>
    </row>
    <row r="84" spans="1:34" ht="13.5" customHeight="1">
      <c r="B84" s="634"/>
      <c r="C84" s="634"/>
      <c r="D84" s="634"/>
      <c r="E84" s="634" t="str">
        <f>IF(入力ｼｰﾄ2!U64="","",入力ｼｰﾄ2!U64)</f>
        <v/>
      </c>
      <c r="F84" s="634"/>
      <c r="G84" s="634"/>
      <c r="H84" s="634" t="str">
        <f>IF(入力ｼｰﾄ2!X64="","",入力ｼｰﾄ2!X64)</f>
        <v/>
      </c>
      <c r="I84" s="634"/>
      <c r="J84" s="634"/>
      <c r="K84" s="634" t="str">
        <f>IF(入力ｼｰﾄ2!AA64="","",入力ｼｰﾄ2!AA64)</f>
        <v/>
      </c>
      <c r="L84" s="634"/>
      <c r="M84" s="634"/>
      <c r="N84" s="635">
        <f>IF('様式第２号（市提出用）'!R62="","",'様式第２号（市提出用）'!R62)</f>
        <v>0</v>
      </c>
      <c r="O84" s="635"/>
      <c r="P84" s="635"/>
      <c r="Q84" s="635"/>
      <c r="R84" s="635"/>
      <c r="S84" s="632" t="str">
        <f>IF(入力ｼｰﾄ2!AG64="","",入力ｼｰﾄ2!AG64)</f>
        <v/>
      </c>
      <c r="T84" s="632"/>
      <c r="U84" s="632"/>
      <c r="V84" s="632"/>
      <c r="W84" s="633">
        <f>IF('様式第２号（市提出用）'!X62="","",'様式第２号（市提出用）'!X62)</f>
        <v>0</v>
      </c>
      <c r="X84" s="633"/>
      <c r="Y84" s="633"/>
      <c r="Z84" s="633"/>
      <c r="AA84" s="633"/>
      <c r="AB84" s="178"/>
      <c r="AC84" s="178"/>
      <c r="AD84" s="178"/>
      <c r="AE84" s="178"/>
      <c r="AF84" s="178"/>
      <c r="AG84" s="178"/>
      <c r="AH84" s="178"/>
    </row>
    <row r="85" spans="1:34" ht="13.5" customHeight="1">
      <c r="B85" s="634"/>
      <c r="C85" s="634"/>
      <c r="D85" s="634"/>
      <c r="E85" s="634" t="str">
        <f>IF(入力ｼｰﾄ2!U65="","",入力ｼｰﾄ2!U65)</f>
        <v/>
      </c>
      <c r="F85" s="634"/>
      <c r="G85" s="634"/>
      <c r="H85" s="634" t="str">
        <f>IF(入力ｼｰﾄ2!X65="","",入力ｼｰﾄ2!X65)</f>
        <v/>
      </c>
      <c r="I85" s="634"/>
      <c r="J85" s="634"/>
      <c r="K85" s="634" t="str">
        <f>IF(入力ｼｰﾄ2!AA65="","",入力ｼｰﾄ2!AA65)</f>
        <v/>
      </c>
      <c r="L85" s="634"/>
      <c r="M85" s="634"/>
      <c r="N85" s="635">
        <f>IF('様式第２号（市提出用）'!R63="","",'様式第２号（市提出用）'!R63)</f>
        <v>0</v>
      </c>
      <c r="O85" s="635"/>
      <c r="P85" s="635"/>
      <c r="Q85" s="635"/>
      <c r="R85" s="635"/>
      <c r="S85" s="632" t="str">
        <f>IF(入力ｼｰﾄ2!AG65="","",入力ｼｰﾄ2!AG65)</f>
        <v/>
      </c>
      <c r="T85" s="632"/>
      <c r="U85" s="632"/>
      <c r="V85" s="632"/>
      <c r="W85" s="633">
        <f>IF('様式第２号（市提出用）'!X63="","",'様式第２号（市提出用）'!X63)</f>
        <v>0</v>
      </c>
      <c r="X85" s="633"/>
      <c r="Y85" s="633"/>
      <c r="Z85" s="633"/>
      <c r="AA85" s="633"/>
      <c r="AB85" s="178"/>
      <c r="AC85" s="178"/>
      <c r="AD85" s="178"/>
      <c r="AE85" s="178"/>
      <c r="AF85" s="178"/>
      <c r="AG85" s="178"/>
      <c r="AH85" s="178"/>
    </row>
    <row r="86" spans="1:34" ht="13.5" customHeight="1">
      <c r="B86" s="634"/>
      <c r="C86" s="634"/>
      <c r="D86" s="634"/>
      <c r="E86" s="634" t="str">
        <f>IF(入力ｼｰﾄ2!U66="","",入力ｼｰﾄ2!U66)</f>
        <v/>
      </c>
      <c r="F86" s="634"/>
      <c r="G86" s="634"/>
      <c r="H86" s="634" t="str">
        <f>IF(入力ｼｰﾄ2!X66="","",入力ｼｰﾄ2!X66)</f>
        <v/>
      </c>
      <c r="I86" s="634"/>
      <c r="J86" s="634"/>
      <c r="K86" s="634" t="str">
        <f>IF(入力ｼｰﾄ2!AA66="","",入力ｼｰﾄ2!AA66)</f>
        <v/>
      </c>
      <c r="L86" s="634"/>
      <c r="M86" s="634"/>
      <c r="N86" s="635">
        <f>IF('様式第２号（市提出用）'!R64="","",'様式第２号（市提出用）'!R64)</f>
        <v>0</v>
      </c>
      <c r="O86" s="635"/>
      <c r="P86" s="635"/>
      <c r="Q86" s="635"/>
      <c r="R86" s="635"/>
      <c r="S86" s="632" t="str">
        <f>IF(入力ｼｰﾄ2!AG66="","",入力ｼｰﾄ2!AG66)</f>
        <v/>
      </c>
      <c r="T86" s="632"/>
      <c r="U86" s="632"/>
      <c r="V86" s="632"/>
      <c r="W86" s="633">
        <f>IF('様式第２号（市提出用）'!X64="","",'様式第２号（市提出用）'!X64)</f>
        <v>0</v>
      </c>
      <c r="X86" s="633"/>
      <c r="Y86" s="633"/>
      <c r="Z86" s="633"/>
      <c r="AA86" s="633"/>
      <c r="AB86" s="178"/>
      <c r="AC86" s="178"/>
      <c r="AD86" s="178"/>
      <c r="AE86" s="178"/>
      <c r="AF86" s="178"/>
      <c r="AG86" s="178"/>
      <c r="AH86" s="178"/>
    </row>
    <row r="87" spans="1:34" ht="13.5" customHeight="1">
      <c r="B87" s="634"/>
      <c r="C87" s="634"/>
      <c r="D87" s="634"/>
      <c r="E87" s="634" t="str">
        <f>IF(入力ｼｰﾄ2!U67="","",入力ｼｰﾄ2!U67)</f>
        <v/>
      </c>
      <c r="F87" s="634"/>
      <c r="G87" s="634"/>
      <c r="H87" s="634" t="str">
        <f>IF(入力ｼｰﾄ2!X67="","",入力ｼｰﾄ2!X67)</f>
        <v/>
      </c>
      <c r="I87" s="634"/>
      <c r="J87" s="634"/>
      <c r="K87" s="634" t="str">
        <f>IF(入力ｼｰﾄ2!AA67="","",入力ｼｰﾄ2!AA67)</f>
        <v/>
      </c>
      <c r="L87" s="634"/>
      <c r="M87" s="634"/>
      <c r="N87" s="635">
        <f>IF('様式第２号（市提出用）'!R65="","",'様式第２号（市提出用）'!R65)</f>
        <v>0</v>
      </c>
      <c r="O87" s="635"/>
      <c r="P87" s="635"/>
      <c r="Q87" s="635"/>
      <c r="R87" s="635"/>
      <c r="S87" s="632" t="str">
        <f>IF(入力ｼｰﾄ2!AG67="","",入力ｼｰﾄ2!AG67)</f>
        <v/>
      </c>
      <c r="T87" s="632"/>
      <c r="U87" s="632"/>
      <c r="V87" s="632"/>
      <c r="W87" s="633">
        <f>IF('様式第２号（市提出用）'!X65="","",'様式第２号（市提出用）'!X65)</f>
        <v>0</v>
      </c>
      <c r="X87" s="633"/>
      <c r="Y87" s="633"/>
      <c r="Z87" s="633"/>
      <c r="AA87" s="633"/>
      <c r="AB87" s="178"/>
      <c r="AC87" s="178"/>
      <c r="AD87" s="178"/>
      <c r="AE87" s="178"/>
      <c r="AF87" s="178"/>
      <c r="AG87" s="178"/>
      <c r="AH87" s="178"/>
    </row>
    <row r="88" spans="1:34" ht="13.5" customHeight="1">
      <c r="B88" s="634"/>
      <c r="C88" s="634"/>
      <c r="D88" s="634"/>
      <c r="E88" s="634" t="str">
        <f>IF(入力ｼｰﾄ2!U68="","",入力ｼｰﾄ2!U68)</f>
        <v/>
      </c>
      <c r="F88" s="634"/>
      <c r="G88" s="634"/>
      <c r="H88" s="634" t="str">
        <f>IF(入力ｼｰﾄ2!X68="","",入力ｼｰﾄ2!X68)</f>
        <v/>
      </c>
      <c r="I88" s="634"/>
      <c r="J88" s="634"/>
      <c r="K88" s="634" t="str">
        <f>IF(入力ｼｰﾄ2!AA68="","",入力ｼｰﾄ2!AA68)</f>
        <v/>
      </c>
      <c r="L88" s="634"/>
      <c r="M88" s="634"/>
      <c r="N88" s="635">
        <f>IF('様式第２号（市提出用）'!R66="","",'様式第２号（市提出用）'!R66)</f>
        <v>0</v>
      </c>
      <c r="O88" s="635"/>
      <c r="P88" s="635"/>
      <c r="Q88" s="635"/>
      <c r="R88" s="635"/>
      <c r="S88" s="632" t="str">
        <f>IF(入力ｼｰﾄ2!AG68="","",入力ｼｰﾄ2!AG68)</f>
        <v/>
      </c>
      <c r="T88" s="632"/>
      <c r="U88" s="632"/>
      <c r="V88" s="632"/>
      <c r="W88" s="633">
        <f>IF('様式第２号（市提出用）'!X66="","",'様式第２号（市提出用）'!X66)</f>
        <v>0</v>
      </c>
      <c r="X88" s="633"/>
      <c r="Y88" s="633"/>
      <c r="Z88" s="633"/>
      <c r="AA88" s="633"/>
      <c r="AB88" s="178"/>
      <c r="AC88" s="178"/>
      <c r="AD88" s="178"/>
      <c r="AE88" s="178"/>
      <c r="AF88" s="178"/>
      <c r="AG88" s="178"/>
      <c r="AH88" s="178"/>
    </row>
    <row r="89" spans="1:34" ht="13.5" customHeight="1">
      <c r="B89" s="634"/>
      <c r="C89" s="634"/>
      <c r="D89" s="634"/>
      <c r="E89" s="634" t="str">
        <f>IF(入力ｼｰﾄ2!U69="","",入力ｼｰﾄ2!U69)</f>
        <v/>
      </c>
      <c r="F89" s="634"/>
      <c r="G89" s="634"/>
      <c r="H89" s="634" t="str">
        <f>IF(入力ｼｰﾄ2!X69="","",入力ｼｰﾄ2!X69)</f>
        <v/>
      </c>
      <c r="I89" s="634"/>
      <c r="J89" s="634"/>
      <c r="K89" s="634" t="str">
        <f>IF(入力ｼｰﾄ2!AA69="","",入力ｼｰﾄ2!AA69)</f>
        <v/>
      </c>
      <c r="L89" s="634"/>
      <c r="M89" s="634"/>
      <c r="N89" s="635">
        <f>IF('様式第２号（市提出用）'!R67="","",'様式第２号（市提出用）'!R67)</f>
        <v>0</v>
      </c>
      <c r="O89" s="635"/>
      <c r="P89" s="635"/>
      <c r="Q89" s="635"/>
      <c r="R89" s="635"/>
      <c r="S89" s="632" t="str">
        <f>IF(入力ｼｰﾄ2!AG69="","",入力ｼｰﾄ2!AG69)</f>
        <v/>
      </c>
      <c r="T89" s="632"/>
      <c r="U89" s="632"/>
      <c r="V89" s="632"/>
      <c r="W89" s="633">
        <f>IF('様式第２号（市提出用）'!X67="","",'様式第２号（市提出用）'!X67)</f>
        <v>0</v>
      </c>
      <c r="X89" s="633"/>
      <c r="Y89" s="633"/>
      <c r="Z89" s="633"/>
      <c r="AA89" s="633"/>
      <c r="AB89" s="178"/>
      <c r="AC89" s="178"/>
      <c r="AD89" s="178"/>
      <c r="AE89" s="178"/>
      <c r="AF89" s="178"/>
      <c r="AG89" s="178"/>
      <c r="AH89" s="178"/>
    </row>
    <row r="90" spans="1:34" ht="13.5" customHeight="1">
      <c r="B90" s="634"/>
      <c r="C90" s="634"/>
      <c r="D90" s="634"/>
      <c r="E90" s="634" t="str">
        <f>IF(入力ｼｰﾄ2!U70="","",入力ｼｰﾄ2!U70)</f>
        <v/>
      </c>
      <c r="F90" s="634"/>
      <c r="G90" s="634"/>
      <c r="H90" s="634" t="str">
        <f>IF(入力ｼｰﾄ2!X70="","",入力ｼｰﾄ2!X70)</f>
        <v/>
      </c>
      <c r="I90" s="634"/>
      <c r="J90" s="634"/>
      <c r="K90" s="634" t="str">
        <f>IF(入力ｼｰﾄ2!AA70="","",入力ｼｰﾄ2!AA70)</f>
        <v/>
      </c>
      <c r="L90" s="634"/>
      <c r="M90" s="634"/>
      <c r="N90" s="635">
        <f>IF('様式第２号（市提出用）'!R68="","",'様式第２号（市提出用）'!R68)</f>
        <v>0</v>
      </c>
      <c r="O90" s="635"/>
      <c r="P90" s="635"/>
      <c r="Q90" s="635"/>
      <c r="R90" s="635"/>
      <c r="S90" s="632" t="str">
        <f>IF(入力ｼｰﾄ2!AG70="","",入力ｼｰﾄ2!AG70)</f>
        <v/>
      </c>
      <c r="T90" s="632"/>
      <c r="U90" s="632"/>
      <c r="V90" s="632"/>
      <c r="W90" s="633">
        <f>IF('様式第２号（市提出用）'!X68="","",'様式第２号（市提出用）'!X68)</f>
        <v>0</v>
      </c>
      <c r="X90" s="633"/>
      <c r="Y90" s="633"/>
      <c r="Z90" s="633"/>
      <c r="AA90" s="633"/>
      <c r="AB90" s="178"/>
      <c r="AC90" s="178"/>
      <c r="AD90" s="178"/>
      <c r="AE90" s="178"/>
      <c r="AF90" s="178"/>
      <c r="AG90" s="178"/>
      <c r="AH90" s="178"/>
    </row>
    <row r="91" spans="1:34" ht="13.5" customHeight="1">
      <c r="B91" s="634"/>
      <c r="C91" s="634"/>
      <c r="D91" s="634"/>
      <c r="E91" s="634" t="str">
        <f>IF(入力ｼｰﾄ2!U71="","",入力ｼｰﾄ2!U71)</f>
        <v/>
      </c>
      <c r="F91" s="634"/>
      <c r="G91" s="634"/>
      <c r="H91" s="634" t="str">
        <f>IF(入力ｼｰﾄ2!X71="","",入力ｼｰﾄ2!X71)</f>
        <v/>
      </c>
      <c r="I91" s="634"/>
      <c r="J91" s="634"/>
      <c r="K91" s="634" t="str">
        <f>IF(入力ｼｰﾄ2!AA71="","",入力ｼｰﾄ2!AA71)</f>
        <v/>
      </c>
      <c r="L91" s="634"/>
      <c r="M91" s="634"/>
      <c r="N91" s="635">
        <f>IF('様式第２号（市提出用）'!R69="","",'様式第２号（市提出用）'!R69)</f>
        <v>0</v>
      </c>
      <c r="O91" s="635"/>
      <c r="P91" s="635"/>
      <c r="Q91" s="635"/>
      <c r="R91" s="635"/>
      <c r="S91" s="632" t="str">
        <f>IF(入力ｼｰﾄ2!AG71="","",入力ｼｰﾄ2!AG71)</f>
        <v/>
      </c>
      <c r="T91" s="632"/>
      <c r="U91" s="632"/>
      <c r="V91" s="632"/>
      <c r="W91" s="633">
        <f>IF('様式第２号（市提出用）'!X69="","",'様式第２号（市提出用）'!X69)</f>
        <v>0</v>
      </c>
      <c r="X91" s="633"/>
      <c r="Y91" s="633"/>
      <c r="Z91" s="633"/>
      <c r="AA91" s="633"/>
      <c r="AB91" s="178"/>
      <c r="AC91" s="178"/>
      <c r="AD91" s="178"/>
      <c r="AE91" s="178"/>
      <c r="AF91" s="178"/>
      <c r="AG91" s="178"/>
      <c r="AH91" s="178"/>
    </row>
    <row r="92" spans="1:34" ht="13.5" customHeight="1">
      <c r="B92" s="634"/>
      <c r="C92" s="634"/>
      <c r="D92" s="634"/>
      <c r="E92" s="634" t="str">
        <f>IF(入力ｼｰﾄ2!U72="","",入力ｼｰﾄ2!U72)</f>
        <v/>
      </c>
      <c r="F92" s="634"/>
      <c r="G92" s="634"/>
      <c r="H92" s="634" t="str">
        <f>IF(入力ｼｰﾄ2!X72="","",入力ｼｰﾄ2!X72)</f>
        <v/>
      </c>
      <c r="I92" s="634"/>
      <c r="J92" s="634"/>
      <c r="K92" s="634" t="str">
        <f>IF(入力ｼｰﾄ2!AA72="","",入力ｼｰﾄ2!AA72)</f>
        <v/>
      </c>
      <c r="L92" s="634"/>
      <c r="M92" s="634"/>
      <c r="N92" s="635">
        <f>IF('様式第２号（市提出用）'!R70="","",'様式第２号（市提出用）'!R70)</f>
        <v>0</v>
      </c>
      <c r="O92" s="635"/>
      <c r="P92" s="635"/>
      <c r="Q92" s="635"/>
      <c r="R92" s="635"/>
      <c r="S92" s="632" t="str">
        <f>IF(入力ｼｰﾄ2!AG72="","",入力ｼｰﾄ2!AG72)</f>
        <v/>
      </c>
      <c r="T92" s="632"/>
      <c r="U92" s="632"/>
      <c r="V92" s="632"/>
      <c r="W92" s="633">
        <f>IF('様式第２号（市提出用）'!X70="","",'様式第２号（市提出用）'!X70)</f>
        <v>0</v>
      </c>
      <c r="X92" s="633"/>
      <c r="Y92" s="633"/>
      <c r="Z92" s="633"/>
      <c r="AA92" s="633"/>
      <c r="AB92" s="178"/>
      <c r="AC92" s="178"/>
      <c r="AD92" s="178"/>
      <c r="AE92" s="178"/>
      <c r="AF92" s="178"/>
      <c r="AG92" s="178"/>
      <c r="AH92" s="178"/>
    </row>
    <row r="93" spans="1:34" ht="13.5" customHeight="1">
      <c r="B93" s="643"/>
      <c r="C93" s="644"/>
      <c r="D93" s="645"/>
      <c r="E93" s="643" t="str">
        <f>IF(入力ｼｰﾄ2!U73="","",入力ｼｰﾄ2!U73)</f>
        <v/>
      </c>
      <c r="F93" s="644"/>
      <c r="G93" s="645"/>
      <c r="H93" s="643" t="str">
        <f>IF(入力ｼｰﾄ2!X73="","",入力ｼｰﾄ2!X73)</f>
        <v/>
      </c>
      <c r="I93" s="644"/>
      <c r="J93" s="645"/>
      <c r="K93" s="643" t="str">
        <f>IF(入力ｼｰﾄ2!AA73="","",入力ｼｰﾄ2!AA73)</f>
        <v/>
      </c>
      <c r="L93" s="644"/>
      <c r="M93" s="645"/>
      <c r="N93" s="635">
        <f>IF('様式第２号（市提出用）'!R71="","",'様式第２号（市提出用）'!R71)</f>
        <v>0</v>
      </c>
      <c r="O93" s="635"/>
      <c r="P93" s="635"/>
      <c r="Q93" s="635"/>
      <c r="R93" s="635"/>
      <c r="S93" s="632" t="str">
        <f>IF(入力ｼｰﾄ2!AG73="","",入力ｼｰﾄ2!AG73)</f>
        <v/>
      </c>
      <c r="T93" s="632"/>
      <c r="U93" s="632"/>
      <c r="V93" s="632"/>
      <c r="W93" s="633">
        <f>IF('様式第２号（市提出用）'!X71="","",'様式第２号（市提出用）'!X71)</f>
        <v>0</v>
      </c>
      <c r="X93" s="633"/>
      <c r="Y93" s="633"/>
      <c r="Z93" s="633"/>
      <c r="AA93" s="633"/>
      <c r="AB93" s="176"/>
      <c r="AC93" s="177"/>
      <c r="AD93" s="177"/>
      <c r="AE93" s="177"/>
      <c r="AF93" s="177"/>
      <c r="AG93" s="177"/>
      <c r="AH93" s="181"/>
    </row>
    <row r="94" spans="1:34" ht="13.5" customHeight="1">
      <c r="B94" s="643"/>
      <c r="C94" s="644"/>
      <c r="D94" s="645"/>
      <c r="E94" s="643" t="str">
        <f>IF(入力ｼｰﾄ2!U74="","",入力ｼｰﾄ2!U74)</f>
        <v/>
      </c>
      <c r="F94" s="644"/>
      <c r="G94" s="645"/>
      <c r="H94" s="643" t="str">
        <f>IF(入力ｼｰﾄ2!X74="","",入力ｼｰﾄ2!X74)</f>
        <v/>
      </c>
      <c r="I94" s="644"/>
      <c r="J94" s="645"/>
      <c r="K94" s="643" t="str">
        <f>IF(入力ｼｰﾄ2!AA74="","",入力ｼｰﾄ2!AA74)</f>
        <v/>
      </c>
      <c r="L94" s="644"/>
      <c r="M94" s="645"/>
      <c r="N94" s="635">
        <f>IF('様式第２号（市提出用）'!R72="","",'様式第２号（市提出用）'!R72)</f>
        <v>0</v>
      </c>
      <c r="O94" s="635"/>
      <c r="P94" s="635"/>
      <c r="Q94" s="635"/>
      <c r="R94" s="635"/>
      <c r="S94" s="632" t="str">
        <f>IF(入力ｼｰﾄ2!AG74="","",入力ｼｰﾄ2!AG74)</f>
        <v/>
      </c>
      <c r="T94" s="632"/>
      <c r="U94" s="632"/>
      <c r="V94" s="632"/>
      <c r="W94" s="633">
        <f>IF('様式第２号（市提出用）'!X72="","",'様式第２号（市提出用）'!X72)</f>
        <v>0</v>
      </c>
      <c r="X94" s="633"/>
      <c r="Y94" s="633"/>
      <c r="Z94" s="633"/>
      <c r="AA94" s="633"/>
      <c r="AB94" s="176"/>
      <c r="AC94" s="177"/>
      <c r="AD94" s="177"/>
      <c r="AE94" s="177"/>
      <c r="AF94" s="177"/>
      <c r="AG94" s="177"/>
      <c r="AH94" s="181"/>
    </row>
    <row r="95" spans="1:34" ht="27" customHeight="1">
      <c r="A95" s="159" t="s">
        <v>150</v>
      </c>
      <c r="B95" s="637"/>
      <c r="C95" s="637"/>
      <c r="D95" s="637"/>
      <c r="E95" s="637"/>
      <c r="F95" s="637"/>
      <c r="G95" s="637"/>
      <c r="H95" s="637"/>
      <c r="I95" s="637"/>
      <c r="J95" s="637"/>
      <c r="K95" s="637"/>
      <c r="L95" s="637"/>
      <c r="M95" s="637"/>
      <c r="N95" s="638"/>
      <c r="O95" s="638"/>
      <c r="P95" s="638"/>
      <c r="Q95" s="638"/>
      <c r="R95" s="638"/>
      <c r="S95" s="639"/>
      <c r="T95" s="639"/>
      <c r="U95" s="639"/>
      <c r="V95" s="639"/>
      <c r="W95" s="640">
        <f>IF(A95="","",SUM(W65:AA94))</f>
        <v>0</v>
      </c>
      <c r="X95" s="640"/>
      <c r="Y95" s="640"/>
      <c r="Z95" s="640"/>
      <c r="AA95" s="640"/>
      <c r="AB95" s="178"/>
      <c r="AC95" s="178"/>
      <c r="AD95" s="178"/>
      <c r="AE95" s="178"/>
      <c r="AF95" s="178"/>
      <c r="AG95" s="178"/>
      <c r="AH95" s="178"/>
    </row>
    <row r="96" spans="1:34" ht="27" customHeight="1">
      <c r="A96" s="159" t="s">
        <v>318</v>
      </c>
      <c r="B96" s="637"/>
      <c r="C96" s="637"/>
      <c r="D96" s="637"/>
      <c r="E96" s="637"/>
      <c r="F96" s="637"/>
      <c r="G96" s="637"/>
      <c r="H96" s="637"/>
      <c r="I96" s="637"/>
      <c r="J96" s="637"/>
      <c r="K96" s="637"/>
      <c r="L96" s="637"/>
      <c r="M96" s="637"/>
      <c r="N96" s="638"/>
      <c r="O96" s="638"/>
      <c r="P96" s="638"/>
      <c r="Q96" s="638"/>
      <c r="R96" s="638"/>
      <c r="S96" s="639"/>
      <c r="T96" s="639"/>
      <c r="U96" s="639"/>
      <c r="V96" s="639"/>
      <c r="W96" s="640">
        <f>IF(A96="","",(W47+W95))</f>
        <v>13.4307</v>
      </c>
      <c r="X96" s="640"/>
      <c r="Y96" s="640"/>
      <c r="Z96" s="640"/>
      <c r="AA96" s="640"/>
      <c r="AB96" s="178"/>
      <c r="AC96" s="178"/>
      <c r="AD96" s="178"/>
      <c r="AE96" s="178"/>
      <c r="AF96" s="178"/>
      <c r="AG96" s="178"/>
      <c r="AH96" s="178"/>
    </row>
    <row r="97" spans="1:36" ht="20.100000000000001" customHeight="1">
      <c r="B97" s="641" t="s">
        <v>356</v>
      </c>
      <c r="C97" s="641"/>
      <c r="D97" s="641"/>
      <c r="E97" s="641"/>
      <c r="F97" s="641"/>
      <c r="G97" s="641"/>
      <c r="H97" s="641"/>
      <c r="I97" s="641"/>
      <c r="J97" s="641"/>
      <c r="K97" s="641"/>
      <c r="L97" s="641"/>
      <c r="M97" s="641"/>
      <c r="N97" s="641"/>
      <c r="O97" s="641"/>
      <c r="P97" s="641"/>
      <c r="Q97" s="641"/>
      <c r="R97" s="641"/>
      <c r="S97" s="641"/>
      <c r="T97" s="641"/>
      <c r="U97" s="641"/>
      <c r="V97" s="641"/>
      <c r="W97" s="641"/>
      <c r="X97" s="641"/>
      <c r="Y97" s="641"/>
      <c r="Z97" s="641"/>
      <c r="AA97" s="641"/>
      <c r="AB97" s="641"/>
      <c r="AC97" s="641"/>
      <c r="AD97" s="641"/>
      <c r="AE97" s="641"/>
      <c r="AF97" s="641"/>
      <c r="AG97" s="641"/>
      <c r="AH97" s="641"/>
    </row>
    <row r="98" spans="1:36" ht="20.100000000000001" customHeight="1">
      <c r="B98" s="642" t="s">
        <v>149</v>
      </c>
      <c r="C98" s="642"/>
      <c r="D98" s="642"/>
      <c r="E98" s="642"/>
      <c r="F98" s="642"/>
      <c r="G98" s="642"/>
      <c r="H98" s="642"/>
      <c r="I98" s="642"/>
      <c r="J98" s="642"/>
      <c r="K98" s="642"/>
      <c r="L98" s="642"/>
      <c r="M98" s="642"/>
      <c r="N98" s="642"/>
      <c r="O98" s="642"/>
      <c r="P98" s="642"/>
      <c r="Q98" s="642"/>
      <c r="R98" s="642"/>
      <c r="S98" s="642"/>
      <c r="T98" s="642"/>
      <c r="U98" s="642"/>
      <c r="V98" s="642"/>
      <c r="W98" s="642"/>
      <c r="X98" s="642"/>
      <c r="Y98" s="642"/>
      <c r="Z98" s="642"/>
      <c r="AA98" s="642"/>
      <c r="AB98" s="642"/>
      <c r="AC98" s="642"/>
      <c r="AD98" s="642"/>
      <c r="AE98" s="642"/>
      <c r="AF98" s="642"/>
    </row>
    <row r="99" spans="1:36" ht="20.100000000000001" customHeight="1">
      <c r="B99" s="156" t="s">
        <v>154</v>
      </c>
      <c r="C99" s="156"/>
    </row>
    <row r="100" spans="1:36" ht="20.100000000000001" customHeight="1">
      <c r="B100" s="156"/>
      <c r="C100" s="156"/>
      <c r="Z100" s="156"/>
      <c r="AA100" s="156"/>
      <c r="AB100" s="156"/>
      <c r="AC100" s="156"/>
      <c r="AE100" s="156"/>
      <c r="AF100" s="156"/>
      <c r="AG100" s="156"/>
      <c r="AH100" s="156"/>
      <c r="AI100" s="35"/>
      <c r="AJ100" s="35"/>
    </row>
    <row r="101" spans="1:36" ht="20.100000000000001" customHeight="1">
      <c r="X101" s="628" t="s">
        <v>272</v>
      </c>
      <c r="Y101" s="628"/>
      <c r="Z101" s="628"/>
      <c r="AA101" s="628"/>
      <c r="AB101" s="156" t="s">
        <v>28</v>
      </c>
      <c r="AC101" s="628"/>
      <c r="AD101" s="628"/>
      <c r="AE101" s="156" t="s">
        <v>29</v>
      </c>
      <c r="AF101" s="628"/>
      <c r="AG101" s="628"/>
      <c r="AH101" s="156" t="s">
        <v>30</v>
      </c>
    </row>
    <row r="102" spans="1:36" ht="20.100000000000001" customHeight="1">
      <c r="Z102" s="158"/>
      <c r="AA102" s="158"/>
      <c r="AB102" s="158"/>
      <c r="AC102" s="156"/>
      <c r="AD102" s="158"/>
      <c r="AE102" s="158"/>
      <c r="AF102" s="158"/>
      <c r="AG102" s="156"/>
      <c r="AH102" s="158"/>
      <c r="AI102" s="37"/>
      <c r="AJ102" s="35"/>
    </row>
    <row r="103" spans="1:36" ht="20.100000000000001" customHeight="1">
      <c r="B103" s="156"/>
      <c r="C103" s="156"/>
      <c r="D103" s="156"/>
      <c r="E103" s="156"/>
      <c r="F103" s="156"/>
      <c r="G103" s="156"/>
      <c r="H103" s="156"/>
      <c r="I103" s="156"/>
      <c r="J103" s="156"/>
      <c r="M103" s="36" t="s">
        <v>141</v>
      </c>
    </row>
    <row r="104" spans="1:36" ht="20.100000000000001" customHeight="1">
      <c r="B104" s="156"/>
      <c r="C104" s="156"/>
      <c r="D104" s="156"/>
      <c r="E104" s="156"/>
      <c r="F104" s="156"/>
      <c r="G104" s="156"/>
      <c r="H104" s="156"/>
      <c r="I104" s="156"/>
      <c r="J104" s="156"/>
    </row>
    <row r="105" spans="1:36" ht="20.100000000000001" customHeight="1">
      <c r="B105" s="636" t="s">
        <v>354</v>
      </c>
      <c r="C105" s="636"/>
      <c r="D105" s="636"/>
      <c r="E105" s="636"/>
      <c r="F105" s="636"/>
      <c r="G105" s="636"/>
      <c r="H105" s="636"/>
      <c r="I105" s="636"/>
      <c r="J105" s="636"/>
      <c r="K105" s="636"/>
      <c r="L105" s="636"/>
      <c r="M105" s="636"/>
      <c r="N105" s="636"/>
      <c r="O105" s="636"/>
      <c r="P105" s="636"/>
      <c r="Q105" s="636"/>
      <c r="R105" s="636"/>
      <c r="S105" s="636"/>
      <c r="T105" s="636"/>
      <c r="U105" s="636"/>
      <c r="V105" s="636"/>
      <c r="W105" s="636"/>
      <c r="X105" s="636"/>
      <c r="Y105" s="636"/>
      <c r="Z105" s="636"/>
      <c r="AA105" s="636"/>
      <c r="AB105" s="636"/>
      <c r="AC105" s="636"/>
      <c r="AD105" s="636"/>
      <c r="AE105" s="636"/>
      <c r="AF105" s="636"/>
      <c r="AG105" s="636"/>
      <c r="AH105" s="636"/>
      <c r="AI105" s="38"/>
      <c r="AJ105" s="38"/>
    </row>
    <row r="106" spans="1:36" ht="20.100000000000001" customHeight="1">
      <c r="B106" s="156"/>
      <c r="C106" s="156"/>
      <c r="D106" s="156"/>
      <c r="E106" s="156"/>
      <c r="F106" s="156"/>
      <c r="G106" s="156"/>
      <c r="H106" s="156"/>
      <c r="I106" s="156"/>
      <c r="J106" s="156"/>
    </row>
    <row r="107" spans="1:36" ht="20.100000000000001" customHeight="1">
      <c r="B107" s="157"/>
      <c r="C107" s="157"/>
      <c r="D107" s="157"/>
      <c r="E107" s="157"/>
      <c r="F107" s="157"/>
      <c r="G107" s="157"/>
      <c r="H107" s="157"/>
      <c r="I107" s="157"/>
      <c r="J107" s="157"/>
      <c r="R107" s="629" t="s">
        <v>143</v>
      </c>
      <c r="S107" s="629"/>
      <c r="T107" s="629"/>
      <c r="U107" s="629"/>
      <c r="V107" s="629"/>
      <c r="W107" s="629"/>
      <c r="X107" s="629"/>
      <c r="Y107" s="157"/>
    </row>
    <row r="108" spans="1:36" ht="20.100000000000001" customHeight="1">
      <c r="B108" s="157"/>
      <c r="C108" s="157"/>
      <c r="D108" s="157"/>
      <c r="E108" s="157"/>
      <c r="F108" s="157"/>
      <c r="G108" s="157"/>
      <c r="H108" s="157"/>
      <c r="I108" s="157"/>
      <c r="J108" s="157"/>
      <c r="R108" s="629" t="s">
        <v>144</v>
      </c>
      <c r="S108" s="629"/>
      <c r="T108" s="629"/>
      <c r="U108" s="629"/>
      <c r="V108" s="629"/>
      <c r="W108" s="629"/>
      <c r="X108" s="629"/>
      <c r="Y108" s="157"/>
      <c r="Z108" s="156"/>
      <c r="AA108" s="156"/>
      <c r="AB108" s="156"/>
      <c r="AH108" s="36" t="s">
        <v>49</v>
      </c>
    </row>
    <row r="110" spans="1:36" s="35" customFormat="1" ht="20.100000000000001" customHeight="1">
      <c r="A110" s="156"/>
      <c r="B110" s="156"/>
      <c r="C110" s="156" t="s">
        <v>355</v>
      </c>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row>
    <row r="111" spans="1:36" s="35" customFormat="1" ht="20.100000000000001"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6"/>
    </row>
    <row r="112" spans="1:36" s="35" customFormat="1" ht="19.5" customHeight="1">
      <c r="A112" s="156"/>
      <c r="B112" s="630" t="s">
        <v>145</v>
      </c>
      <c r="C112" s="630"/>
      <c r="D112" s="178"/>
      <c r="E112" s="630" t="s">
        <v>146</v>
      </c>
      <c r="F112" s="178"/>
      <c r="G112" s="178"/>
      <c r="H112" s="630" t="s">
        <v>5</v>
      </c>
      <c r="I112" s="178"/>
      <c r="J112" s="178"/>
      <c r="K112" s="630" t="s">
        <v>6</v>
      </c>
      <c r="L112" s="178"/>
      <c r="M112" s="178"/>
      <c r="N112" s="630" t="s">
        <v>147</v>
      </c>
      <c r="O112" s="630"/>
      <c r="P112" s="630"/>
      <c r="Q112" s="178"/>
      <c r="R112" s="178"/>
      <c r="S112" s="630" t="s">
        <v>8</v>
      </c>
      <c r="T112" s="630"/>
      <c r="U112" s="178"/>
      <c r="V112" s="178"/>
      <c r="W112" s="630" t="s">
        <v>148</v>
      </c>
      <c r="X112" s="178"/>
      <c r="Y112" s="178"/>
      <c r="Z112" s="178"/>
      <c r="AA112" s="178"/>
      <c r="AB112" s="178" t="s">
        <v>58</v>
      </c>
      <c r="AC112" s="178"/>
      <c r="AD112" s="178"/>
      <c r="AE112" s="178"/>
      <c r="AF112" s="178"/>
      <c r="AG112" s="178"/>
      <c r="AH112" s="178"/>
    </row>
    <row r="113" spans="1:37" s="35" customFormat="1" ht="20.100000000000001" customHeight="1" thickBot="1">
      <c r="A113" s="156"/>
      <c r="B113" s="631"/>
      <c r="C113" s="631"/>
      <c r="D113" s="631"/>
      <c r="E113" s="631"/>
      <c r="F113" s="631"/>
      <c r="G113" s="631"/>
      <c r="H113" s="631"/>
      <c r="I113" s="631"/>
      <c r="J113" s="631"/>
      <c r="K113" s="631"/>
      <c r="L113" s="631"/>
      <c r="M113" s="631"/>
      <c r="N113" s="631"/>
      <c r="O113" s="631"/>
      <c r="P113" s="631"/>
      <c r="Q113" s="631"/>
      <c r="R113" s="631"/>
      <c r="S113" s="631"/>
      <c r="T113" s="631"/>
      <c r="U113" s="631"/>
      <c r="V113" s="631"/>
      <c r="W113" s="631"/>
      <c r="X113" s="631"/>
      <c r="Y113" s="631"/>
      <c r="Z113" s="631"/>
      <c r="AA113" s="631"/>
      <c r="AB113" s="631"/>
      <c r="AC113" s="631"/>
      <c r="AD113" s="631"/>
      <c r="AE113" s="631"/>
      <c r="AF113" s="631"/>
      <c r="AG113" s="631"/>
      <c r="AH113" s="631"/>
    </row>
    <row r="114" spans="1:37" s="35" customFormat="1" ht="13.5" customHeight="1" thickTop="1">
      <c r="A114" s="156"/>
      <c r="B114" s="634"/>
      <c r="C114" s="634"/>
      <c r="D114" s="634"/>
      <c r="E114" s="634" t="str">
        <f>IF(入力ｼｰﾄ2!U84="","",入力ｼｰﾄ2!U84)</f>
        <v/>
      </c>
      <c r="F114" s="634"/>
      <c r="G114" s="634"/>
      <c r="H114" s="634" t="str">
        <f>IF(入力ｼｰﾄ2!X84="","",入力ｼｰﾄ2!X84)</f>
        <v/>
      </c>
      <c r="I114" s="634"/>
      <c r="J114" s="634"/>
      <c r="K114" s="634" t="str">
        <f>IF(入力ｼｰﾄ2!AA84="","",入力ｼｰﾄ2!AA84)</f>
        <v/>
      </c>
      <c r="L114" s="634"/>
      <c r="M114" s="634"/>
      <c r="N114" s="635">
        <f>IF('様式第２号（市提出用）'!R82="","",'様式第２号（市提出用）'!R82)</f>
        <v>0</v>
      </c>
      <c r="O114" s="635"/>
      <c r="P114" s="635"/>
      <c r="Q114" s="635"/>
      <c r="R114" s="635"/>
      <c r="S114" s="632" t="str">
        <f>IF(入力ｼｰﾄ2!AG84="","",入力ｼｰﾄ2!AG84)</f>
        <v/>
      </c>
      <c r="T114" s="632"/>
      <c r="U114" s="632"/>
      <c r="V114" s="632"/>
      <c r="W114" s="633">
        <f>IF('様式第２号（市提出用）'!X82="","",'様式第２号（市提出用）'!X82)</f>
        <v>0</v>
      </c>
      <c r="X114" s="633"/>
      <c r="Y114" s="633"/>
      <c r="Z114" s="633"/>
      <c r="AA114" s="633"/>
      <c r="AB114" s="632"/>
      <c r="AC114" s="632"/>
      <c r="AD114" s="632"/>
      <c r="AE114" s="632"/>
      <c r="AF114" s="632"/>
      <c r="AG114" s="632"/>
      <c r="AH114" s="632"/>
    </row>
    <row r="115" spans="1:37" s="35" customFormat="1" ht="13.5" customHeight="1">
      <c r="A115" s="156"/>
      <c r="B115" s="634"/>
      <c r="C115" s="634"/>
      <c r="D115" s="634"/>
      <c r="E115" s="634" t="str">
        <f>IF(入力ｼｰﾄ2!U85="","",入力ｼｰﾄ2!U85)</f>
        <v/>
      </c>
      <c r="F115" s="634"/>
      <c r="G115" s="634"/>
      <c r="H115" s="634" t="str">
        <f>IF(入力ｼｰﾄ2!X85="","",入力ｼｰﾄ2!X85)</f>
        <v/>
      </c>
      <c r="I115" s="634"/>
      <c r="J115" s="634"/>
      <c r="K115" s="634" t="str">
        <f>IF(入力ｼｰﾄ2!AA85="","",入力ｼｰﾄ2!AA85)</f>
        <v/>
      </c>
      <c r="L115" s="634"/>
      <c r="M115" s="634"/>
      <c r="N115" s="635">
        <f>IF('様式第２号（市提出用）'!R83="","",'様式第２号（市提出用）'!R83)</f>
        <v>0</v>
      </c>
      <c r="O115" s="635"/>
      <c r="P115" s="635"/>
      <c r="Q115" s="635"/>
      <c r="R115" s="635"/>
      <c r="S115" s="632" t="str">
        <f>IF(入力ｼｰﾄ2!AG85="","",入力ｼｰﾄ2!AG85)</f>
        <v/>
      </c>
      <c r="T115" s="632"/>
      <c r="U115" s="632"/>
      <c r="V115" s="632"/>
      <c r="W115" s="633">
        <f>IF('様式第２号（市提出用）'!X83="","",'様式第２号（市提出用）'!X83)</f>
        <v>0</v>
      </c>
      <c r="X115" s="633"/>
      <c r="Y115" s="633"/>
      <c r="Z115" s="633"/>
      <c r="AA115" s="633"/>
      <c r="AB115" s="178"/>
      <c r="AC115" s="178"/>
      <c r="AD115" s="178"/>
      <c r="AE115" s="178"/>
      <c r="AF115" s="178"/>
      <c r="AG115" s="178"/>
      <c r="AH115" s="178"/>
    </row>
    <row r="116" spans="1:37" s="35" customFormat="1" ht="13.5" customHeight="1">
      <c r="A116" s="156"/>
      <c r="B116" s="634"/>
      <c r="C116" s="634"/>
      <c r="D116" s="634"/>
      <c r="E116" s="634" t="str">
        <f>IF(入力ｼｰﾄ2!U86="","",入力ｼｰﾄ2!U86)</f>
        <v/>
      </c>
      <c r="F116" s="634"/>
      <c r="G116" s="634"/>
      <c r="H116" s="634" t="str">
        <f>IF(入力ｼｰﾄ2!X86="","",入力ｼｰﾄ2!X86)</f>
        <v/>
      </c>
      <c r="I116" s="634"/>
      <c r="J116" s="634"/>
      <c r="K116" s="634" t="str">
        <f>IF(入力ｼｰﾄ2!AA86="","",入力ｼｰﾄ2!AA86)</f>
        <v/>
      </c>
      <c r="L116" s="634"/>
      <c r="M116" s="634"/>
      <c r="N116" s="635">
        <f>IF('様式第２号（市提出用）'!R84="","",'様式第２号（市提出用）'!R84)</f>
        <v>0</v>
      </c>
      <c r="O116" s="635"/>
      <c r="P116" s="635"/>
      <c r="Q116" s="635"/>
      <c r="R116" s="635"/>
      <c r="S116" s="632" t="str">
        <f>IF(入力ｼｰﾄ2!AG86="","",入力ｼｰﾄ2!AG86)</f>
        <v/>
      </c>
      <c r="T116" s="632"/>
      <c r="U116" s="632"/>
      <c r="V116" s="632"/>
      <c r="W116" s="633">
        <f>IF('様式第２号（市提出用）'!X84="","",'様式第２号（市提出用）'!X84)</f>
        <v>0</v>
      </c>
      <c r="X116" s="633"/>
      <c r="Y116" s="633"/>
      <c r="Z116" s="633"/>
      <c r="AA116" s="633"/>
      <c r="AB116" s="178"/>
      <c r="AC116" s="178"/>
      <c r="AD116" s="178"/>
      <c r="AE116" s="178"/>
      <c r="AF116" s="178"/>
      <c r="AG116" s="178"/>
      <c r="AH116" s="178"/>
    </row>
    <row r="117" spans="1:37" s="35" customFormat="1" ht="13.5" customHeight="1">
      <c r="A117" s="156"/>
      <c r="B117" s="634"/>
      <c r="C117" s="634"/>
      <c r="D117" s="634"/>
      <c r="E117" s="634" t="str">
        <f>IF(入力ｼｰﾄ2!U87="","",入力ｼｰﾄ2!U87)</f>
        <v/>
      </c>
      <c r="F117" s="634"/>
      <c r="G117" s="634"/>
      <c r="H117" s="634" t="str">
        <f>IF(入力ｼｰﾄ2!X87="","",入力ｼｰﾄ2!X87)</f>
        <v/>
      </c>
      <c r="I117" s="634"/>
      <c r="J117" s="634"/>
      <c r="K117" s="634" t="str">
        <f>IF(入力ｼｰﾄ2!AA87="","",入力ｼｰﾄ2!AA87)</f>
        <v/>
      </c>
      <c r="L117" s="634"/>
      <c r="M117" s="634"/>
      <c r="N117" s="635">
        <f>IF('様式第２号（市提出用）'!R85="","",'様式第２号（市提出用）'!R85)</f>
        <v>0</v>
      </c>
      <c r="O117" s="635"/>
      <c r="P117" s="635"/>
      <c r="Q117" s="635"/>
      <c r="R117" s="635"/>
      <c r="S117" s="632" t="str">
        <f>IF(入力ｼｰﾄ2!AG87="","",入力ｼｰﾄ2!AG87)</f>
        <v/>
      </c>
      <c r="T117" s="632"/>
      <c r="U117" s="632"/>
      <c r="V117" s="632"/>
      <c r="W117" s="633">
        <f>IF('様式第２号（市提出用）'!X85="","",'様式第２号（市提出用）'!X85)</f>
        <v>0</v>
      </c>
      <c r="X117" s="633"/>
      <c r="Y117" s="633"/>
      <c r="Z117" s="633"/>
      <c r="AA117" s="633"/>
      <c r="AB117" s="178"/>
      <c r="AC117" s="178"/>
      <c r="AD117" s="178"/>
      <c r="AE117" s="178"/>
      <c r="AF117" s="178"/>
      <c r="AG117" s="178"/>
      <c r="AH117" s="178"/>
    </row>
    <row r="118" spans="1:37" s="35" customFormat="1" ht="13.5" customHeight="1">
      <c r="A118" s="156"/>
      <c r="B118" s="634"/>
      <c r="C118" s="634"/>
      <c r="D118" s="634"/>
      <c r="E118" s="634" t="str">
        <f>IF(入力ｼｰﾄ2!U88="","",入力ｼｰﾄ2!U88)</f>
        <v/>
      </c>
      <c r="F118" s="634"/>
      <c r="G118" s="634"/>
      <c r="H118" s="634" t="str">
        <f>IF(入力ｼｰﾄ2!X88="","",入力ｼｰﾄ2!X88)</f>
        <v/>
      </c>
      <c r="I118" s="634"/>
      <c r="J118" s="634"/>
      <c r="K118" s="634" t="str">
        <f>IF(入力ｼｰﾄ2!AA88="","",入力ｼｰﾄ2!AA88)</f>
        <v/>
      </c>
      <c r="L118" s="634"/>
      <c r="M118" s="634"/>
      <c r="N118" s="635">
        <f>IF('様式第２号（市提出用）'!R86="","",'様式第２号（市提出用）'!R86)</f>
        <v>0</v>
      </c>
      <c r="O118" s="635"/>
      <c r="P118" s="635"/>
      <c r="Q118" s="635"/>
      <c r="R118" s="635"/>
      <c r="S118" s="632" t="str">
        <f>IF(入力ｼｰﾄ2!AG88="","",入力ｼｰﾄ2!AG88)</f>
        <v/>
      </c>
      <c r="T118" s="632"/>
      <c r="U118" s="632"/>
      <c r="V118" s="632"/>
      <c r="W118" s="633">
        <f>IF('様式第２号（市提出用）'!X86="","",'様式第２号（市提出用）'!X86)</f>
        <v>0</v>
      </c>
      <c r="X118" s="633"/>
      <c r="Y118" s="633"/>
      <c r="Z118" s="633"/>
      <c r="AA118" s="633"/>
      <c r="AB118" s="178"/>
      <c r="AC118" s="178"/>
      <c r="AD118" s="178"/>
      <c r="AE118" s="178"/>
      <c r="AF118" s="178"/>
      <c r="AG118" s="178"/>
      <c r="AH118" s="178"/>
    </row>
    <row r="119" spans="1:37" s="35" customFormat="1" ht="13.5" customHeight="1">
      <c r="A119" s="156"/>
      <c r="B119" s="634"/>
      <c r="C119" s="634"/>
      <c r="D119" s="634"/>
      <c r="E119" s="634" t="str">
        <f>IF(入力ｼｰﾄ2!U89="","",入力ｼｰﾄ2!U89)</f>
        <v/>
      </c>
      <c r="F119" s="634"/>
      <c r="G119" s="634"/>
      <c r="H119" s="634" t="str">
        <f>IF(入力ｼｰﾄ2!X89="","",入力ｼｰﾄ2!X89)</f>
        <v/>
      </c>
      <c r="I119" s="634"/>
      <c r="J119" s="634"/>
      <c r="K119" s="634" t="str">
        <f>IF(入力ｼｰﾄ2!AA89="","",入力ｼｰﾄ2!AA89)</f>
        <v/>
      </c>
      <c r="L119" s="634"/>
      <c r="M119" s="634"/>
      <c r="N119" s="635">
        <f>IF('様式第２号（市提出用）'!R87="","",'様式第２号（市提出用）'!R87)</f>
        <v>0</v>
      </c>
      <c r="O119" s="635"/>
      <c r="P119" s="635"/>
      <c r="Q119" s="635"/>
      <c r="R119" s="635"/>
      <c r="S119" s="632" t="str">
        <f>IF(入力ｼｰﾄ2!AG89="","",入力ｼｰﾄ2!AG89)</f>
        <v/>
      </c>
      <c r="T119" s="632"/>
      <c r="U119" s="632"/>
      <c r="V119" s="632"/>
      <c r="W119" s="633">
        <f>IF('様式第２号（市提出用）'!X87="","",'様式第２号（市提出用）'!X87)</f>
        <v>0</v>
      </c>
      <c r="X119" s="633"/>
      <c r="Y119" s="633"/>
      <c r="Z119" s="633"/>
      <c r="AA119" s="633"/>
      <c r="AB119" s="178"/>
      <c r="AC119" s="178"/>
      <c r="AD119" s="178"/>
      <c r="AE119" s="178"/>
      <c r="AF119" s="178"/>
      <c r="AG119" s="178"/>
      <c r="AH119" s="178"/>
    </row>
    <row r="120" spans="1:37" s="35" customFormat="1" ht="13.5" customHeight="1">
      <c r="A120" s="156"/>
      <c r="B120" s="634"/>
      <c r="C120" s="634"/>
      <c r="D120" s="634"/>
      <c r="E120" s="634" t="str">
        <f>IF(入力ｼｰﾄ2!U90="","",入力ｼｰﾄ2!U90)</f>
        <v/>
      </c>
      <c r="F120" s="634"/>
      <c r="G120" s="634"/>
      <c r="H120" s="634" t="str">
        <f>IF(入力ｼｰﾄ2!X90="","",入力ｼｰﾄ2!X90)</f>
        <v/>
      </c>
      <c r="I120" s="634"/>
      <c r="J120" s="634"/>
      <c r="K120" s="634" t="str">
        <f>IF(入力ｼｰﾄ2!AA90="","",入力ｼｰﾄ2!AA90)</f>
        <v/>
      </c>
      <c r="L120" s="634"/>
      <c r="M120" s="634"/>
      <c r="N120" s="635">
        <f>IF('様式第２号（市提出用）'!R88="","",'様式第２号（市提出用）'!R88)</f>
        <v>0</v>
      </c>
      <c r="O120" s="635"/>
      <c r="P120" s="635"/>
      <c r="Q120" s="635"/>
      <c r="R120" s="635"/>
      <c r="S120" s="632" t="str">
        <f>IF(入力ｼｰﾄ2!AG90="","",入力ｼｰﾄ2!AG90)</f>
        <v/>
      </c>
      <c r="T120" s="632"/>
      <c r="U120" s="632"/>
      <c r="V120" s="632"/>
      <c r="W120" s="633">
        <f>IF('様式第２号（市提出用）'!X88="","",'様式第２号（市提出用）'!X88)</f>
        <v>0</v>
      </c>
      <c r="X120" s="633"/>
      <c r="Y120" s="633"/>
      <c r="Z120" s="633"/>
      <c r="AA120" s="633"/>
      <c r="AB120" s="178"/>
      <c r="AC120" s="178"/>
      <c r="AD120" s="178"/>
      <c r="AE120" s="178"/>
      <c r="AF120" s="178"/>
      <c r="AG120" s="178"/>
      <c r="AH120" s="178"/>
      <c r="AI120" s="40"/>
      <c r="AJ120" s="40"/>
      <c r="AK120" s="40"/>
    </row>
    <row r="121" spans="1:37" s="35" customFormat="1" ht="13.5" customHeight="1">
      <c r="A121" s="156"/>
      <c r="B121" s="634"/>
      <c r="C121" s="634"/>
      <c r="D121" s="634"/>
      <c r="E121" s="634" t="str">
        <f>IF(入力ｼｰﾄ2!U91="","",入力ｼｰﾄ2!U91)</f>
        <v/>
      </c>
      <c r="F121" s="634"/>
      <c r="G121" s="634"/>
      <c r="H121" s="634" t="str">
        <f>IF(入力ｼｰﾄ2!X91="","",入力ｼｰﾄ2!X91)</f>
        <v/>
      </c>
      <c r="I121" s="634"/>
      <c r="J121" s="634"/>
      <c r="K121" s="634" t="str">
        <f>IF(入力ｼｰﾄ2!AA91="","",入力ｼｰﾄ2!AA91)</f>
        <v/>
      </c>
      <c r="L121" s="634"/>
      <c r="M121" s="634"/>
      <c r="N121" s="635">
        <f>IF('様式第２号（市提出用）'!R89="","",'様式第２号（市提出用）'!R89)</f>
        <v>0</v>
      </c>
      <c r="O121" s="635"/>
      <c r="P121" s="635"/>
      <c r="Q121" s="635"/>
      <c r="R121" s="635"/>
      <c r="S121" s="632" t="str">
        <f>IF(入力ｼｰﾄ2!AG91="","",入力ｼｰﾄ2!AG91)</f>
        <v/>
      </c>
      <c r="T121" s="632"/>
      <c r="U121" s="632"/>
      <c r="V121" s="632"/>
      <c r="W121" s="633">
        <f>IF('様式第２号（市提出用）'!X89="","",'様式第２号（市提出用）'!X89)</f>
        <v>0</v>
      </c>
      <c r="X121" s="633"/>
      <c r="Y121" s="633"/>
      <c r="Z121" s="633"/>
      <c r="AA121" s="633"/>
      <c r="AB121" s="178"/>
      <c r="AC121" s="178"/>
      <c r="AD121" s="178"/>
      <c r="AE121" s="178"/>
      <c r="AF121" s="178"/>
      <c r="AG121" s="178"/>
      <c r="AH121" s="178"/>
      <c r="AI121" s="40"/>
      <c r="AJ121" s="40"/>
      <c r="AK121" s="40"/>
    </row>
    <row r="122" spans="1:37" s="35" customFormat="1" ht="13.5" customHeight="1">
      <c r="A122" s="156"/>
      <c r="B122" s="634"/>
      <c r="C122" s="634"/>
      <c r="D122" s="634"/>
      <c r="E122" s="634" t="str">
        <f>IF(入力ｼｰﾄ2!U92="","",入力ｼｰﾄ2!U92)</f>
        <v/>
      </c>
      <c r="F122" s="634"/>
      <c r="G122" s="634"/>
      <c r="H122" s="634" t="str">
        <f>IF(入力ｼｰﾄ2!X92="","",入力ｼｰﾄ2!X92)</f>
        <v/>
      </c>
      <c r="I122" s="634"/>
      <c r="J122" s="634"/>
      <c r="K122" s="634" t="str">
        <f>IF(入力ｼｰﾄ2!AA92="","",入力ｼｰﾄ2!AA92)</f>
        <v/>
      </c>
      <c r="L122" s="634"/>
      <c r="M122" s="634"/>
      <c r="N122" s="635">
        <f>IF('様式第２号（市提出用）'!R90="","",'様式第２号（市提出用）'!R90)</f>
        <v>0</v>
      </c>
      <c r="O122" s="635"/>
      <c r="P122" s="635"/>
      <c r="Q122" s="635"/>
      <c r="R122" s="635"/>
      <c r="S122" s="632" t="str">
        <f>IF(入力ｼｰﾄ2!AG92="","",入力ｼｰﾄ2!AG92)</f>
        <v/>
      </c>
      <c r="T122" s="632"/>
      <c r="U122" s="632"/>
      <c r="V122" s="632"/>
      <c r="W122" s="633">
        <f>IF('様式第２号（市提出用）'!X90="","",'様式第２号（市提出用）'!X90)</f>
        <v>0</v>
      </c>
      <c r="X122" s="633"/>
      <c r="Y122" s="633"/>
      <c r="Z122" s="633"/>
      <c r="AA122" s="633"/>
      <c r="AB122" s="178"/>
      <c r="AC122" s="178"/>
      <c r="AD122" s="178"/>
      <c r="AE122" s="178"/>
      <c r="AF122" s="178"/>
      <c r="AG122" s="178"/>
      <c r="AH122" s="178"/>
      <c r="AJ122" s="41"/>
    </row>
    <row r="123" spans="1:37" s="35" customFormat="1" ht="13.5" customHeight="1">
      <c r="A123" s="156"/>
      <c r="B123" s="634"/>
      <c r="C123" s="634"/>
      <c r="D123" s="634"/>
      <c r="E123" s="634" t="str">
        <f>IF(入力ｼｰﾄ2!U93="","",入力ｼｰﾄ2!U93)</f>
        <v/>
      </c>
      <c r="F123" s="634"/>
      <c r="G123" s="634"/>
      <c r="H123" s="634" t="str">
        <f>IF(入力ｼｰﾄ2!X93="","",入力ｼｰﾄ2!X93)</f>
        <v/>
      </c>
      <c r="I123" s="634"/>
      <c r="J123" s="634"/>
      <c r="K123" s="634" t="str">
        <f>IF(入力ｼｰﾄ2!AA93="","",入力ｼｰﾄ2!AA93)</f>
        <v/>
      </c>
      <c r="L123" s="634"/>
      <c r="M123" s="634"/>
      <c r="N123" s="635">
        <f>IF('様式第２号（市提出用）'!R91="","",'様式第２号（市提出用）'!R91)</f>
        <v>0</v>
      </c>
      <c r="O123" s="635"/>
      <c r="P123" s="635"/>
      <c r="Q123" s="635"/>
      <c r="R123" s="635"/>
      <c r="S123" s="632" t="str">
        <f>IF(入力ｼｰﾄ2!AG93="","",入力ｼｰﾄ2!AG93)</f>
        <v/>
      </c>
      <c r="T123" s="632"/>
      <c r="U123" s="632"/>
      <c r="V123" s="632"/>
      <c r="W123" s="633">
        <f>IF('様式第２号（市提出用）'!X91="","",'様式第２号（市提出用）'!X91)</f>
        <v>0</v>
      </c>
      <c r="X123" s="633"/>
      <c r="Y123" s="633"/>
      <c r="Z123" s="633"/>
      <c r="AA123" s="633"/>
      <c r="AB123" s="178"/>
      <c r="AC123" s="178"/>
      <c r="AD123" s="178"/>
      <c r="AE123" s="178"/>
      <c r="AF123" s="178"/>
      <c r="AG123" s="178"/>
      <c r="AH123" s="178"/>
    </row>
    <row r="124" spans="1:37" s="35" customFormat="1" ht="13.5" customHeight="1">
      <c r="A124" s="156"/>
      <c r="B124" s="634"/>
      <c r="C124" s="634"/>
      <c r="D124" s="634"/>
      <c r="E124" s="634" t="str">
        <f>IF(入力ｼｰﾄ2!U94="","",入力ｼｰﾄ2!U94)</f>
        <v/>
      </c>
      <c r="F124" s="634"/>
      <c r="G124" s="634"/>
      <c r="H124" s="634" t="str">
        <f>IF(入力ｼｰﾄ2!X94="","",入力ｼｰﾄ2!X94)</f>
        <v/>
      </c>
      <c r="I124" s="634"/>
      <c r="J124" s="634"/>
      <c r="K124" s="634" t="str">
        <f>IF(入力ｼｰﾄ2!AA94="","",入力ｼｰﾄ2!AA94)</f>
        <v/>
      </c>
      <c r="L124" s="634"/>
      <c r="M124" s="634"/>
      <c r="N124" s="635">
        <f>IF('様式第２号（市提出用）'!R92="","",'様式第２号（市提出用）'!R92)</f>
        <v>0</v>
      </c>
      <c r="O124" s="635"/>
      <c r="P124" s="635"/>
      <c r="Q124" s="635"/>
      <c r="R124" s="635"/>
      <c r="S124" s="632" t="str">
        <f>IF(入力ｼｰﾄ2!AG94="","",入力ｼｰﾄ2!AG94)</f>
        <v/>
      </c>
      <c r="T124" s="632"/>
      <c r="U124" s="632"/>
      <c r="V124" s="632"/>
      <c r="W124" s="633">
        <f>IF('様式第２号（市提出用）'!X92="","",'様式第２号（市提出用）'!X92)</f>
        <v>0</v>
      </c>
      <c r="X124" s="633"/>
      <c r="Y124" s="633"/>
      <c r="Z124" s="633"/>
      <c r="AA124" s="633"/>
      <c r="AB124" s="178"/>
      <c r="AC124" s="178"/>
      <c r="AD124" s="178"/>
      <c r="AE124" s="178"/>
      <c r="AF124" s="178"/>
      <c r="AG124" s="178"/>
      <c r="AH124" s="178"/>
    </row>
    <row r="125" spans="1:37" s="35" customFormat="1" ht="13.5" customHeight="1">
      <c r="A125" s="156"/>
      <c r="B125" s="634"/>
      <c r="C125" s="634"/>
      <c r="D125" s="634"/>
      <c r="E125" s="634" t="str">
        <f>IF(入力ｼｰﾄ2!U95="","",入力ｼｰﾄ2!U95)</f>
        <v/>
      </c>
      <c r="F125" s="634"/>
      <c r="G125" s="634"/>
      <c r="H125" s="634" t="str">
        <f>IF(入力ｼｰﾄ2!X95="","",入力ｼｰﾄ2!X95)</f>
        <v/>
      </c>
      <c r="I125" s="634"/>
      <c r="J125" s="634"/>
      <c r="K125" s="634" t="str">
        <f>IF(入力ｼｰﾄ2!AA95="","",入力ｼｰﾄ2!AA95)</f>
        <v/>
      </c>
      <c r="L125" s="634"/>
      <c r="M125" s="634"/>
      <c r="N125" s="635">
        <f>IF('様式第２号（市提出用）'!R93="","",'様式第２号（市提出用）'!R93)</f>
        <v>0</v>
      </c>
      <c r="O125" s="635"/>
      <c r="P125" s="635"/>
      <c r="Q125" s="635"/>
      <c r="R125" s="635"/>
      <c r="S125" s="632" t="str">
        <f>IF(入力ｼｰﾄ2!AG95="","",入力ｼｰﾄ2!AG95)</f>
        <v/>
      </c>
      <c r="T125" s="632"/>
      <c r="U125" s="632"/>
      <c r="V125" s="632"/>
      <c r="W125" s="633">
        <f>IF('様式第２号（市提出用）'!X93="","",'様式第２号（市提出用）'!X93)</f>
        <v>0</v>
      </c>
      <c r="X125" s="633"/>
      <c r="Y125" s="633"/>
      <c r="Z125" s="633"/>
      <c r="AA125" s="633"/>
      <c r="AB125" s="178"/>
      <c r="AC125" s="178"/>
      <c r="AD125" s="178"/>
      <c r="AE125" s="178"/>
      <c r="AF125" s="178"/>
      <c r="AG125" s="178"/>
      <c r="AH125" s="178"/>
    </row>
    <row r="126" spans="1:37" s="35" customFormat="1" ht="13.5" customHeight="1">
      <c r="A126" s="156"/>
      <c r="B126" s="634"/>
      <c r="C126" s="634"/>
      <c r="D126" s="634"/>
      <c r="E126" s="634" t="str">
        <f>IF(入力ｼｰﾄ2!U96="","",入力ｼｰﾄ2!U96)</f>
        <v/>
      </c>
      <c r="F126" s="634"/>
      <c r="G126" s="634"/>
      <c r="H126" s="634" t="str">
        <f>IF(入力ｼｰﾄ2!X96="","",入力ｼｰﾄ2!X96)</f>
        <v/>
      </c>
      <c r="I126" s="634"/>
      <c r="J126" s="634"/>
      <c r="K126" s="634" t="str">
        <f>IF(入力ｼｰﾄ2!AA96="","",入力ｼｰﾄ2!AA96)</f>
        <v/>
      </c>
      <c r="L126" s="634"/>
      <c r="M126" s="634"/>
      <c r="N126" s="635">
        <f>IF('様式第２号（市提出用）'!R94="","",'様式第２号（市提出用）'!R94)</f>
        <v>0</v>
      </c>
      <c r="O126" s="635"/>
      <c r="P126" s="635"/>
      <c r="Q126" s="635"/>
      <c r="R126" s="635"/>
      <c r="S126" s="632" t="str">
        <f>IF(入力ｼｰﾄ2!AG96="","",入力ｼｰﾄ2!AG96)</f>
        <v/>
      </c>
      <c r="T126" s="632"/>
      <c r="U126" s="632"/>
      <c r="V126" s="632"/>
      <c r="W126" s="633">
        <f>IF('様式第２号（市提出用）'!X94="","",'様式第２号（市提出用）'!X94)</f>
        <v>0</v>
      </c>
      <c r="X126" s="633"/>
      <c r="Y126" s="633"/>
      <c r="Z126" s="633"/>
      <c r="AA126" s="633"/>
      <c r="AB126" s="178"/>
      <c r="AC126" s="178"/>
      <c r="AD126" s="178"/>
      <c r="AE126" s="178"/>
      <c r="AF126" s="178"/>
      <c r="AG126" s="178"/>
      <c r="AH126" s="178"/>
    </row>
    <row r="127" spans="1:37" s="35" customFormat="1" ht="13.5" customHeight="1">
      <c r="A127" s="156"/>
      <c r="B127" s="634"/>
      <c r="C127" s="634"/>
      <c r="D127" s="634"/>
      <c r="E127" s="634" t="str">
        <f>IF(入力ｼｰﾄ2!U97="","",入力ｼｰﾄ2!U97)</f>
        <v/>
      </c>
      <c r="F127" s="634"/>
      <c r="G127" s="634"/>
      <c r="H127" s="634" t="str">
        <f>IF(入力ｼｰﾄ2!X97="","",入力ｼｰﾄ2!X97)</f>
        <v/>
      </c>
      <c r="I127" s="634"/>
      <c r="J127" s="634"/>
      <c r="K127" s="634" t="str">
        <f>IF(入力ｼｰﾄ2!AA97="","",入力ｼｰﾄ2!AA97)</f>
        <v/>
      </c>
      <c r="L127" s="634"/>
      <c r="M127" s="634"/>
      <c r="N127" s="635">
        <f>IF('様式第２号（市提出用）'!R95="","",'様式第２号（市提出用）'!R95)</f>
        <v>0</v>
      </c>
      <c r="O127" s="635"/>
      <c r="P127" s="635"/>
      <c r="Q127" s="635"/>
      <c r="R127" s="635"/>
      <c r="S127" s="632" t="str">
        <f>IF(入力ｼｰﾄ2!AG97="","",入力ｼｰﾄ2!AG97)</f>
        <v/>
      </c>
      <c r="T127" s="632"/>
      <c r="U127" s="632"/>
      <c r="V127" s="632"/>
      <c r="W127" s="633">
        <f>IF('様式第２号（市提出用）'!X95="","",'様式第２号（市提出用）'!X95)</f>
        <v>0</v>
      </c>
      <c r="X127" s="633"/>
      <c r="Y127" s="633"/>
      <c r="Z127" s="633"/>
      <c r="AA127" s="633"/>
      <c r="AB127" s="178"/>
      <c r="AC127" s="178"/>
      <c r="AD127" s="178"/>
      <c r="AE127" s="178"/>
      <c r="AF127" s="178"/>
      <c r="AG127" s="178"/>
      <c r="AH127" s="178"/>
    </row>
    <row r="128" spans="1:37" ht="13.5" customHeight="1">
      <c r="B128" s="634"/>
      <c r="C128" s="634"/>
      <c r="D128" s="634"/>
      <c r="E128" s="634" t="str">
        <f>IF(入力ｼｰﾄ2!U98="","",入力ｼｰﾄ2!U98)</f>
        <v/>
      </c>
      <c r="F128" s="634"/>
      <c r="G128" s="634"/>
      <c r="H128" s="634" t="str">
        <f>IF(入力ｼｰﾄ2!X98="","",入力ｼｰﾄ2!X98)</f>
        <v/>
      </c>
      <c r="I128" s="634"/>
      <c r="J128" s="634"/>
      <c r="K128" s="634" t="str">
        <f>IF(入力ｼｰﾄ2!AA98="","",入力ｼｰﾄ2!AA98)</f>
        <v/>
      </c>
      <c r="L128" s="634"/>
      <c r="M128" s="634"/>
      <c r="N128" s="635">
        <f>IF('様式第２号（市提出用）'!R96="","",'様式第２号（市提出用）'!R96)</f>
        <v>0</v>
      </c>
      <c r="O128" s="635"/>
      <c r="P128" s="635"/>
      <c r="Q128" s="635"/>
      <c r="R128" s="635"/>
      <c r="S128" s="632" t="str">
        <f>IF(入力ｼｰﾄ2!AG98="","",入力ｼｰﾄ2!AG98)</f>
        <v/>
      </c>
      <c r="T128" s="632"/>
      <c r="U128" s="632"/>
      <c r="V128" s="632"/>
      <c r="W128" s="633">
        <f>IF('様式第２号（市提出用）'!X96="","",'様式第２号（市提出用）'!X96)</f>
        <v>0</v>
      </c>
      <c r="X128" s="633"/>
      <c r="Y128" s="633"/>
      <c r="Z128" s="633"/>
      <c r="AA128" s="633"/>
      <c r="AB128" s="178"/>
      <c r="AC128" s="178"/>
      <c r="AD128" s="178"/>
      <c r="AE128" s="178"/>
      <c r="AF128" s="178"/>
      <c r="AG128" s="178"/>
      <c r="AH128" s="178"/>
    </row>
    <row r="129" spans="1:34" ht="13.5" customHeight="1">
      <c r="B129" s="634"/>
      <c r="C129" s="634"/>
      <c r="D129" s="634"/>
      <c r="E129" s="634" t="str">
        <f>IF(入力ｼｰﾄ2!U99="","",入力ｼｰﾄ2!U99)</f>
        <v/>
      </c>
      <c r="F129" s="634"/>
      <c r="G129" s="634"/>
      <c r="H129" s="634" t="str">
        <f>IF(入力ｼｰﾄ2!X99="","",入力ｼｰﾄ2!X99)</f>
        <v/>
      </c>
      <c r="I129" s="634"/>
      <c r="J129" s="634"/>
      <c r="K129" s="634" t="str">
        <f>IF(入力ｼｰﾄ2!AA99="","",入力ｼｰﾄ2!AA99)</f>
        <v/>
      </c>
      <c r="L129" s="634"/>
      <c r="M129" s="634"/>
      <c r="N129" s="635">
        <f>IF('様式第２号（市提出用）'!R97="","",'様式第２号（市提出用）'!R97)</f>
        <v>0</v>
      </c>
      <c r="O129" s="635"/>
      <c r="P129" s="635"/>
      <c r="Q129" s="635"/>
      <c r="R129" s="635"/>
      <c r="S129" s="632" t="str">
        <f>IF(入力ｼｰﾄ2!AG99="","",入力ｼｰﾄ2!AG99)</f>
        <v/>
      </c>
      <c r="T129" s="632"/>
      <c r="U129" s="632"/>
      <c r="V129" s="632"/>
      <c r="W129" s="633">
        <f>IF('様式第２号（市提出用）'!X97="","",'様式第２号（市提出用）'!X97)</f>
        <v>0</v>
      </c>
      <c r="X129" s="633"/>
      <c r="Y129" s="633"/>
      <c r="Z129" s="633"/>
      <c r="AA129" s="633"/>
      <c r="AB129" s="178"/>
      <c r="AC129" s="178"/>
      <c r="AD129" s="178"/>
      <c r="AE129" s="178"/>
      <c r="AF129" s="178"/>
      <c r="AG129" s="178"/>
      <c r="AH129" s="178"/>
    </row>
    <row r="130" spans="1:34" ht="13.5" customHeight="1">
      <c r="B130" s="634"/>
      <c r="C130" s="634"/>
      <c r="D130" s="634"/>
      <c r="E130" s="634" t="str">
        <f>IF(入力ｼｰﾄ2!U100="","",入力ｼｰﾄ2!U100)</f>
        <v/>
      </c>
      <c r="F130" s="634"/>
      <c r="G130" s="634"/>
      <c r="H130" s="634" t="str">
        <f>IF(入力ｼｰﾄ2!X100="","",入力ｼｰﾄ2!X100)</f>
        <v/>
      </c>
      <c r="I130" s="634"/>
      <c r="J130" s="634"/>
      <c r="K130" s="634" t="str">
        <f>IF(入力ｼｰﾄ2!AA100="","",入力ｼｰﾄ2!AA100)</f>
        <v/>
      </c>
      <c r="L130" s="634"/>
      <c r="M130" s="634"/>
      <c r="N130" s="635">
        <f>IF('様式第２号（市提出用）'!R98="","",'様式第２号（市提出用）'!R98)</f>
        <v>0</v>
      </c>
      <c r="O130" s="635"/>
      <c r="P130" s="635"/>
      <c r="Q130" s="635"/>
      <c r="R130" s="635"/>
      <c r="S130" s="632" t="str">
        <f>IF(入力ｼｰﾄ2!AG100="","",入力ｼｰﾄ2!AG100)</f>
        <v/>
      </c>
      <c r="T130" s="632"/>
      <c r="U130" s="632"/>
      <c r="V130" s="632"/>
      <c r="W130" s="633">
        <f>IF('様式第２号（市提出用）'!X98="","",'様式第２号（市提出用）'!X98)</f>
        <v>0</v>
      </c>
      <c r="X130" s="633"/>
      <c r="Y130" s="633"/>
      <c r="Z130" s="633"/>
      <c r="AA130" s="633"/>
      <c r="AB130" s="178"/>
      <c r="AC130" s="178"/>
      <c r="AD130" s="178"/>
      <c r="AE130" s="178"/>
      <c r="AF130" s="178"/>
      <c r="AG130" s="178"/>
      <c r="AH130" s="178"/>
    </row>
    <row r="131" spans="1:34" ht="13.5" customHeight="1">
      <c r="B131" s="634"/>
      <c r="C131" s="634"/>
      <c r="D131" s="634"/>
      <c r="E131" s="634" t="str">
        <f>IF(入力ｼｰﾄ2!U101="","",入力ｼｰﾄ2!U101)</f>
        <v/>
      </c>
      <c r="F131" s="634"/>
      <c r="G131" s="634"/>
      <c r="H131" s="634" t="str">
        <f>IF(入力ｼｰﾄ2!X101="","",入力ｼｰﾄ2!X101)</f>
        <v/>
      </c>
      <c r="I131" s="634"/>
      <c r="J131" s="634"/>
      <c r="K131" s="634" t="str">
        <f>IF(入力ｼｰﾄ2!AA101="","",入力ｼｰﾄ2!AA101)</f>
        <v/>
      </c>
      <c r="L131" s="634"/>
      <c r="M131" s="634"/>
      <c r="N131" s="635">
        <f>IF('様式第２号（市提出用）'!R99="","",'様式第２号（市提出用）'!R99)</f>
        <v>0</v>
      </c>
      <c r="O131" s="635"/>
      <c r="P131" s="635"/>
      <c r="Q131" s="635"/>
      <c r="R131" s="635"/>
      <c r="S131" s="632" t="str">
        <f>IF(入力ｼｰﾄ2!AG101="","",入力ｼｰﾄ2!AG101)</f>
        <v/>
      </c>
      <c r="T131" s="632"/>
      <c r="U131" s="632"/>
      <c r="V131" s="632"/>
      <c r="W131" s="633">
        <f>IF('様式第２号（市提出用）'!X99="","",'様式第２号（市提出用）'!X99)</f>
        <v>0</v>
      </c>
      <c r="X131" s="633"/>
      <c r="Y131" s="633"/>
      <c r="Z131" s="633"/>
      <c r="AA131" s="633"/>
      <c r="AB131" s="178"/>
      <c r="AC131" s="178"/>
      <c r="AD131" s="178"/>
      <c r="AE131" s="178"/>
      <c r="AF131" s="178"/>
      <c r="AG131" s="178"/>
      <c r="AH131" s="178"/>
    </row>
    <row r="132" spans="1:34" ht="13.5" customHeight="1">
      <c r="B132" s="634"/>
      <c r="C132" s="634"/>
      <c r="D132" s="634"/>
      <c r="E132" s="634" t="str">
        <f>IF(入力ｼｰﾄ2!U102="","",入力ｼｰﾄ2!U102)</f>
        <v/>
      </c>
      <c r="F132" s="634"/>
      <c r="G132" s="634"/>
      <c r="H132" s="634" t="str">
        <f>IF(入力ｼｰﾄ2!X102="","",入力ｼｰﾄ2!X102)</f>
        <v/>
      </c>
      <c r="I132" s="634"/>
      <c r="J132" s="634"/>
      <c r="K132" s="634" t="str">
        <f>IF(入力ｼｰﾄ2!AA102="","",入力ｼｰﾄ2!AA102)</f>
        <v/>
      </c>
      <c r="L132" s="634"/>
      <c r="M132" s="634"/>
      <c r="N132" s="635">
        <f>IF('様式第２号（市提出用）'!R100="","",'様式第２号（市提出用）'!R100)</f>
        <v>0</v>
      </c>
      <c r="O132" s="635"/>
      <c r="P132" s="635"/>
      <c r="Q132" s="635"/>
      <c r="R132" s="635"/>
      <c r="S132" s="632" t="str">
        <f>IF(入力ｼｰﾄ2!AG102="","",入力ｼｰﾄ2!AG102)</f>
        <v/>
      </c>
      <c r="T132" s="632"/>
      <c r="U132" s="632"/>
      <c r="V132" s="632"/>
      <c r="W132" s="633">
        <f>IF('様式第２号（市提出用）'!X100="","",'様式第２号（市提出用）'!X100)</f>
        <v>0</v>
      </c>
      <c r="X132" s="633"/>
      <c r="Y132" s="633"/>
      <c r="Z132" s="633"/>
      <c r="AA132" s="633"/>
      <c r="AB132" s="178"/>
      <c r="AC132" s="178"/>
      <c r="AD132" s="178"/>
      <c r="AE132" s="178"/>
      <c r="AF132" s="178"/>
      <c r="AG132" s="178"/>
      <c r="AH132" s="178"/>
    </row>
    <row r="133" spans="1:34" ht="13.5" customHeight="1">
      <c r="B133" s="634"/>
      <c r="C133" s="634"/>
      <c r="D133" s="634"/>
      <c r="E133" s="634" t="str">
        <f>IF(入力ｼｰﾄ2!U103="","",入力ｼｰﾄ2!U103)</f>
        <v/>
      </c>
      <c r="F133" s="634"/>
      <c r="G133" s="634"/>
      <c r="H133" s="634" t="str">
        <f>IF(入力ｼｰﾄ2!X103="","",入力ｼｰﾄ2!X103)</f>
        <v/>
      </c>
      <c r="I133" s="634"/>
      <c r="J133" s="634"/>
      <c r="K133" s="634" t="str">
        <f>IF(入力ｼｰﾄ2!AA103="","",入力ｼｰﾄ2!AA103)</f>
        <v/>
      </c>
      <c r="L133" s="634"/>
      <c r="M133" s="634"/>
      <c r="N133" s="635">
        <f>IF('様式第２号（市提出用）'!R101="","",'様式第２号（市提出用）'!R101)</f>
        <v>0</v>
      </c>
      <c r="O133" s="635"/>
      <c r="P133" s="635"/>
      <c r="Q133" s="635"/>
      <c r="R133" s="635"/>
      <c r="S133" s="632" t="str">
        <f>IF(入力ｼｰﾄ2!AG103="","",入力ｼｰﾄ2!AG103)</f>
        <v/>
      </c>
      <c r="T133" s="632"/>
      <c r="U133" s="632"/>
      <c r="V133" s="632"/>
      <c r="W133" s="633">
        <f>IF('様式第２号（市提出用）'!X101="","",'様式第２号（市提出用）'!X101)</f>
        <v>0</v>
      </c>
      <c r="X133" s="633"/>
      <c r="Y133" s="633"/>
      <c r="Z133" s="633"/>
      <c r="AA133" s="633"/>
      <c r="AB133" s="178"/>
      <c r="AC133" s="178"/>
      <c r="AD133" s="178"/>
      <c r="AE133" s="178"/>
      <c r="AF133" s="178"/>
      <c r="AG133" s="178"/>
      <c r="AH133" s="178"/>
    </row>
    <row r="134" spans="1:34" ht="13.5" customHeight="1">
      <c r="B134" s="634"/>
      <c r="C134" s="634"/>
      <c r="D134" s="634"/>
      <c r="E134" s="634" t="str">
        <f>IF(入力ｼｰﾄ2!U104="","",入力ｼｰﾄ2!U104)</f>
        <v/>
      </c>
      <c r="F134" s="634"/>
      <c r="G134" s="634"/>
      <c r="H134" s="634" t="str">
        <f>IF(入力ｼｰﾄ2!X104="","",入力ｼｰﾄ2!X104)</f>
        <v/>
      </c>
      <c r="I134" s="634"/>
      <c r="J134" s="634"/>
      <c r="K134" s="634" t="str">
        <f>IF(入力ｼｰﾄ2!AA104="","",入力ｼｰﾄ2!AA104)</f>
        <v/>
      </c>
      <c r="L134" s="634"/>
      <c r="M134" s="634"/>
      <c r="N134" s="635">
        <f>IF('様式第２号（市提出用）'!R102="","",'様式第２号（市提出用）'!R102)</f>
        <v>0</v>
      </c>
      <c r="O134" s="635"/>
      <c r="P134" s="635"/>
      <c r="Q134" s="635"/>
      <c r="R134" s="635"/>
      <c r="S134" s="632" t="str">
        <f>IF(入力ｼｰﾄ2!AG104="","",入力ｼｰﾄ2!AG104)</f>
        <v/>
      </c>
      <c r="T134" s="632"/>
      <c r="U134" s="632"/>
      <c r="V134" s="632"/>
      <c r="W134" s="633">
        <f>IF('様式第２号（市提出用）'!X102="","",'様式第２号（市提出用）'!X102)</f>
        <v>0</v>
      </c>
      <c r="X134" s="633"/>
      <c r="Y134" s="633"/>
      <c r="Z134" s="633"/>
      <c r="AA134" s="633"/>
      <c r="AB134" s="178"/>
      <c r="AC134" s="178"/>
      <c r="AD134" s="178"/>
      <c r="AE134" s="178"/>
      <c r="AF134" s="178"/>
      <c r="AG134" s="178"/>
      <c r="AH134" s="178"/>
    </row>
    <row r="135" spans="1:34" ht="13.5" customHeight="1">
      <c r="B135" s="634"/>
      <c r="C135" s="634"/>
      <c r="D135" s="634"/>
      <c r="E135" s="634" t="str">
        <f>IF(入力ｼｰﾄ2!U105="","",入力ｼｰﾄ2!U105)</f>
        <v/>
      </c>
      <c r="F135" s="634"/>
      <c r="G135" s="634"/>
      <c r="H135" s="634" t="str">
        <f>IF(入力ｼｰﾄ2!X105="","",入力ｼｰﾄ2!X105)</f>
        <v/>
      </c>
      <c r="I135" s="634"/>
      <c r="J135" s="634"/>
      <c r="K135" s="634" t="str">
        <f>IF(入力ｼｰﾄ2!AA105="","",入力ｼｰﾄ2!AA105)</f>
        <v/>
      </c>
      <c r="L135" s="634"/>
      <c r="M135" s="634"/>
      <c r="N135" s="635">
        <f>IF('様式第２号（市提出用）'!R103="","",'様式第２号（市提出用）'!R103)</f>
        <v>0</v>
      </c>
      <c r="O135" s="635"/>
      <c r="P135" s="635"/>
      <c r="Q135" s="635"/>
      <c r="R135" s="635"/>
      <c r="S135" s="632" t="str">
        <f>IF(入力ｼｰﾄ2!AG105="","",入力ｼｰﾄ2!AG105)</f>
        <v/>
      </c>
      <c r="T135" s="632"/>
      <c r="U135" s="632"/>
      <c r="V135" s="632"/>
      <c r="W135" s="633">
        <f>IF('様式第２号（市提出用）'!X103="","",'様式第２号（市提出用）'!X103)</f>
        <v>0</v>
      </c>
      <c r="X135" s="633"/>
      <c r="Y135" s="633"/>
      <c r="Z135" s="633"/>
      <c r="AA135" s="633"/>
      <c r="AB135" s="178"/>
      <c r="AC135" s="178"/>
      <c r="AD135" s="178"/>
      <c r="AE135" s="178"/>
      <c r="AF135" s="178"/>
      <c r="AG135" s="178"/>
      <c r="AH135" s="178"/>
    </row>
    <row r="136" spans="1:34" ht="13.5" customHeight="1">
      <c r="B136" s="634"/>
      <c r="C136" s="634"/>
      <c r="D136" s="634"/>
      <c r="E136" s="634" t="str">
        <f>IF(入力ｼｰﾄ2!U106="","",入力ｼｰﾄ2!U106)</f>
        <v/>
      </c>
      <c r="F136" s="634"/>
      <c r="G136" s="634"/>
      <c r="H136" s="634" t="str">
        <f>IF(入力ｼｰﾄ2!X106="","",入力ｼｰﾄ2!X106)</f>
        <v/>
      </c>
      <c r="I136" s="634"/>
      <c r="J136" s="634"/>
      <c r="K136" s="634" t="str">
        <f>IF(入力ｼｰﾄ2!AA106="","",入力ｼｰﾄ2!AA106)</f>
        <v/>
      </c>
      <c r="L136" s="634"/>
      <c r="M136" s="634"/>
      <c r="N136" s="635">
        <f>IF('様式第２号（市提出用）'!R104="","",'様式第２号（市提出用）'!R104)</f>
        <v>0</v>
      </c>
      <c r="O136" s="635"/>
      <c r="P136" s="635"/>
      <c r="Q136" s="635"/>
      <c r="R136" s="635"/>
      <c r="S136" s="632" t="str">
        <f>IF(入力ｼｰﾄ2!AG106="","",入力ｼｰﾄ2!AG106)</f>
        <v/>
      </c>
      <c r="T136" s="632"/>
      <c r="U136" s="632"/>
      <c r="V136" s="632"/>
      <c r="W136" s="633">
        <f>IF('様式第２号（市提出用）'!X104="","",'様式第２号（市提出用）'!X104)</f>
        <v>0</v>
      </c>
      <c r="X136" s="633"/>
      <c r="Y136" s="633"/>
      <c r="Z136" s="633"/>
      <c r="AA136" s="633"/>
      <c r="AB136" s="178"/>
      <c r="AC136" s="178"/>
      <c r="AD136" s="178"/>
      <c r="AE136" s="178"/>
      <c r="AF136" s="178"/>
      <c r="AG136" s="178"/>
      <c r="AH136" s="178"/>
    </row>
    <row r="137" spans="1:34" ht="13.5" customHeight="1">
      <c r="B137" s="634"/>
      <c r="C137" s="634"/>
      <c r="D137" s="634"/>
      <c r="E137" s="634" t="str">
        <f>IF(入力ｼｰﾄ2!U107="","",入力ｼｰﾄ2!U107)</f>
        <v/>
      </c>
      <c r="F137" s="634"/>
      <c r="G137" s="634"/>
      <c r="H137" s="634" t="str">
        <f>IF(入力ｼｰﾄ2!X107="","",入力ｼｰﾄ2!X107)</f>
        <v/>
      </c>
      <c r="I137" s="634"/>
      <c r="J137" s="634"/>
      <c r="K137" s="634" t="str">
        <f>IF(入力ｼｰﾄ2!AA107="","",入力ｼｰﾄ2!AA107)</f>
        <v/>
      </c>
      <c r="L137" s="634"/>
      <c r="M137" s="634"/>
      <c r="N137" s="635">
        <f>IF('様式第２号（市提出用）'!R105="","",'様式第２号（市提出用）'!R105)</f>
        <v>0</v>
      </c>
      <c r="O137" s="635"/>
      <c r="P137" s="635"/>
      <c r="Q137" s="635"/>
      <c r="R137" s="635"/>
      <c r="S137" s="632" t="str">
        <f>IF(入力ｼｰﾄ2!AG107="","",入力ｼｰﾄ2!AG107)</f>
        <v/>
      </c>
      <c r="T137" s="632"/>
      <c r="U137" s="632"/>
      <c r="V137" s="632"/>
      <c r="W137" s="633">
        <f>IF('様式第２号（市提出用）'!X105="","",'様式第２号（市提出用）'!X105)</f>
        <v>0</v>
      </c>
      <c r="X137" s="633"/>
      <c r="Y137" s="633"/>
      <c r="Z137" s="633"/>
      <c r="AA137" s="633"/>
      <c r="AB137" s="178"/>
      <c r="AC137" s="178"/>
      <c r="AD137" s="178"/>
      <c r="AE137" s="178"/>
      <c r="AF137" s="178"/>
      <c r="AG137" s="178"/>
      <c r="AH137" s="178"/>
    </row>
    <row r="138" spans="1:34" ht="13.5" customHeight="1">
      <c r="B138" s="634"/>
      <c r="C138" s="634"/>
      <c r="D138" s="634"/>
      <c r="E138" s="634" t="str">
        <f>IF(入力ｼｰﾄ2!U108="","",入力ｼｰﾄ2!U108)</f>
        <v/>
      </c>
      <c r="F138" s="634"/>
      <c r="G138" s="634"/>
      <c r="H138" s="634" t="str">
        <f>IF(入力ｼｰﾄ2!X108="","",入力ｼｰﾄ2!X108)</f>
        <v/>
      </c>
      <c r="I138" s="634"/>
      <c r="J138" s="634"/>
      <c r="K138" s="634" t="str">
        <f>IF(入力ｼｰﾄ2!AA108="","",入力ｼｰﾄ2!AA108)</f>
        <v/>
      </c>
      <c r="L138" s="634"/>
      <c r="M138" s="634"/>
      <c r="N138" s="635">
        <f>IF('様式第２号（市提出用）'!R106="","",'様式第２号（市提出用）'!R106)</f>
        <v>0</v>
      </c>
      <c r="O138" s="635"/>
      <c r="P138" s="635"/>
      <c r="Q138" s="635"/>
      <c r="R138" s="635"/>
      <c r="S138" s="632" t="str">
        <f>IF(入力ｼｰﾄ2!AG108="","",入力ｼｰﾄ2!AG108)</f>
        <v/>
      </c>
      <c r="T138" s="632"/>
      <c r="U138" s="632"/>
      <c r="V138" s="632"/>
      <c r="W138" s="633">
        <f>IF('様式第２号（市提出用）'!X106="","",'様式第２号（市提出用）'!X106)</f>
        <v>0</v>
      </c>
      <c r="X138" s="633"/>
      <c r="Y138" s="633"/>
      <c r="Z138" s="633"/>
      <c r="AA138" s="633"/>
      <c r="AB138" s="178"/>
      <c r="AC138" s="178"/>
      <c r="AD138" s="178"/>
      <c r="AE138" s="178"/>
      <c r="AF138" s="178"/>
      <c r="AG138" s="178"/>
      <c r="AH138" s="178"/>
    </row>
    <row r="139" spans="1:34" ht="13.5" customHeight="1">
      <c r="B139" s="634"/>
      <c r="C139" s="634"/>
      <c r="D139" s="634"/>
      <c r="E139" s="634" t="str">
        <f>IF(入力ｼｰﾄ2!U109="","",入力ｼｰﾄ2!U109)</f>
        <v/>
      </c>
      <c r="F139" s="634"/>
      <c r="G139" s="634"/>
      <c r="H139" s="634" t="str">
        <f>IF(入力ｼｰﾄ2!X109="","",入力ｼｰﾄ2!X109)</f>
        <v/>
      </c>
      <c r="I139" s="634"/>
      <c r="J139" s="634"/>
      <c r="K139" s="634" t="str">
        <f>IF(入力ｼｰﾄ2!AA109="","",入力ｼｰﾄ2!AA109)</f>
        <v/>
      </c>
      <c r="L139" s="634"/>
      <c r="M139" s="634"/>
      <c r="N139" s="635">
        <f>IF('様式第２号（市提出用）'!R107="","",'様式第２号（市提出用）'!R107)</f>
        <v>0</v>
      </c>
      <c r="O139" s="635"/>
      <c r="P139" s="635"/>
      <c r="Q139" s="635"/>
      <c r="R139" s="635"/>
      <c r="S139" s="632" t="str">
        <f>IF(入力ｼｰﾄ2!AG109="","",入力ｼｰﾄ2!AG109)</f>
        <v/>
      </c>
      <c r="T139" s="632"/>
      <c r="U139" s="632"/>
      <c r="V139" s="632"/>
      <c r="W139" s="633">
        <f>IF('様式第２号（市提出用）'!X107="","",'様式第２号（市提出用）'!X107)</f>
        <v>0</v>
      </c>
      <c r="X139" s="633"/>
      <c r="Y139" s="633"/>
      <c r="Z139" s="633"/>
      <c r="AA139" s="633"/>
      <c r="AB139" s="178"/>
      <c r="AC139" s="178"/>
      <c r="AD139" s="178"/>
      <c r="AE139" s="178"/>
      <c r="AF139" s="178"/>
      <c r="AG139" s="178"/>
      <c r="AH139" s="178"/>
    </row>
    <row r="140" spans="1:34" ht="13.5" customHeight="1">
      <c r="B140" s="634"/>
      <c r="C140" s="634"/>
      <c r="D140" s="634"/>
      <c r="E140" s="634" t="str">
        <f>IF(入力ｼｰﾄ2!U110="","",入力ｼｰﾄ2!U110)</f>
        <v/>
      </c>
      <c r="F140" s="634"/>
      <c r="G140" s="634"/>
      <c r="H140" s="634" t="str">
        <f>IF(入力ｼｰﾄ2!X110="","",入力ｼｰﾄ2!X110)</f>
        <v/>
      </c>
      <c r="I140" s="634"/>
      <c r="J140" s="634"/>
      <c r="K140" s="634" t="str">
        <f>IF(入力ｼｰﾄ2!AA110="","",入力ｼｰﾄ2!AA110)</f>
        <v/>
      </c>
      <c r="L140" s="634"/>
      <c r="M140" s="634"/>
      <c r="N140" s="635">
        <f>IF('様式第２号（市提出用）'!R108="","",'様式第２号（市提出用）'!R108)</f>
        <v>0</v>
      </c>
      <c r="O140" s="635"/>
      <c r="P140" s="635"/>
      <c r="Q140" s="635"/>
      <c r="R140" s="635"/>
      <c r="S140" s="632" t="str">
        <f>IF(入力ｼｰﾄ2!AG110="","",入力ｼｰﾄ2!AG110)</f>
        <v/>
      </c>
      <c r="T140" s="632"/>
      <c r="U140" s="632"/>
      <c r="V140" s="632"/>
      <c r="W140" s="633">
        <f>IF('様式第２号（市提出用）'!X108="","",'様式第２号（市提出用）'!X108)</f>
        <v>0</v>
      </c>
      <c r="X140" s="633"/>
      <c r="Y140" s="633"/>
      <c r="Z140" s="633"/>
      <c r="AA140" s="633"/>
      <c r="AB140" s="178"/>
      <c r="AC140" s="178"/>
      <c r="AD140" s="178"/>
      <c r="AE140" s="178"/>
      <c r="AF140" s="178"/>
      <c r="AG140" s="178"/>
      <c r="AH140" s="178"/>
    </row>
    <row r="141" spans="1:34" ht="13.5" customHeight="1">
      <c r="B141" s="634"/>
      <c r="C141" s="634"/>
      <c r="D141" s="634"/>
      <c r="E141" s="634" t="str">
        <f>IF(入力ｼｰﾄ2!U111="","",入力ｼｰﾄ2!U111)</f>
        <v/>
      </c>
      <c r="F141" s="634"/>
      <c r="G141" s="634"/>
      <c r="H141" s="634" t="str">
        <f>IF(入力ｼｰﾄ2!X111="","",入力ｼｰﾄ2!X111)</f>
        <v/>
      </c>
      <c r="I141" s="634"/>
      <c r="J141" s="634"/>
      <c r="K141" s="634" t="str">
        <f>IF(入力ｼｰﾄ2!AA111="","",入力ｼｰﾄ2!AA111)</f>
        <v/>
      </c>
      <c r="L141" s="634"/>
      <c r="M141" s="634"/>
      <c r="N141" s="635">
        <f>IF('様式第２号（市提出用）'!R109="","",'様式第２号（市提出用）'!R109)</f>
        <v>0</v>
      </c>
      <c r="O141" s="635"/>
      <c r="P141" s="635"/>
      <c r="Q141" s="635"/>
      <c r="R141" s="635"/>
      <c r="S141" s="632" t="str">
        <f>IF(入力ｼｰﾄ2!AG111="","",入力ｼｰﾄ2!AG111)</f>
        <v/>
      </c>
      <c r="T141" s="632"/>
      <c r="U141" s="632"/>
      <c r="V141" s="632"/>
      <c r="W141" s="633">
        <f>IF('様式第２号（市提出用）'!X109="","",'様式第２号（市提出用）'!X109)</f>
        <v>0</v>
      </c>
      <c r="X141" s="633"/>
      <c r="Y141" s="633"/>
      <c r="Z141" s="633"/>
      <c r="AA141" s="633"/>
      <c r="AB141" s="178"/>
      <c r="AC141" s="178"/>
      <c r="AD141" s="178"/>
      <c r="AE141" s="178"/>
      <c r="AF141" s="178"/>
      <c r="AG141" s="178"/>
      <c r="AH141" s="178"/>
    </row>
    <row r="142" spans="1:34" ht="13.5" customHeight="1">
      <c r="B142" s="643"/>
      <c r="C142" s="644"/>
      <c r="D142" s="645"/>
      <c r="E142" s="634" t="str">
        <f>IF(入力ｼｰﾄ2!U112="","",入力ｼｰﾄ2!U112)</f>
        <v/>
      </c>
      <c r="F142" s="634"/>
      <c r="G142" s="634"/>
      <c r="H142" s="634" t="str">
        <f>IF(入力ｼｰﾄ2!X112="","",入力ｼｰﾄ2!X112)</f>
        <v/>
      </c>
      <c r="I142" s="634"/>
      <c r="J142" s="634"/>
      <c r="K142" s="634" t="str">
        <f>IF(入力ｼｰﾄ2!AA112="","",入力ｼｰﾄ2!AA112)</f>
        <v/>
      </c>
      <c r="L142" s="634"/>
      <c r="M142" s="634"/>
      <c r="N142" s="635">
        <f>IF('様式第２号（市提出用）'!R110="","",'様式第２号（市提出用）'!R110)</f>
        <v>0</v>
      </c>
      <c r="O142" s="635"/>
      <c r="P142" s="635"/>
      <c r="Q142" s="635"/>
      <c r="R142" s="635"/>
      <c r="S142" s="632" t="str">
        <f>IF(入力ｼｰﾄ2!AG112="","",入力ｼｰﾄ2!AG112)</f>
        <v/>
      </c>
      <c r="T142" s="632"/>
      <c r="U142" s="632"/>
      <c r="V142" s="632"/>
      <c r="W142" s="633">
        <f>IF('様式第２号（市提出用）'!X110="","",'様式第２号（市提出用）'!X110)</f>
        <v>0</v>
      </c>
      <c r="X142" s="633"/>
      <c r="Y142" s="633"/>
      <c r="Z142" s="633"/>
      <c r="AA142" s="633"/>
      <c r="AB142" s="176"/>
      <c r="AC142" s="177"/>
      <c r="AD142" s="177"/>
      <c r="AE142" s="177"/>
      <c r="AF142" s="177"/>
      <c r="AG142" s="177"/>
      <c r="AH142" s="181"/>
    </row>
    <row r="143" spans="1:34" ht="13.5" customHeight="1">
      <c r="B143" s="643"/>
      <c r="C143" s="644"/>
      <c r="D143" s="645"/>
      <c r="E143" s="634" t="str">
        <f>IF(入力ｼｰﾄ2!U113="","",入力ｼｰﾄ2!U113)</f>
        <v/>
      </c>
      <c r="F143" s="634"/>
      <c r="G143" s="634"/>
      <c r="H143" s="634" t="str">
        <f>IF(入力ｼｰﾄ2!X113="","",入力ｼｰﾄ2!X113)</f>
        <v/>
      </c>
      <c r="I143" s="634"/>
      <c r="J143" s="634"/>
      <c r="K143" s="634" t="str">
        <f>IF(入力ｼｰﾄ2!AA113="","",入力ｼｰﾄ2!AA113)</f>
        <v/>
      </c>
      <c r="L143" s="634"/>
      <c r="M143" s="634"/>
      <c r="N143" s="635">
        <f>IF('様式第２号（市提出用）'!R111="","",'様式第２号（市提出用）'!R111)</f>
        <v>0</v>
      </c>
      <c r="O143" s="635"/>
      <c r="P143" s="635"/>
      <c r="Q143" s="635"/>
      <c r="R143" s="635"/>
      <c r="S143" s="632" t="str">
        <f>IF(入力ｼｰﾄ2!AG113="","",入力ｼｰﾄ2!AG113)</f>
        <v/>
      </c>
      <c r="T143" s="632"/>
      <c r="U143" s="632"/>
      <c r="V143" s="632"/>
      <c r="W143" s="633">
        <f>IF('様式第２号（市提出用）'!X111="","",'様式第２号（市提出用）'!X111)</f>
        <v>0</v>
      </c>
      <c r="X143" s="633"/>
      <c r="Y143" s="633"/>
      <c r="Z143" s="633"/>
      <c r="AA143" s="633"/>
      <c r="AB143" s="176"/>
      <c r="AC143" s="177"/>
      <c r="AD143" s="177"/>
      <c r="AE143" s="177"/>
      <c r="AF143" s="177"/>
      <c r="AG143" s="177"/>
      <c r="AH143" s="181"/>
    </row>
    <row r="144" spans="1:34" ht="27" customHeight="1">
      <c r="A144" s="159" t="s">
        <v>150</v>
      </c>
      <c r="B144" s="637"/>
      <c r="C144" s="637"/>
      <c r="D144" s="637"/>
      <c r="E144" s="637"/>
      <c r="F144" s="637"/>
      <c r="G144" s="637"/>
      <c r="H144" s="637"/>
      <c r="I144" s="637"/>
      <c r="J144" s="637"/>
      <c r="K144" s="637"/>
      <c r="L144" s="637"/>
      <c r="M144" s="637"/>
      <c r="N144" s="638"/>
      <c r="O144" s="638"/>
      <c r="P144" s="638"/>
      <c r="Q144" s="638"/>
      <c r="R144" s="638"/>
      <c r="S144" s="639"/>
      <c r="T144" s="639"/>
      <c r="U144" s="639"/>
      <c r="V144" s="639"/>
      <c r="W144" s="640">
        <f>IF(A144="","",SUM(W114:AA143))</f>
        <v>0</v>
      </c>
      <c r="X144" s="640"/>
      <c r="Y144" s="640"/>
      <c r="Z144" s="640"/>
      <c r="AA144" s="640"/>
      <c r="AB144" s="178"/>
      <c r="AC144" s="178"/>
      <c r="AD144" s="178"/>
      <c r="AE144" s="178"/>
      <c r="AF144" s="178"/>
      <c r="AG144" s="178"/>
      <c r="AH144" s="178"/>
    </row>
    <row r="145" spans="1:34" ht="27" customHeight="1">
      <c r="A145" s="159" t="s">
        <v>318</v>
      </c>
      <c r="B145" s="637"/>
      <c r="C145" s="637"/>
      <c r="D145" s="637"/>
      <c r="E145" s="637"/>
      <c r="F145" s="637"/>
      <c r="G145" s="637"/>
      <c r="H145" s="637"/>
      <c r="I145" s="637"/>
      <c r="J145" s="637"/>
      <c r="K145" s="637"/>
      <c r="L145" s="637"/>
      <c r="M145" s="637"/>
      <c r="N145" s="638"/>
      <c r="O145" s="638"/>
      <c r="P145" s="638"/>
      <c r="Q145" s="638"/>
      <c r="R145" s="638"/>
      <c r="S145" s="639"/>
      <c r="T145" s="639"/>
      <c r="U145" s="639"/>
      <c r="V145" s="639"/>
      <c r="W145" s="640">
        <f>IF(A145="","",(W96+W144))</f>
        <v>13.4307</v>
      </c>
      <c r="X145" s="640"/>
      <c r="Y145" s="640"/>
      <c r="Z145" s="640"/>
      <c r="AA145" s="640"/>
      <c r="AB145" s="178"/>
      <c r="AC145" s="178"/>
      <c r="AD145" s="178"/>
      <c r="AE145" s="178"/>
      <c r="AF145" s="178"/>
      <c r="AG145" s="178"/>
      <c r="AH145" s="178"/>
    </row>
    <row r="146" spans="1:34" ht="20.100000000000001" customHeight="1">
      <c r="B146" s="641" t="s">
        <v>356</v>
      </c>
      <c r="C146" s="641"/>
      <c r="D146" s="641"/>
      <c r="E146" s="641"/>
      <c r="F146" s="641"/>
      <c r="G146" s="641"/>
      <c r="H146" s="641"/>
      <c r="I146" s="641"/>
      <c r="J146" s="641"/>
      <c r="K146" s="641"/>
      <c r="L146" s="641"/>
      <c r="M146" s="641"/>
      <c r="N146" s="641"/>
      <c r="O146" s="641"/>
      <c r="P146" s="641"/>
      <c r="Q146" s="641"/>
      <c r="R146" s="641"/>
      <c r="S146" s="641"/>
      <c r="T146" s="641"/>
      <c r="U146" s="641"/>
      <c r="V146" s="641"/>
      <c r="W146" s="641"/>
      <c r="X146" s="641"/>
      <c r="Y146" s="641"/>
      <c r="Z146" s="641"/>
      <c r="AA146" s="641"/>
      <c r="AB146" s="641"/>
      <c r="AC146" s="641"/>
      <c r="AD146" s="641"/>
      <c r="AE146" s="641"/>
      <c r="AF146" s="641"/>
      <c r="AG146" s="641"/>
      <c r="AH146" s="641"/>
    </row>
    <row r="147" spans="1:34" ht="20.100000000000001" customHeight="1">
      <c r="B147" s="642" t="s">
        <v>149</v>
      </c>
      <c r="C147" s="642"/>
      <c r="D147" s="642"/>
      <c r="E147" s="642"/>
      <c r="F147" s="642"/>
      <c r="G147" s="642"/>
      <c r="H147" s="642"/>
      <c r="I147" s="642"/>
      <c r="J147" s="642"/>
      <c r="K147" s="642"/>
      <c r="L147" s="642"/>
      <c r="M147" s="642"/>
      <c r="N147" s="642"/>
      <c r="O147" s="642"/>
      <c r="P147" s="642"/>
      <c r="Q147" s="642"/>
      <c r="R147" s="642"/>
      <c r="S147" s="642"/>
      <c r="T147" s="642"/>
      <c r="U147" s="642"/>
      <c r="V147" s="642"/>
      <c r="W147" s="642"/>
      <c r="X147" s="642"/>
      <c r="Y147" s="642"/>
      <c r="Z147" s="642"/>
      <c r="AA147" s="642"/>
      <c r="AB147" s="642"/>
      <c r="AC147" s="642"/>
      <c r="AD147" s="642"/>
      <c r="AE147" s="642"/>
      <c r="AF147" s="642"/>
    </row>
    <row r="148" spans="1:34" ht="20.100000000000001" customHeight="1">
      <c r="B148" s="156" t="s">
        <v>154</v>
      </c>
      <c r="C148" s="156"/>
    </row>
    <row r="149" spans="1:34" ht="20.100000000000001" customHeight="1">
      <c r="B149" s="156"/>
      <c r="C149" s="156"/>
      <c r="Z149" s="156"/>
      <c r="AA149" s="156"/>
      <c r="AB149" s="156"/>
      <c r="AC149" s="156"/>
      <c r="AE149" s="156"/>
      <c r="AF149" s="156"/>
      <c r="AG149" s="156"/>
      <c r="AH149" s="156"/>
    </row>
    <row r="150" spans="1:34" ht="20.100000000000001" customHeight="1">
      <c r="X150" s="628" t="s">
        <v>272</v>
      </c>
      <c r="Y150" s="628"/>
      <c r="Z150" s="628"/>
      <c r="AA150" s="628"/>
      <c r="AB150" s="156" t="s">
        <v>28</v>
      </c>
      <c r="AC150" s="628"/>
      <c r="AD150" s="628"/>
      <c r="AE150" s="156" t="s">
        <v>29</v>
      </c>
      <c r="AF150" s="628"/>
      <c r="AG150" s="628"/>
      <c r="AH150" s="156" t="s">
        <v>30</v>
      </c>
    </row>
    <row r="151" spans="1:34" ht="20.100000000000001" customHeight="1">
      <c r="Z151" s="158"/>
      <c r="AA151" s="158"/>
      <c r="AB151" s="158"/>
      <c r="AC151" s="156"/>
      <c r="AD151" s="158"/>
      <c r="AE151" s="158"/>
      <c r="AF151" s="158"/>
      <c r="AG151" s="156"/>
      <c r="AH151" s="158"/>
    </row>
    <row r="152" spans="1:34" ht="20.100000000000001" customHeight="1">
      <c r="B152" s="156"/>
      <c r="C152" s="156"/>
      <c r="D152" s="156"/>
      <c r="E152" s="156"/>
      <c r="F152" s="156"/>
      <c r="G152" s="156"/>
      <c r="H152" s="156"/>
      <c r="I152" s="156"/>
      <c r="J152" s="156"/>
      <c r="M152" s="36" t="s">
        <v>141</v>
      </c>
    </row>
    <row r="153" spans="1:34" ht="20.100000000000001" customHeight="1">
      <c r="B153" s="156"/>
      <c r="C153" s="156"/>
      <c r="D153" s="156"/>
      <c r="E153" s="156"/>
      <c r="F153" s="156"/>
      <c r="G153" s="156"/>
      <c r="H153" s="156"/>
      <c r="I153" s="156"/>
      <c r="J153" s="156"/>
    </row>
    <row r="154" spans="1:34" ht="20.100000000000001" customHeight="1">
      <c r="B154" s="636" t="s">
        <v>354</v>
      </c>
      <c r="C154" s="636"/>
      <c r="D154" s="636"/>
      <c r="E154" s="636"/>
      <c r="F154" s="636"/>
      <c r="G154" s="636"/>
      <c r="H154" s="636"/>
      <c r="I154" s="636"/>
      <c r="J154" s="636"/>
      <c r="K154" s="636"/>
      <c r="L154" s="636"/>
      <c r="M154" s="636"/>
      <c r="N154" s="636"/>
      <c r="O154" s="636"/>
      <c r="P154" s="636"/>
      <c r="Q154" s="636"/>
      <c r="R154" s="636"/>
      <c r="S154" s="636"/>
      <c r="T154" s="636"/>
      <c r="U154" s="636"/>
      <c r="V154" s="636"/>
      <c r="W154" s="636"/>
      <c r="X154" s="636"/>
      <c r="Y154" s="636"/>
      <c r="Z154" s="636"/>
      <c r="AA154" s="636"/>
      <c r="AB154" s="636"/>
      <c r="AC154" s="636"/>
      <c r="AD154" s="636"/>
      <c r="AE154" s="636"/>
      <c r="AF154" s="636"/>
      <c r="AG154" s="636"/>
      <c r="AH154" s="636"/>
    </row>
    <row r="155" spans="1:34" ht="20.100000000000001" customHeight="1">
      <c r="B155" s="156"/>
      <c r="C155" s="156"/>
      <c r="D155" s="156"/>
      <c r="E155" s="156"/>
      <c r="F155" s="156"/>
      <c r="G155" s="156"/>
      <c r="H155" s="156"/>
      <c r="I155" s="156"/>
      <c r="J155" s="156"/>
    </row>
    <row r="156" spans="1:34" ht="20.100000000000001" customHeight="1">
      <c r="B156" s="157"/>
      <c r="C156" s="157"/>
      <c r="D156" s="157"/>
      <c r="E156" s="157"/>
      <c r="F156" s="157"/>
      <c r="G156" s="157"/>
      <c r="H156" s="157"/>
      <c r="I156" s="157"/>
      <c r="J156" s="157"/>
      <c r="R156" s="629" t="s">
        <v>143</v>
      </c>
      <c r="S156" s="629"/>
      <c r="T156" s="629"/>
      <c r="U156" s="629"/>
      <c r="V156" s="629"/>
      <c r="W156" s="629"/>
      <c r="X156" s="629"/>
      <c r="Y156" s="157"/>
    </row>
    <row r="157" spans="1:34" ht="20.100000000000001" customHeight="1">
      <c r="B157" s="157"/>
      <c r="C157" s="157"/>
      <c r="D157" s="157"/>
      <c r="E157" s="157"/>
      <c r="F157" s="157"/>
      <c r="G157" s="157"/>
      <c r="H157" s="157"/>
      <c r="I157" s="157"/>
      <c r="J157" s="157"/>
      <c r="R157" s="629" t="s">
        <v>144</v>
      </c>
      <c r="S157" s="629"/>
      <c r="T157" s="629"/>
      <c r="U157" s="629"/>
      <c r="V157" s="629"/>
      <c r="W157" s="629"/>
      <c r="X157" s="629"/>
      <c r="Y157" s="157"/>
      <c r="Z157" s="156"/>
      <c r="AA157" s="156"/>
      <c r="AB157" s="156"/>
      <c r="AH157" s="36" t="s">
        <v>49</v>
      </c>
    </row>
    <row r="159" spans="1:34" ht="20.100000000000001" customHeight="1">
      <c r="A159" s="156"/>
      <c r="B159" s="156"/>
      <c r="C159" s="156" t="s">
        <v>355</v>
      </c>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c r="AG159" s="156"/>
      <c r="AH159" s="156"/>
    </row>
    <row r="160" spans="1:34" ht="20.100000000000001"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c r="AG160" s="156"/>
      <c r="AH160" s="156"/>
    </row>
    <row r="161" spans="1:34" ht="20.100000000000001" customHeight="1">
      <c r="A161" s="156"/>
      <c r="B161" s="630" t="s">
        <v>145</v>
      </c>
      <c r="C161" s="630"/>
      <c r="D161" s="178"/>
      <c r="E161" s="630" t="s">
        <v>146</v>
      </c>
      <c r="F161" s="178"/>
      <c r="G161" s="178"/>
      <c r="H161" s="630" t="s">
        <v>5</v>
      </c>
      <c r="I161" s="178"/>
      <c r="J161" s="178"/>
      <c r="K161" s="630" t="s">
        <v>6</v>
      </c>
      <c r="L161" s="178"/>
      <c r="M161" s="178"/>
      <c r="N161" s="630" t="s">
        <v>147</v>
      </c>
      <c r="O161" s="630"/>
      <c r="P161" s="630"/>
      <c r="Q161" s="178"/>
      <c r="R161" s="178"/>
      <c r="S161" s="630" t="s">
        <v>8</v>
      </c>
      <c r="T161" s="630"/>
      <c r="U161" s="178"/>
      <c r="V161" s="178"/>
      <c r="W161" s="630" t="s">
        <v>148</v>
      </c>
      <c r="X161" s="178"/>
      <c r="Y161" s="178"/>
      <c r="Z161" s="178"/>
      <c r="AA161" s="178"/>
      <c r="AB161" s="178" t="s">
        <v>58</v>
      </c>
      <c r="AC161" s="178"/>
      <c r="AD161" s="178"/>
      <c r="AE161" s="178"/>
      <c r="AF161" s="178"/>
      <c r="AG161" s="178"/>
      <c r="AH161" s="178"/>
    </row>
    <row r="162" spans="1:34" ht="20.100000000000001" customHeight="1" thickBot="1">
      <c r="A162" s="156"/>
      <c r="B162" s="631"/>
      <c r="C162" s="631"/>
      <c r="D162" s="631"/>
      <c r="E162" s="631"/>
      <c r="F162" s="631"/>
      <c r="G162" s="631"/>
      <c r="H162" s="631"/>
      <c r="I162" s="631"/>
      <c r="J162" s="631"/>
      <c r="K162" s="631"/>
      <c r="L162" s="631"/>
      <c r="M162" s="631"/>
      <c r="N162" s="631"/>
      <c r="O162" s="631"/>
      <c r="P162" s="631"/>
      <c r="Q162" s="631"/>
      <c r="R162" s="631"/>
      <c r="S162" s="631"/>
      <c r="T162" s="631"/>
      <c r="U162" s="631"/>
      <c r="V162" s="631"/>
      <c r="W162" s="631"/>
      <c r="X162" s="631"/>
      <c r="Y162" s="631"/>
      <c r="Z162" s="631"/>
      <c r="AA162" s="631"/>
      <c r="AB162" s="631"/>
      <c r="AC162" s="631"/>
      <c r="AD162" s="631"/>
      <c r="AE162" s="631"/>
      <c r="AF162" s="631"/>
      <c r="AG162" s="631"/>
      <c r="AH162" s="631"/>
    </row>
    <row r="163" spans="1:34" ht="13.5" customHeight="1" thickTop="1">
      <c r="A163" s="156"/>
      <c r="B163" s="634"/>
      <c r="C163" s="634"/>
      <c r="D163" s="634"/>
      <c r="E163" s="634" t="str">
        <f>IF(入力ｼｰﾄ2!U123="","",入力ｼｰﾄ2!U121)</f>
        <v/>
      </c>
      <c r="F163" s="634"/>
      <c r="G163" s="634"/>
      <c r="H163" s="634" t="str">
        <f>IF(入力ｼｰﾄ2!X123="","",入力ｼｰﾄ2!X123)</f>
        <v/>
      </c>
      <c r="I163" s="634"/>
      <c r="J163" s="634"/>
      <c r="K163" s="634" t="str">
        <f>IF(入力ｼｰﾄ2!AA123="","",入力ｼｰﾄ2!AA123)</f>
        <v/>
      </c>
      <c r="L163" s="634"/>
      <c r="M163" s="634"/>
      <c r="N163" s="635">
        <f>IF('様式第２号（市提出用）'!R121="","",'様式第２号（市提出用）'!R121)</f>
        <v>0</v>
      </c>
      <c r="O163" s="635"/>
      <c r="P163" s="635"/>
      <c r="Q163" s="635"/>
      <c r="R163" s="635"/>
      <c r="S163" s="632" t="str">
        <f>IF(入力ｼｰﾄ2!AG123="","",入力ｼｰﾄ2!AG123)</f>
        <v/>
      </c>
      <c r="T163" s="632"/>
      <c r="U163" s="632"/>
      <c r="V163" s="632"/>
      <c r="W163" s="633">
        <f>IF('様式第２号（市提出用）'!X121="","",'様式第２号（市提出用）'!X121)</f>
        <v>0</v>
      </c>
      <c r="X163" s="633"/>
      <c r="Y163" s="633"/>
      <c r="Z163" s="633"/>
      <c r="AA163" s="633"/>
      <c r="AB163" s="632"/>
      <c r="AC163" s="632"/>
      <c r="AD163" s="632"/>
      <c r="AE163" s="632"/>
      <c r="AF163" s="632"/>
      <c r="AG163" s="632"/>
      <c r="AH163" s="632"/>
    </row>
    <row r="164" spans="1:34" ht="13.5" customHeight="1">
      <c r="A164" s="156"/>
      <c r="B164" s="634"/>
      <c r="C164" s="634"/>
      <c r="D164" s="634"/>
      <c r="E164" s="634" t="str">
        <f>IF(入力ｼｰﾄ2!U124="","",入力ｼｰﾄ2!U122)</f>
        <v/>
      </c>
      <c r="F164" s="634"/>
      <c r="G164" s="634"/>
      <c r="H164" s="634" t="str">
        <f>IF(入力ｼｰﾄ2!X124="","",入力ｼｰﾄ2!X124)</f>
        <v/>
      </c>
      <c r="I164" s="634"/>
      <c r="J164" s="634"/>
      <c r="K164" s="634" t="str">
        <f>IF(入力ｼｰﾄ2!AA124="","",入力ｼｰﾄ2!AA124)</f>
        <v/>
      </c>
      <c r="L164" s="634"/>
      <c r="M164" s="634"/>
      <c r="N164" s="635">
        <f>IF('様式第２号（市提出用）'!R122="","",'様式第２号（市提出用）'!R122)</f>
        <v>0</v>
      </c>
      <c r="O164" s="635"/>
      <c r="P164" s="635"/>
      <c r="Q164" s="635"/>
      <c r="R164" s="635"/>
      <c r="S164" s="632" t="str">
        <f>IF(入力ｼｰﾄ2!AG124="","",入力ｼｰﾄ2!AG124)</f>
        <v/>
      </c>
      <c r="T164" s="632"/>
      <c r="U164" s="632"/>
      <c r="V164" s="632"/>
      <c r="W164" s="633">
        <f>IF('様式第２号（市提出用）'!X122="","",'様式第２号（市提出用）'!X122)</f>
        <v>0</v>
      </c>
      <c r="X164" s="633"/>
      <c r="Y164" s="633"/>
      <c r="Z164" s="633"/>
      <c r="AA164" s="633"/>
      <c r="AB164" s="178"/>
      <c r="AC164" s="178"/>
      <c r="AD164" s="178"/>
      <c r="AE164" s="178"/>
      <c r="AF164" s="178"/>
      <c r="AG164" s="178"/>
      <c r="AH164" s="178"/>
    </row>
    <row r="165" spans="1:34" ht="13.5" customHeight="1">
      <c r="A165" s="156"/>
      <c r="B165" s="634"/>
      <c r="C165" s="634"/>
      <c r="D165" s="634"/>
      <c r="E165" s="634" t="str">
        <f>IF(入力ｼｰﾄ2!U125="","",入力ｼｰﾄ2!U123)</f>
        <v/>
      </c>
      <c r="F165" s="634"/>
      <c r="G165" s="634"/>
      <c r="H165" s="634" t="str">
        <f>IF(入力ｼｰﾄ2!X125="","",入力ｼｰﾄ2!X125)</f>
        <v/>
      </c>
      <c r="I165" s="634"/>
      <c r="J165" s="634"/>
      <c r="K165" s="634" t="str">
        <f>IF(入力ｼｰﾄ2!AA125="","",入力ｼｰﾄ2!AA125)</f>
        <v/>
      </c>
      <c r="L165" s="634"/>
      <c r="M165" s="634"/>
      <c r="N165" s="635">
        <f>IF('様式第２号（市提出用）'!R123="","",'様式第２号（市提出用）'!R123)</f>
        <v>0</v>
      </c>
      <c r="O165" s="635"/>
      <c r="P165" s="635"/>
      <c r="Q165" s="635"/>
      <c r="R165" s="635"/>
      <c r="S165" s="632" t="str">
        <f>IF(入力ｼｰﾄ2!AG125="","",入力ｼｰﾄ2!AG125)</f>
        <v/>
      </c>
      <c r="T165" s="632"/>
      <c r="U165" s="632"/>
      <c r="V165" s="632"/>
      <c r="W165" s="633">
        <f>IF('様式第２号（市提出用）'!X123="","",'様式第２号（市提出用）'!X123)</f>
        <v>0</v>
      </c>
      <c r="X165" s="633"/>
      <c r="Y165" s="633"/>
      <c r="Z165" s="633"/>
      <c r="AA165" s="633"/>
      <c r="AB165" s="178"/>
      <c r="AC165" s="178"/>
      <c r="AD165" s="178"/>
      <c r="AE165" s="178"/>
      <c r="AF165" s="178"/>
      <c r="AG165" s="178"/>
      <c r="AH165" s="178"/>
    </row>
    <row r="166" spans="1:34" ht="13.5" customHeight="1">
      <c r="A166" s="156"/>
      <c r="B166" s="634"/>
      <c r="C166" s="634"/>
      <c r="D166" s="634"/>
      <c r="E166" s="634" t="str">
        <f>IF(入力ｼｰﾄ2!U126="","",入力ｼｰﾄ2!U124)</f>
        <v/>
      </c>
      <c r="F166" s="634"/>
      <c r="G166" s="634"/>
      <c r="H166" s="634" t="str">
        <f>IF(入力ｼｰﾄ2!X126="","",入力ｼｰﾄ2!X126)</f>
        <v/>
      </c>
      <c r="I166" s="634"/>
      <c r="J166" s="634"/>
      <c r="K166" s="634" t="str">
        <f>IF(入力ｼｰﾄ2!AA126="","",入力ｼｰﾄ2!AA126)</f>
        <v/>
      </c>
      <c r="L166" s="634"/>
      <c r="M166" s="634"/>
      <c r="N166" s="635">
        <f>IF('様式第２号（市提出用）'!R124="","",'様式第２号（市提出用）'!R124)</f>
        <v>0</v>
      </c>
      <c r="O166" s="635"/>
      <c r="P166" s="635"/>
      <c r="Q166" s="635"/>
      <c r="R166" s="635"/>
      <c r="S166" s="632" t="str">
        <f>IF(入力ｼｰﾄ2!AG126="","",入力ｼｰﾄ2!AG126)</f>
        <v/>
      </c>
      <c r="T166" s="632"/>
      <c r="U166" s="632"/>
      <c r="V166" s="632"/>
      <c r="W166" s="633">
        <f>IF('様式第２号（市提出用）'!X124="","",'様式第２号（市提出用）'!X124)</f>
        <v>0</v>
      </c>
      <c r="X166" s="633"/>
      <c r="Y166" s="633"/>
      <c r="Z166" s="633"/>
      <c r="AA166" s="633"/>
      <c r="AB166" s="178"/>
      <c r="AC166" s="178"/>
      <c r="AD166" s="178"/>
      <c r="AE166" s="178"/>
      <c r="AF166" s="178"/>
      <c r="AG166" s="178"/>
      <c r="AH166" s="178"/>
    </row>
    <row r="167" spans="1:34" ht="13.5" customHeight="1">
      <c r="A167" s="156"/>
      <c r="B167" s="634"/>
      <c r="C167" s="634"/>
      <c r="D167" s="634"/>
      <c r="E167" s="634" t="str">
        <f>IF(入力ｼｰﾄ2!U127="","",入力ｼｰﾄ2!U125)</f>
        <v/>
      </c>
      <c r="F167" s="634"/>
      <c r="G167" s="634"/>
      <c r="H167" s="634" t="str">
        <f>IF(入力ｼｰﾄ2!X127="","",入力ｼｰﾄ2!X127)</f>
        <v/>
      </c>
      <c r="I167" s="634"/>
      <c r="J167" s="634"/>
      <c r="K167" s="634" t="str">
        <f>IF(入力ｼｰﾄ2!AA127="","",入力ｼｰﾄ2!AA127)</f>
        <v/>
      </c>
      <c r="L167" s="634"/>
      <c r="M167" s="634"/>
      <c r="N167" s="635">
        <f>IF('様式第２号（市提出用）'!R125="","",'様式第２号（市提出用）'!R125)</f>
        <v>0</v>
      </c>
      <c r="O167" s="635"/>
      <c r="P167" s="635"/>
      <c r="Q167" s="635"/>
      <c r="R167" s="635"/>
      <c r="S167" s="632" t="str">
        <f>IF(入力ｼｰﾄ2!AG127="","",入力ｼｰﾄ2!AG127)</f>
        <v/>
      </c>
      <c r="T167" s="632"/>
      <c r="U167" s="632"/>
      <c r="V167" s="632"/>
      <c r="W167" s="633">
        <f>IF('様式第２号（市提出用）'!X125="","",'様式第２号（市提出用）'!X125)</f>
        <v>0</v>
      </c>
      <c r="X167" s="633"/>
      <c r="Y167" s="633"/>
      <c r="Z167" s="633"/>
      <c r="AA167" s="633"/>
      <c r="AB167" s="178"/>
      <c r="AC167" s="178"/>
      <c r="AD167" s="178"/>
      <c r="AE167" s="178"/>
      <c r="AF167" s="178"/>
      <c r="AG167" s="178"/>
      <c r="AH167" s="178"/>
    </row>
    <row r="168" spans="1:34" ht="13.5" customHeight="1">
      <c r="A168" s="156"/>
      <c r="B168" s="634"/>
      <c r="C168" s="634"/>
      <c r="D168" s="634"/>
      <c r="E168" s="634" t="str">
        <f>IF(入力ｼｰﾄ2!U128="","",入力ｼｰﾄ2!U126)</f>
        <v/>
      </c>
      <c r="F168" s="634"/>
      <c r="G168" s="634"/>
      <c r="H168" s="634" t="str">
        <f>IF(入力ｼｰﾄ2!X128="","",入力ｼｰﾄ2!X128)</f>
        <v/>
      </c>
      <c r="I168" s="634"/>
      <c r="J168" s="634"/>
      <c r="K168" s="634" t="str">
        <f>IF(入力ｼｰﾄ2!AA128="","",入力ｼｰﾄ2!AA128)</f>
        <v/>
      </c>
      <c r="L168" s="634"/>
      <c r="M168" s="634"/>
      <c r="N168" s="635">
        <f>IF('様式第２号（市提出用）'!R126="","",'様式第２号（市提出用）'!R126)</f>
        <v>0</v>
      </c>
      <c r="O168" s="635"/>
      <c r="P168" s="635"/>
      <c r="Q168" s="635"/>
      <c r="R168" s="635"/>
      <c r="S168" s="632" t="str">
        <f>IF(入力ｼｰﾄ2!AG128="","",入力ｼｰﾄ2!AG128)</f>
        <v/>
      </c>
      <c r="T168" s="632"/>
      <c r="U168" s="632"/>
      <c r="V168" s="632"/>
      <c r="W168" s="633">
        <f>IF('様式第２号（市提出用）'!X126="","",'様式第２号（市提出用）'!X126)</f>
        <v>0</v>
      </c>
      <c r="X168" s="633"/>
      <c r="Y168" s="633"/>
      <c r="Z168" s="633"/>
      <c r="AA168" s="633"/>
      <c r="AB168" s="178"/>
      <c r="AC168" s="178"/>
      <c r="AD168" s="178"/>
      <c r="AE168" s="178"/>
      <c r="AF168" s="178"/>
      <c r="AG168" s="178"/>
      <c r="AH168" s="178"/>
    </row>
    <row r="169" spans="1:34" ht="13.5" customHeight="1">
      <c r="A169" s="156"/>
      <c r="B169" s="634"/>
      <c r="C169" s="634"/>
      <c r="D169" s="634"/>
      <c r="E169" s="634" t="str">
        <f>IF(入力ｼｰﾄ2!U129="","",入力ｼｰﾄ2!U127)</f>
        <v/>
      </c>
      <c r="F169" s="634"/>
      <c r="G169" s="634"/>
      <c r="H169" s="634" t="str">
        <f>IF(入力ｼｰﾄ2!X129="","",入力ｼｰﾄ2!X129)</f>
        <v/>
      </c>
      <c r="I169" s="634"/>
      <c r="J169" s="634"/>
      <c r="K169" s="634" t="str">
        <f>IF(入力ｼｰﾄ2!AA129="","",入力ｼｰﾄ2!AA129)</f>
        <v/>
      </c>
      <c r="L169" s="634"/>
      <c r="M169" s="634"/>
      <c r="N169" s="635">
        <f>IF('様式第２号（市提出用）'!R127="","",'様式第２号（市提出用）'!R127)</f>
        <v>0</v>
      </c>
      <c r="O169" s="635"/>
      <c r="P169" s="635"/>
      <c r="Q169" s="635"/>
      <c r="R169" s="635"/>
      <c r="S169" s="632" t="str">
        <f>IF(入力ｼｰﾄ2!AG129="","",入力ｼｰﾄ2!AG129)</f>
        <v/>
      </c>
      <c r="T169" s="632"/>
      <c r="U169" s="632"/>
      <c r="V169" s="632"/>
      <c r="W169" s="633">
        <f>IF('様式第２号（市提出用）'!X127="","",'様式第２号（市提出用）'!X127)</f>
        <v>0</v>
      </c>
      <c r="X169" s="633"/>
      <c r="Y169" s="633"/>
      <c r="Z169" s="633"/>
      <c r="AA169" s="633"/>
      <c r="AB169" s="178"/>
      <c r="AC169" s="178"/>
      <c r="AD169" s="178"/>
      <c r="AE169" s="178"/>
      <c r="AF169" s="178"/>
      <c r="AG169" s="178"/>
      <c r="AH169" s="178"/>
    </row>
    <row r="170" spans="1:34" ht="13.5" customHeight="1">
      <c r="A170" s="156"/>
      <c r="B170" s="634"/>
      <c r="C170" s="634"/>
      <c r="D170" s="634"/>
      <c r="E170" s="634" t="str">
        <f>IF(入力ｼｰﾄ2!U130="","",入力ｼｰﾄ2!U128)</f>
        <v/>
      </c>
      <c r="F170" s="634"/>
      <c r="G170" s="634"/>
      <c r="H170" s="634" t="str">
        <f>IF(入力ｼｰﾄ2!X130="","",入力ｼｰﾄ2!X130)</f>
        <v/>
      </c>
      <c r="I170" s="634"/>
      <c r="J170" s="634"/>
      <c r="K170" s="634" t="str">
        <f>IF(入力ｼｰﾄ2!AA130="","",入力ｼｰﾄ2!AA130)</f>
        <v/>
      </c>
      <c r="L170" s="634"/>
      <c r="M170" s="634"/>
      <c r="N170" s="635">
        <f>IF('様式第２号（市提出用）'!R128="","",'様式第２号（市提出用）'!R128)</f>
        <v>0</v>
      </c>
      <c r="O170" s="635"/>
      <c r="P170" s="635"/>
      <c r="Q170" s="635"/>
      <c r="R170" s="635"/>
      <c r="S170" s="632" t="str">
        <f>IF(入力ｼｰﾄ2!AG130="","",入力ｼｰﾄ2!AG130)</f>
        <v/>
      </c>
      <c r="T170" s="632"/>
      <c r="U170" s="632"/>
      <c r="V170" s="632"/>
      <c r="W170" s="633">
        <f>IF('様式第２号（市提出用）'!X128="","",'様式第２号（市提出用）'!X128)</f>
        <v>0</v>
      </c>
      <c r="X170" s="633"/>
      <c r="Y170" s="633"/>
      <c r="Z170" s="633"/>
      <c r="AA170" s="633"/>
      <c r="AB170" s="178"/>
      <c r="AC170" s="178"/>
      <c r="AD170" s="178"/>
      <c r="AE170" s="178"/>
      <c r="AF170" s="178"/>
      <c r="AG170" s="178"/>
      <c r="AH170" s="178"/>
    </row>
    <row r="171" spans="1:34" ht="13.5" customHeight="1">
      <c r="A171" s="156"/>
      <c r="B171" s="634"/>
      <c r="C171" s="634"/>
      <c r="D171" s="634"/>
      <c r="E171" s="634" t="str">
        <f>IF(入力ｼｰﾄ2!U131="","",入力ｼｰﾄ2!U129)</f>
        <v/>
      </c>
      <c r="F171" s="634"/>
      <c r="G171" s="634"/>
      <c r="H171" s="634" t="str">
        <f>IF(入力ｼｰﾄ2!X131="","",入力ｼｰﾄ2!X131)</f>
        <v/>
      </c>
      <c r="I171" s="634"/>
      <c r="J171" s="634"/>
      <c r="K171" s="634" t="str">
        <f>IF(入力ｼｰﾄ2!AA131="","",入力ｼｰﾄ2!AA131)</f>
        <v/>
      </c>
      <c r="L171" s="634"/>
      <c r="M171" s="634"/>
      <c r="N171" s="635">
        <f>IF('様式第２号（市提出用）'!R129="","",'様式第２号（市提出用）'!R129)</f>
        <v>0</v>
      </c>
      <c r="O171" s="635"/>
      <c r="P171" s="635"/>
      <c r="Q171" s="635"/>
      <c r="R171" s="635"/>
      <c r="S171" s="632" t="str">
        <f>IF(入力ｼｰﾄ2!AG131="","",入力ｼｰﾄ2!AG131)</f>
        <v/>
      </c>
      <c r="T171" s="632"/>
      <c r="U171" s="632"/>
      <c r="V171" s="632"/>
      <c r="W171" s="633">
        <f>IF('様式第２号（市提出用）'!X129="","",'様式第２号（市提出用）'!X129)</f>
        <v>0</v>
      </c>
      <c r="X171" s="633"/>
      <c r="Y171" s="633"/>
      <c r="Z171" s="633"/>
      <c r="AA171" s="633"/>
      <c r="AB171" s="178"/>
      <c r="AC171" s="178"/>
      <c r="AD171" s="178"/>
      <c r="AE171" s="178"/>
      <c r="AF171" s="178"/>
      <c r="AG171" s="178"/>
      <c r="AH171" s="178"/>
    </row>
    <row r="172" spans="1:34" ht="13.5" customHeight="1">
      <c r="A172" s="156"/>
      <c r="B172" s="634"/>
      <c r="C172" s="634"/>
      <c r="D172" s="634"/>
      <c r="E172" s="634" t="str">
        <f>IF(入力ｼｰﾄ2!U132="","",入力ｼｰﾄ2!U130)</f>
        <v/>
      </c>
      <c r="F172" s="634"/>
      <c r="G172" s="634"/>
      <c r="H172" s="634" t="str">
        <f>IF(入力ｼｰﾄ2!X132="","",入力ｼｰﾄ2!X132)</f>
        <v/>
      </c>
      <c r="I172" s="634"/>
      <c r="J172" s="634"/>
      <c r="K172" s="634" t="str">
        <f>IF(入力ｼｰﾄ2!AA132="","",入力ｼｰﾄ2!AA132)</f>
        <v/>
      </c>
      <c r="L172" s="634"/>
      <c r="M172" s="634"/>
      <c r="N172" s="635">
        <f>IF('様式第２号（市提出用）'!R130="","",'様式第２号（市提出用）'!R130)</f>
        <v>0</v>
      </c>
      <c r="O172" s="635"/>
      <c r="P172" s="635"/>
      <c r="Q172" s="635"/>
      <c r="R172" s="635"/>
      <c r="S172" s="632" t="str">
        <f>IF(入力ｼｰﾄ2!AG132="","",入力ｼｰﾄ2!AG132)</f>
        <v/>
      </c>
      <c r="T172" s="632"/>
      <c r="U172" s="632"/>
      <c r="V172" s="632"/>
      <c r="W172" s="633">
        <f>IF('様式第２号（市提出用）'!X130="","",'様式第２号（市提出用）'!X130)</f>
        <v>0</v>
      </c>
      <c r="X172" s="633"/>
      <c r="Y172" s="633"/>
      <c r="Z172" s="633"/>
      <c r="AA172" s="633"/>
      <c r="AB172" s="178"/>
      <c r="AC172" s="178"/>
      <c r="AD172" s="178"/>
      <c r="AE172" s="178"/>
      <c r="AF172" s="178"/>
      <c r="AG172" s="178"/>
      <c r="AH172" s="178"/>
    </row>
    <row r="173" spans="1:34" ht="13.5" customHeight="1">
      <c r="A173" s="156"/>
      <c r="B173" s="634"/>
      <c r="C173" s="634"/>
      <c r="D173" s="634"/>
      <c r="E173" s="634" t="str">
        <f>IF(入力ｼｰﾄ2!U133="","",入力ｼｰﾄ2!U131)</f>
        <v/>
      </c>
      <c r="F173" s="634"/>
      <c r="G173" s="634"/>
      <c r="H173" s="634" t="str">
        <f>IF(入力ｼｰﾄ2!X133="","",入力ｼｰﾄ2!X133)</f>
        <v/>
      </c>
      <c r="I173" s="634"/>
      <c r="J173" s="634"/>
      <c r="K173" s="634" t="str">
        <f>IF(入力ｼｰﾄ2!AA133="","",入力ｼｰﾄ2!AA133)</f>
        <v/>
      </c>
      <c r="L173" s="634"/>
      <c r="M173" s="634"/>
      <c r="N173" s="635">
        <f>IF('様式第２号（市提出用）'!R131="","",'様式第２号（市提出用）'!R131)</f>
        <v>0</v>
      </c>
      <c r="O173" s="635"/>
      <c r="P173" s="635"/>
      <c r="Q173" s="635"/>
      <c r="R173" s="635"/>
      <c r="S173" s="632" t="str">
        <f>IF(入力ｼｰﾄ2!AG133="","",入力ｼｰﾄ2!AG133)</f>
        <v/>
      </c>
      <c r="T173" s="632"/>
      <c r="U173" s="632"/>
      <c r="V173" s="632"/>
      <c r="W173" s="633">
        <f>IF('様式第２号（市提出用）'!X131="","",'様式第２号（市提出用）'!X131)</f>
        <v>0</v>
      </c>
      <c r="X173" s="633"/>
      <c r="Y173" s="633"/>
      <c r="Z173" s="633"/>
      <c r="AA173" s="633"/>
      <c r="AB173" s="178"/>
      <c r="AC173" s="178"/>
      <c r="AD173" s="178"/>
      <c r="AE173" s="178"/>
      <c r="AF173" s="178"/>
      <c r="AG173" s="178"/>
      <c r="AH173" s="178"/>
    </row>
    <row r="174" spans="1:34" ht="13.5" customHeight="1">
      <c r="A174" s="156"/>
      <c r="B174" s="634"/>
      <c r="C174" s="634"/>
      <c r="D174" s="634"/>
      <c r="E174" s="634" t="str">
        <f>IF(入力ｼｰﾄ2!U134="","",入力ｼｰﾄ2!U132)</f>
        <v/>
      </c>
      <c r="F174" s="634"/>
      <c r="G174" s="634"/>
      <c r="H174" s="634" t="str">
        <f>IF(入力ｼｰﾄ2!X134="","",入力ｼｰﾄ2!X134)</f>
        <v/>
      </c>
      <c r="I174" s="634"/>
      <c r="J174" s="634"/>
      <c r="K174" s="634" t="str">
        <f>IF(入力ｼｰﾄ2!AA134="","",入力ｼｰﾄ2!AA134)</f>
        <v/>
      </c>
      <c r="L174" s="634"/>
      <c r="M174" s="634"/>
      <c r="N174" s="635">
        <f>IF('様式第２号（市提出用）'!R132="","",'様式第２号（市提出用）'!R132)</f>
        <v>0</v>
      </c>
      <c r="O174" s="635"/>
      <c r="P174" s="635"/>
      <c r="Q174" s="635"/>
      <c r="R174" s="635"/>
      <c r="S174" s="632" t="str">
        <f>IF(入力ｼｰﾄ2!AG134="","",入力ｼｰﾄ2!AG134)</f>
        <v/>
      </c>
      <c r="T174" s="632"/>
      <c r="U174" s="632"/>
      <c r="V174" s="632"/>
      <c r="W174" s="633">
        <f>IF('様式第２号（市提出用）'!X132="","",'様式第２号（市提出用）'!X132)</f>
        <v>0</v>
      </c>
      <c r="X174" s="633"/>
      <c r="Y174" s="633"/>
      <c r="Z174" s="633"/>
      <c r="AA174" s="633"/>
      <c r="AB174" s="178"/>
      <c r="AC174" s="178"/>
      <c r="AD174" s="178"/>
      <c r="AE174" s="178"/>
      <c r="AF174" s="178"/>
      <c r="AG174" s="178"/>
      <c r="AH174" s="178"/>
    </row>
    <row r="175" spans="1:34" ht="13.5" customHeight="1">
      <c r="A175" s="156"/>
      <c r="B175" s="634"/>
      <c r="C175" s="634"/>
      <c r="D175" s="634"/>
      <c r="E175" s="634" t="str">
        <f>IF(入力ｼｰﾄ2!U135="","",入力ｼｰﾄ2!U133)</f>
        <v/>
      </c>
      <c r="F175" s="634"/>
      <c r="G175" s="634"/>
      <c r="H175" s="634" t="str">
        <f>IF(入力ｼｰﾄ2!X135="","",入力ｼｰﾄ2!X135)</f>
        <v/>
      </c>
      <c r="I175" s="634"/>
      <c r="J175" s="634"/>
      <c r="K175" s="634" t="str">
        <f>IF(入力ｼｰﾄ2!AA135="","",入力ｼｰﾄ2!AA135)</f>
        <v/>
      </c>
      <c r="L175" s="634"/>
      <c r="M175" s="634"/>
      <c r="N175" s="635">
        <f>IF('様式第２号（市提出用）'!R133="","",'様式第２号（市提出用）'!R133)</f>
        <v>0</v>
      </c>
      <c r="O175" s="635"/>
      <c r="P175" s="635"/>
      <c r="Q175" s="635"/>
      <c r="R175" s="635"/>
      <c r="S175" s="632" t="str">
        <f>IF(入力ｼｰﾄ2!AG135="","",入力ｼｰﾄ2!AG135)</f>
        <v/>
      </c>
      <c r="T175" s="632"/>
      <c r="U175" s="632"/>
      <c r="V175" s="632"/>
      <c r="W175" s="633">
        <f>IF('様式第２号（市提出用）'!X133="","",'様式第２号（市提出用）'!X133)</f>
        <v>0</v>
      </c>
      <c r="X175" s="633"/>
      <c r="Y175" s="633"/>
      <c r="Z175" s="633"/>
      <c r="AA175" s="633"/>
      <c r="AB175" s="178"/>
      <c r="AC175" s="178"/>
      <c r="AD175" s="178"/>
      <c r="AE175" s="178"/>
      <c r="AF175" s="178"/>
      <c r="AG175" s="178"/>
      <c r="AH175" s="178"/>
    </row>
    <row r="176" spans="1:34" ht="13.5" customHeight="1">
      <c r="A176" s="156"/>
      <c r="B176" s="634"/>
      <c r="C176" s="634"/>
      <c r="D176" s="634"/>
      <c r="E176" s="634" t="str">
        <f>IF(入力ｼｰﾄ2!U136="","",入力ｼｰﾄ2!U134)</f>
        <v/>
      </c>
      <c r="F176" s="634"/>
      <c r="G176" s="634"/>
      <c r="H176" s="634" t="str">
        <f>IF(入力ｼｰﾄ2!X136="","",入力ｼｰﾄ2!X136)</f>
        <v/>
      </c>
      <c r="I176" s="634"/>
      <c r="J176" s="634"/>
      <c r="K176" s="634" t="str">
        <f>IF(入力ｼｰﾄ2!AA136="","",入力ｼｰﾄ2!AA136)</f>
        <v/>
      </c>
      <c r="L176" s="634"/>
      <c r="M176" s="634"/>
      <c r="N176" s="635">
        <f>IF('様式第２号（市提出用）'!R134="","",'様式第２号（市提出用）'!R134)</f>
        <v>0</v>
      </c>
      <c r="O176" s="635"/>
      <c r="P176" s="635"/>
      <c r="Q176" s="635"/>
      <c r="R176" s="635"/>
      <c r="S176" s="632" t="str">
        <f>IF(入力ｼｰﾄ2!AG136="","",入力ｼｰﾄ2!AG136)</f>
        <v/>
      </c>
      <c r="T176" s="632"/>
      <c r="U176" s="632"/>
      <c r="V176" s="632"/>
      <c r="W176" s="633">
        <f>IF('様式第２号（市提出用）'!X134="","",'様式第２号（市提出用）'!X134)</f>
        <v>0</v>
      </c>
      <c r="X176" s="633"/>
      <c r="Y176" s="633"/>
      <c r="Z176" s="633"/>
      <c r="AA176" s="633"/>
      <c r="AB176" s="178"/>
      <c r="AC176" s="178"/>
      <c r="AD176" s="178"/>
      <c r="AE176" s="178"/>
      <c r="AF176" s="178"/>
      <c r="AG176" s="178"/>
      <c r="AH176" s="178"/>
    </row>
    <row r="177" spans="2:34" ht="13.5" customHeight="1">
      <c r="B177" s="634"/>
      <c r="C177" s="634"/>
      <c r="D177" s="634"/>
      <c r="E177" s="634" t="str">
        <f>IF(入力ｼｰﾄ2!U137="","",入力ｼｰﾄ2!U135)</f>
        <v/>
      </c>
      <c r="F177" s="634"/>
      <c r="G177" s="634"/>
      <c r="H177" s="634" t="str">
        <f>IF(入力ｼｰﾄ2!X137="","",入力ｼｰﾄ2!X137)</f>
        <v/>
      </c>
      <c r="I177" s="634"/>
      <c r="J177" s="634"/>
      <c r="K177" s="634" t="str">
        <f>IF(入力ｼｰﾄ2!AA137="","",入力ｼｰﾄ2!AA137)</f>
        <v/>
      </c>
      <c r="L177" s="634"/>
      <c r="M177" s="634"/>
      <c r="N177" s="635">
        <f>IF('様式第２号（市提出用）'!R135="","",'様式第２号（市提出用）'!R135)</f>
        <v>0</v>
      </c>
      <c r="O177" s="635"/>
      <c r="P177" s="635"/>
      <c r="Q177" s="635"/>
      <c r="R177" s="635"/>
      <c r="S177" s="632" t="str">
        <f>IF(入力ｼｰﾄ2!AG137="","",入力ｼｰﾄ2!AG137)</f>
        <v/>
      </c>
      <c r="T177" s="632"/>
      <c r="U177" s="632"/>
      <c r="V177" s="632"/>
      <c r="W177" s="633">
        <f>IF('様式第２号（市提出用）'!X135="","",'様式第２号（市提出用）'!X135)</f>
        <v>0</v>
      </c>
      <c r="X177" s="633"/>
      <c r="Y177" s="633"/>
      <c r="Z177" s="633"/>
      <c r="AA177" s="633"/>
      <c r="AB177" s="178"/>
      <c r="AC177" s="178"/>
      <c r="AD177" s="178"/>
      <c r="AE177" s="178"/>
      <c r="AF177" s="178"/>
      <c r="AG177" s="178"/>
      <c r="AH177" s="178"/>
    </row>
    <row r="178" spans="2:34" ht="13.5" customHeight="1">
      <c r="B178" s="634"/>
      <c r="C178" s="634"/>
      <c r="D178" s="634"/>
      <c r="E178" s="634" t="str">
        <f>IF(入力ｼｰﾄ2!U138="","",入力ｼｰﾄ2!U136)</f>
        <v/>
      </c>
      <c r="F178" s="634"/>
      <c r="G178" s="634"/>
      <c r="H178" s="634" t="str">
        <f>IF(入力ｼｰﾄ2!X138="","",入力ｼｰﾄ2!X138)</f>
        <v/>
      </c>
      <c r="I178" s="634"/>
      <c r="J178" s="634"/>
      <c r="K178" s="634" t="str">
        <f>IF(入力ｼｰﾄ2!AA138="","",入力ｼｰﾄ2!AA138)</f>
        <v/>
      </c>
      <c r="L178" s="634"/>
      <c r="M178" s="634"/>
      <c r="N178" s="635">
        <f>IF('様式第２号（市提出用）'!R136="","",'様式第２号（市提出用）'!R136)</f>
        <v>0</v>
      </c>
      <c r="O178" s="635"/>
      <c r="P178" s="635"/>
      <c r="Q178" s="635"/>
      <c r="R178" s="635"/>
      <c r="S178" s="632" t="str">
        <f>IF(入力ｼｰﾄ2!AG138="","",入力ｼｰﾄ2!AG138)</f>
        <v/>
      </c>
      <c r="T178" s="632"/>
      <c r="U178" s="632"/>
      <c r="V178" s="632"/>
      <c r="W178" s="633">
        <f>IF('様式第２号（市提出用）'!X136="","",'様式第２号（市提出用）'!X136)</f>
        <v>0</v>
      </c>
      <c r="X178" s="633"/>
      <c r="Y178" s="633"/>
      <c r="Z178" s="633"/>
      <c r="AA178" s="633"/>
      <c r="AB178" s="178"/>
      <c r="AC178" s="178"/>
      <c r="AD178" s="178"/>
      <c r="AE178" s="178"/>
      <c r="AF178" s="178"/>
      <c r="AG178" s="178"/>
      <c r="AH178" s="178"/>
    </row>
    <row r="179" spans="2:34" ht="13.5" customHeight="1">
      <c r="B179" s="634"/>
      <c r="C179" s="634"/>
      <c r="D179" s="634"/>
      <c r="E179" s="634" t="str">
        <f>IF(入力ｼｰﾄ2!U139="","",入力ｼｰﾄ2!U137)</f>
        <v/>
      </c>
      <c r="F179" s="634"/>
      <c r="G179" s="634"/>
      <c r="H179" s="634" t="str">
        <f>IF(入力ｼｰﾄ2!X139="","",入力ｼｰﾄ2!X139)</f>
        <v/>
      </c>
      <c r="I179" s="634"/>
      <c r="J179" s="634"/>
      <c r="K179" s="634" t="str">
        <f>IF(入力ｼｰﾄ2!AA139="","",入力ｼｰﾄ2!AA139)</f>
        <v/>
      </c>
      <c r="L179" s="634"/>
      <c r="M179" s="634"/>
      <c r="N179" s="635">
        <f>IF('様式第２号（市提出用）'!R137="","",'様式第２号（市提出用）'!R137)</f>
        <v>0</v>
      </c>
      <c r="O179" s="635"/>
      <c r="P179" s="635"/>
      <c r="Q179" s="635"/>
      <c r="R179" s="635"/>
      <c r="S179" s="632" t="str">
        <f>IF(入力ｼｰﾄ2!AG139="","",入力ｼｰﾄ2!AG139)</f>
        <v/>
      </c>
      <c r="T179" s="632"/>
      <c r="U179" s="632"/>
      <c r="V179" s="632"/>
      <c r="W179" s="633">
        <f>IF('様式第２号（市提出用）'!X137="","",'様式第２号（市提出用）'!X137)</f>
        <v>0</v>
      </c>
      <c r="X179" s="633"/>
      <c r="Y179" s="633"/>
      <c r="Z179" s="633"/>
      <c r="AA179" s="633"/>
      <c r="AB179" s="178"/>
      <c r="AC179" s="178"/>
      <c r="AD179" s="178"/>
      <c r="AE179" s="178"/>
      <c r="AF179" s="178"/>
      <c r="AG179" s="178"/>
      <c r="AH179" s="178"/>
    </row>
    <row r="180" spans="2:34" ht="13.5" customHeight="1">
      <c r="B180" s="634"/>
      <c r="C180" s="634"/>
      <c r="D180" s="634"/>
      <c r="E180" s="634" t="str">
        <f>IF(入力ｼｰﾄ2!U140="","",入力ｼｰﾄ2!U138)</f>
        <v/>
      </c>
      <c r="F180" s="634"/>
      <c r="G180" s="634"/>
      <c r="H180" s="634" t="str">
        <f>IF(入力ｼｰﾄ2!X140="","",入力ｼｰﾄ2!X140)</f>
        <v/>
      </c>
      <c r="I180" s="634"/>
      <c r="J180" s="634"/>
      <c r="K180" s="634" t="str">
        <f>IF(入力ｼｰﾄ2!AA140="","",入力ｼｰﾄ2!AA140)</f>
        <v/>
      </c>
      <c r="L180" s="634"/>
      <c r="M180" s="634"/>
      <c r="N180" s="635">
        <f>IF('様式第２号（市提出用）'!R138="","",'様式第２号（市提出用）'!R138)</f>
        <v>0</v>
      </c>
      <c r="O180" s="635"/>
      <c r="P180" s="635"/>
      <c r="Q180" s="635"/>
      <c r="R180" s="635"/>
      <c r="S180" s="632" t="str">
        <f>IF(入力ｼｰﾄ2!AG140="","",入力ｼｰﾄ2!AG140)</f>
        <v/>
      </c>
      <c r="T180" s="632"/>
      <c r="U180" s="632"/>
      <c r="V180" s="632"/>
      <c r="W180" s="633">
        <f>IF('様式第２号（市提出用）'!X138="","",'様式第２号（市提出用）'!X138)</f>
        <v>0</v>
      </c>
      <c r="X180" s="633"/>
      <c r="Y180" s="633"/>
      <c r="Z180" s="633"/>
      <c r="AA180" s="633"/>
      <c r="AB180" s="178"/>
      <c r="AC180" s="178"/>
      <c r="AD180" s="178"/>
      <c r="AE180" s="178"/>
      <c r="AF180" s="178"/>
      <c r="AG180" s="178"/>
      <c r="AH180" s="178"/>
    </row>
    <row r="181" spans="2:34" ht="13.5" customHeight="1">
      <c r="B181" s="634"/>
      <c r="C181" s="634"/>
      <c r="D181" s="634"/>
      <c r="E181" s="634" t="str">
        <f>IF(入力ｼｰﾄ2!U141="","",入力ｼｰﾄ2!U139)</f>
        <v/>
      </c>
      <c r="F181" s="634"/>
      <c r="G181" s="634"/>
      <c r="H181" s="634" t="str">
        <f>IF(入力ｼｰﾄ2!X141="","",入力ｼｰﾄ2!X141)</f>
        <v/>
      </c>
      <c r="I181" s="634"/>
      <c r="J181" s="634"/>
      <c r="K181" s="634" t="str">
        <f>IF(入力ｼｰﾄ2!AA141="","",入力ｼｰﾄ2!AA141)</f>
        <v/>
      </c>
      <c r="L181" s="634"/>
      <c r="M181" s="634"/>
      <c r="N181" s="635">
        <f>IF('様式第２号（市提出用）'!R139="","",'様式第２号（市提出用）'!R139)</f>
        <v>0</v>
      </c>
      <c r="O181" s="635"/>
      <c r="P181" s="635"/>
      <c r="Q181" s="635"/>
      <c r="R181" s="635"/>
      <c r="S181" s="632" t="str">
        <f>IF(入力ｼｰﾄ2!AG141="","",入力ｼｰﾄ2!AG141)</f>
        <v/>
      </c>
      <c r="T181" s="632"/>
      <c r="U181" s="632"/>
      <c r="V181" s="632"/>
      <c r="W181" s="633">
        <f>IF('様式第２号（市提出用）'!X139="","",'様式第２号（市提出用）'!X139)</f>
        <v>0</v>
      </c>
      <c r="X181" s="633"/>
      <c r="Y181" s="633"/>
      <c r="Z181" s="633"/>
      <c r="AA181" s="633"/>
      <c r="AB181" s="178"/>
      <c r="AC181" s="178"/>
      <c r="AD181" s="178"/>
      <c r="AE181" s="178"/>
      <c r="AF181" s="178"/>
      <c r="AG181" s="178"/>
      <c r="AH181" s="178"/>
    </row>
    <row r="182" spans="2:34" ht="13.5" customHeight="1">
      <c r="B182" s="634"/>
      <c r="C182" s="634"/>
      <c r="D182" s="634"/>
      <c r="E182" s="634" t="str">
        <f>IF(入力ｼｰﾄ2!U142="","",入力ｼｰﾄ2!U140)</f>
        <v/>
      </c>
      <c r="F182" s="634"/>
      <c r="G182" s="634"/>
      <c r="H182" s="634" t="str">
        <f>IF(入力ｼｰﾄ2!X142="","",入力ｼｰﾄ2!X142)</f>
        <v/>
      </c>
      <c r="I182" s="634"/>
      <c r="J182" s="634"/>
      <c r="K182" s="634" t="str">
        <f>IF(入力ｼｰﾄ2!AA142="","",入力ｼｰﾄ2!AA142)</f>
        <v/>
      </c>
      <c r="L182" s="634"/>
      <c r="M182" s="634"/>
      <c r="N182" s="635">
        <f>IF('様式第２号（市提出用）'!R140="","",'様式第２号（市提出用）'!R140)</f>
        <v>0</v>
      </c>
      <c r="O182" s="635"/>
      <c r="P182" s="635"/>
      <c r="Q182" s="635"/>
      <c r="R182" s="635"/>
      <c r="S182" s="632" t="str">
        <f>IF(入力ｼｰﾄ2!AG142="","",入力ｼｰﾄ2!AG142)</f>
        <v/>
      </c>
      <c r="T182" s="632"/>
      <c r="U182" s="632"/>
      <c r="V182" s="632"/>
      <c r="W182" s="633">
        <f>IF('様式第２号（市提出用）'!X140="","",'様式第２号（市提出用）'!X140)</f>
        <v>0</v>
      </c>
      <c r="X182" s="633"/>
      <c r="Y182" s="633"/>
      <c r="Z182" s="633"/>
      <c r="AA182" s="633"/>
      <c r="AB182" s="178"/>
      <c r="AC182" s="178"/>
      <c r="AD182" s="178"/>
      <c r="AE182" s="178"/>
      <c r="AF182" s="178"/>
      <c r="AG182" s="178"/>
      <c r="AH182" s="178"/>
    </row>
    <row r="183" spans="2:34" ht="13.5" customHeight="1">
      <c r="B183" s="634"/>
      <c r="C183" s="634"/>
      <c r="D183" s="634"/>
      <c r="E183" s="634" t="str">
        <f>IF(入力ｼｰﾄ2!U143="","",入力ｼｰﾄ2!U141)</f>
        <v/>
      </c>
      <c r="F183" s="634"/>
      <c r="G183" s="634"/>
      <c r="H183" s="634" t="str">
        <f>IF(入力ｼｰﾄ2!X143="","",入力ｼｰﾄ2!X143)</f>
        <v/>
      </c>
      <c r="I183" s="634"/>
      <c r="J183" s="634"/>
      <c r="K183" s="634" t="str">
        <f>IF(入力ｼｰﾄ2!AA143="","",入力ｼｰﾄ2!AA143)</f>
        <v/>
      </c>
      <c r="L183" s="634"/>
      <c r="M183" s="634"/>
      <c r="N183" s="635">
        <f>IF('様式第２号（市提出用）'!R141="","",'様式第２号（市提出用）'!R141)</f>
        <v>0</v>
      </c>
      <c r="O183" s="635"/>
      <c r="P183" s="635"/>
      <c r="Q183" s="635"/>
      <c r="R183" s="635"/>
      <c r="S183" s="632" t="str">
        <f>IF(入力ｼｰﾄ2!AG143="","",入力ｼｰﾄ2!AG143)</f>
        <v/>
      </c>
      <c r="T183" s="632"/>
      <c r="U183" s="632"/>
      <c r="V183" s="632"/>
      <c r="W183" s="633">
        <f>IF('様式第２号（市提出用）'!X141="","",'様式第２号（市提出用）'!X141)</f>
        <v>0</v>
      </c>
      <c r="X183" s="633"/>
      <c r="Y183" s="633"/>
      <c r="Z183" s="633"/>
      <c r="AA183" s="633"/>
      <c r="AB183" s="178"/>
      <c r="AC183" s="178"/>
      <c r="AD183" s="178"/>
      <c r="AE183" s="178"/>
      <c r="AF183" s="178"/>
      <c r="AG183" s="178"/>
      <c r="AH183" s="178"/>
    </row>
    <row r="184" spans="2:34" ht="13.5" customHeight="1">
      <c r="B184" s="634"/>
      <c r="C184" s="634"/>
      <c r="D184" s="634"/>
      <c r="E184" s="634" t="str">
        <f>IF(入力ｼｰﾄ2!U144="","",入力ｼｰﾄ2!U142)</f>
        <v/>
      </c>
      <c r="F184" s="634"/>
      <c r="G184" s="634"/>
      <c r="H184" s="634" t="str">
        <f>IF(入力ｼｰﾄ2!X144="","",入力ｼｰﾄ2!X144)</f>
        <v/>
      </c>
      <c r="I184" s="634"/>
      <c r="J184" s="634"/>
      <c r="K184" s="634" t="str">
        <f>IF(入力ｼｰﾄ2!AA144="","",入力ｼｰﾄ2!AA144)</f>
        <v/>
      </c>
      <c r="L184" s="634"/>
      <c r="M184" s="634"/>
      <c r="N184" s="635">
        <f>IF('様式第２号（市提出用）'!R142="","",'様式第２号（市提出用）'!R142)</f>
        <v>0</v>
      </c>
      <c r="O184" s="635"/>
      <c r="P184" s="635"/>
      <c r="Q184" s="635"/>
      <c r="R184" s="635"/>
      <c r="S184" s="632" t="str">
        <f>IF(入力ｼｰﾄ2!AG144="","",入力ｼｰﾄ2!AG144)</f>
        <v/>
      </c>
      <c r="T184" s="632"/>
      <c r="U184" s="632"/>
      <c r="V184" s="632"/>
      <c r="W184" s="633">
        <f>IF('様式第２号（市提出用）'!X142="","",'様式第２号（市提出用）'!X142)</f>
        <v>0</v>
      </c>
      <c r="X184" s="633"/>
      <c r="Y184" s="633"/>
      <c r="Z184" s="633"/>
      <c r="AA184" s="633"/>
      <c r="AB184" s="178"/>
      <c r="AC184" s="178"/>
      <c r="AD184" s="178"/>
      <c r="AE184" s="178"/>
      <c r="AF184" s="178"/>
      <c r="AG184" s="178"/>
      <c r="AH184" s="178"/>
    </row>
    <row r="185" spans="2:34" ht="13.5" customHeight="1">
      <c r="B185" s="634"/>
      <c r="C185" s="634"/>
      <c r="D185" s="634"/>
      <c r="E185" s="634" t="str">
        <f>IF(入力ｼｰﾄ2!U145="","",入力ｼｰﾄ2!U143)</f>
        <v/>
      </c>
      <c r="F185" s="634"/>
      <c r="G185" s="634"/>
      <c r="H185" s="634" t="str">
        <f>IF(入力ｼｰﾄ2!X145="","",入力ｼｰﾄ2!X145)</f>
        <v/>
      </c>
      <c r="I185" s="634"/>
      <c r="J185" s="634"/>
      <c r="K185" s="634" t="str">
        <f>IF(入力ｼｰﾄ2!AA145="","",入力ｼｰﾄ2!AA145)</f>
        <v/>
      </c>
      <c r="L185" s="634"/>
      <c r="M185" s="634"/>
      <c r="N185" s="635">
        <f>IF('様式第２号（市提出用）'!R143="","",'様式第２号（市提出用）'!R143)</f>
        <v>0</v>
      </c>
      <c r="O185" s="635"/>
      <c r="P185" s="635"/>
      <c r="Q185" s="635"/>
      <c r="R185" s="635"/>
      <c r="S185" s="632" t="str">
        <f>IF(入力ｼｰﾄ2!AG145="","",入力ｼｰﾄ2!AG145)</f>
        <v/>
      </c>
      <c r="T185" s="632"/>
      <c r="U185" s="632"/>
      <c r="V185" s="632"/>
      <c r="W185" s="633">
        <f>IF('様式第２号（市提出用）'!X143="","",'様式第２号（市提出用）'!X143)</f>
        <v>0</v>
      </c>
      <c r="X185" s="633"/>
      <c r="Y185" s="633"/>
      <c r="Z185" s="633"/>
      <c r="AA185" s="633"/>
      <c r="AB185" s="178"/>
      <c r="AC185" s="178"/>
      <c r="AD185" s="178"/>
      <c r="AE185" s="178"/>
      <c r="AF185" s="178"/>
      <c r="AG185" s="178"/>
      <c r="AH185" s="178"/>
    </row>
    <row r="186" spans="2:34" ht="13.5" customHeight="1">
      <c r="B186" s="634"/>
      <c r="C186" s="634"/>
      <c r="D186" s="634"/>
      <c r="E186" s="634" t="str">
        <f>IF(入力ｼｰﾄ2!U146="","",入力ｼｰﾄ2!U144)</f>
        <v/>
      </c>
      <c r="F186" s="634"/>
      <c r="G186" s="634"/>
      <c r="H186" s="634" t="str">
        <f>IF(入力ｼｰﾄ2!X146="","",入力ｼｰﾄ2!X146)</f>
        <v/>
      </c>
      <c r="I186" s="634"/>
      <c r="J186" s="634"/>
      <c r="K186" s="634" t="str">
        <f>IF(入力ｼｰﾄ2!AA146="","",入力ｼｰﾄ2!AA146)</f>
        <v/>
      </c>
      <c r="L186" s="634"/>
      <c r="M186" s="634"/>
      <c r="N186" s="635">
        <f>IF('様式第２号（市提出用）'!R144="","",'様式第２号（市提出用）'!R144)</f>
        <v>0</v>
      </c>
      <c r="O186" s="635"/>
      <c r="P186" s="635"/>
      <c r="Q186" s="635"/>
      <c r="R186" s="635"/>
      <c r="S186" s="632" t="str">
        <f>IF(入力ｼｰﾄ2!AG146="","",入力ｼｰﾄ2!AG146)</f>
        <v/>
      </c>
      <c r="T186" s="632"/>
      <c r="U186" s="632"/>
      <c r="V186" s="632"/>
      <c r="W186" s="633">
        <f>IF('様式第２号（市提出用）'!X144="","",'様式第２号（市提出用）'!X144)</f>
        <v>0</v>
      </c>
      <c r="X186" s="633"/>
      <c r="Y186" s="633"/>
      <c r="Z186" s="633"/>
      <c r="AA186" s="633"/>
      <c r="AB186" s="178"/>
      <c r="AC186" s="178"/>
      <c r="AD186" s="178"/>
      <c r="AE186" s="178"/>
      <c r="AF186" s="178"/>
      <c r="AG186" s="178"/>
      <c r="AH186" s="178"/>
    </row>
    <row r="187" spans="2:34" ht="13.5" customHeight="1">
      <c r="B187" s="634"/>
      <c r="C187" s="634"/>
      <c r="D187" s="634"/>
      <c r="E187" s="634" t="str">
        <f>IF(入力ｼｰﾄ2!U147="","",入力ｼｰﾄ2!U145)</f>
        <v/>
      </c>
      <c r="F187" s="634"/>
      <c r="G187" s="634"/>
      <c r="H187" s="634" t="str">
        <f>IF(入力ｼｰﾄ2!X147="","",入力ｼｰﾄ2!X147)</f>
        <v/>
      </c>
      <c r="I187" s="634"/>
      <c r="J187" s="634"/>
      <c r="K187" s="634" t="str">
        <f>IF(入力ｼｰﾄ2!AA147="","",入力ｼｰﾄ2!AA147)</f>
        <v/>
      </c>
      <c r="L187" s="634"/>
      <c r="M187" s="634"/>
      <c r="N187" s="635">
        <f>IF('様式第２号（市提出用）'!R145="","",'様式第２号（市提出用）'!R145)</f>
        <v>0</v>
      </c>
      <c r="O187" s="635"/>
      <c r="P187" s="635"/>
      <c r="Q187" s="635"/>
      <c r="R187" s="635"/>
      <c r="S187" s="632" t="str">
        <f>IF(入力ｼｰﾄ2!AG147="","",入力ｼｰﾄ2!AG147)</f>
        <v/>
      </c>
      <c r="T187" s="632"/>
      <c r="U187" s="632"/>
      <c r="V187" s="632"/>
      <c r="W187" s="633">
        <f>IF('様式第２号（市提出用）'!X145="","",'様式第２号（市提出用）'!X145)</f>
        <v>0</v>
      </c>
      <c r="X187" s="633"/>
      <c r="Y187" s="633"/>
      <c r="Z187" s="633"/>
      <c r="AA187" s="633"/>
      <c r="AB187" s="178"/>
      <c r="AC187" s="178"/>
      <c r="AD187" s="178"/>
      <c r="AE187" s="178"/>
      <c r="AF187" s="178"/>
      <c r="AG187" s="178"/>
      <c r="AH187" s="178"/>
    </row>
    <row r="188" spans="2:34" ht="13.5" customHeight="1">
      <c r="B188" s="634"/>
      <c r="C188" s="634"/>
      <c r="D188" s="634"/>
      <c r="E188" s="634" t="str">
        <f>IF(入力ｼｰﾄ2!U148="","",入力ｼｰﾄ2!U146)</f>
        <v/>
      </c>
      <c r="F188" s="634"/>
      <c r="G188" s="634"/>
      <c r="H188" s="634" t="str">
        <f>IF(入力ｼｰﾄ2!X148="","",入力ｼｰﾄ2!X148)</f>
        <v/>
      </c>
      <c r="I188" s="634"/>
      <c r="J188" s="634"/>
      <c r="K188" s="634" t="str">
        <f>IF(入力ｼｰﾄ2!AA148="","",入力ｼｰﾄ2!AA148)</f>
        <v/>
      </c>
      <c r="L188" s="634"/>
      <c r="M188" s="634"/>
      <c r="N188" s="635">
        <f>IF('様式第２号（市提出用）'!R146="","",'様式第２号（市提出用）'!R146)</f>
        <v>0</v>
      </c>
      <c r="O188" s="635"/>
      <c r="P188" s="635"/>
      <c r="Q188" s="635"/>
      <c r="R188" s="635"/>
      <c r="S188" s="632" t="str">
        <f>IF(入力ｼｰﾄ2!AG148="","",入力ｼｰﾄ2!AG148)</f>
        <v/>
      </c>
      <c r="T188" s="632"/>
      <c r="U188" s="632"/>
      <c r="V188" s="632"/>
      <c r="W188" s="633">
        <f>IF('様式第２号（市提出用）'!X146="","",'様式第２号（市提出用）'!X146)</f>
        <v>0</v>
      </c>
      <c r="X188" s="633"/>
      <c r="Y188" s="633"/>
      <c r="Z188" s="633"/>
      <c r="AA188" s="633"/>
      <c r="AB188" s="178"/>
      <c r="AC188" s="178"/>
      <c r="AD188" s="178"/>
      <c r="AE188" s="178"/>
      <c r="AF188" s="178"/>
      <c r="AG188" s="178"/>
      <c r="AH188" s="178"/>
    </row>
    <row r="189" spans="2:34" ht="13.5" customHeight="1">
      <c r="B189" s="634"/>
      <c r="C189" s="634"/>
      <c r="D189" s="634"/>
      <c r="E189" s="634" t="str">
        <f>IF(入力ｼｰﾄ2!U149="","",入力ｼｰﾄ2!U147)</f>
        <v/>
      </c>
      <c r="F189" s="634"/>
      <c r="G189" s="634"/>
      <c r="H189" s="634" t="str">
        <f>IF(入力ｼｰﾄ2!X149="","",入力ｼｰﾄ2!X149)</f>
        <v/>
      </c>
      <c r="I189" s="634"/>
      <c r="J189" s="634"/>
      <c r="K189" s="634" t="str">
        <f>IF(入力ｼｰﾄ2!AA149="","",入力ｼｰﾄ2!AA149)</f>
        <v/>
      </c>
      <c r="L189" s="634"/>
      <c r="M189" s="634"/>
      <c r="N189" s="635">
        <f>IF('様式第２号（市提出用）'!R147="","",'様式第２号（市提出用）'!R147)</f>
        <v>0</v>
      </c>
      <c r="O189" s="635"/>
      <c r="P189" s="635"/>
      <c r="Q189" s="635"/>
      <c r="R189" s="635"/>
      <c r="S189" s="632" t="str">
        <f>IF(入力ｼｰﾄ2!AG149="","",入力ｼｰﾄ2!AG149)</f>
        <v/>
      </c>
      <c r="T189" s="632"/>
      <c r="U189" s="632"/>
      <c r="V189" s="632"/>
      <c r="W189" s="633">
        <f>IF('様式第２号（市提出用）'!X147="","",'様式第２号（市提出用）'!X147)</f>
        <v>0</v>
      </c>
      <c r="X189" s="633"/>
      <c r="Y189" s="633"/>
      <c r="Z189" s="633"/>
      <c r="AA189" s="633"/>
      <c r="AB189" s="178"/>
      <c r="AC189" s="178"/>
      <c r="AD189" s="178"/>
      <c r="AE189" s="178"/>
      <c r="AF189" s="178"/>
      <c r="AG189" s="178"/>
      <c r="AH189" s="178"/>
    </row>
    <row r="190" spans="2:34" ht="13.5" customHeight="1">
      <c r="B190" s="634"/>
      <c r="C190" s="634"/>
      <c r="D190" s="634"/>
      <c r="E190" s="634" t="str">
        <f>IF(入力ｼｰﾄ2!U150="","",入力ｼｰﾄ2!U148)</f>
        <v/>
      </c>
      <c r="F190" s="634"/>
      <c r="G190" s="634"/>
      <c r="H190" s="634" t="str">
        <f>IF(入力ｼｰﾄ2!X150="","",入力ｼｰﾄ2!X150)</f>
        <v/>
      </c>
      <c r="I190" s="634"/>
      <c r="J190" s="634"/>
      <c r="K190" s="634" t="str">
        <f>IF(入力ｼｰﾄ2!AA150="","",入力ｼｰﾄ2!AA150)</f>
        <v/>
      </c>
      <c r="L190" s="634"/>
      <c r="M190" s="634"/>
      <c r="N190" s="635">
        <f>IF('様式第２号（市提出用）'!R148="","",'様式第２号（市提出用）'!R148)</f>
        <v>0</v>
      </c>
      <c r="O190" s="635"/>
      <c r="P190" s="635"/>
      <c r="Q190" s="635"/>
      <c r="R190" s="635"/>
      <c r="S190" s="632" t="str">
        <f>IF(入力ｼｰﾄ2!AG150="","",入力ｼｰﾄ2!AG150)</f>
        <v/>
      </c>
      <c r="T190" s="632"/>
      <c r="U190" s="632"/>
      <c r="V190" s="632"/>
      <c r="W190" s="633">
        <f>IF('様式第２号（市提出用）'!X148="","",'様式第２号（市提出用）'!X148)</f>
        <v>0</v>
      </c>
      <c r="X190" s="633"/>
      <c r="Y190" s="633"/>
      <c r="Z190" s="633"/>
      <c r="AA190" s="633"/>
      <c r="AB190" s="178"/>
      <c r="AC190" s="178"/>
      <c r="AD190" s="178"/>
      <c r="AE190" s="178"/>
      <c r="AF190" s="178"/>
      <c r="AG190" s="178"/>
      <c r="AH190" s="178"/>
    </row>
    <row r="191" spans="2:34" ht="13.5" customHeight="1">
      <c r="B191" s="643"/>
      <c r="C191" s="644"/>
      <c r="D191" s="645"/>
      <c r="E191" s="634" t="str">
        <f>IF(入力ｼｰﾄ2!U151="","",入力ｼｰﾄ2!U149)</f>
        <v/>
      </c>
      <c r="F191" s="634"/>
      <c r="G191" s="634"/>
      <c r="H191" s="634" t="str">
        <f>IF(入力ｼｰﾄ2!X151="","",入力ｼｰﾄ2!X151)</f>
        <v/>
      </c>
      <c r="I191" s="634"/>
      <c r="J191" s="634"/>
      <c r="K191" s="634" t="str">
        <f>IF(入力ｼｰﾄ2!AA151="","",入力ｼｰﾄ2!AA151)</f>
        <v/>
      </c>
      <c r="L191" s="634"/>
      <c r="M191" s="634"/>
      <c r="N191" s="635">
        <f>IF('様式第２号（市提出用）'!R149="","",'様式第２号（市提出用）'!R149)</f>
        <v>0</v>
      </c>
      <c r="O191" s="635"/>
      <c r="P191" s="635"/>
      <c r="Q191" s="635"/>
      <c r="R191" s="635"/>
      <c r="S191" s="632" t="str">
        <f>IF(入力ｼｰﾄ2!AG151="","",入力ｼｰﾄ2!AG151)</f>
        <v/>
      </c>
      <c r="T191" s="632"/>
      <c r="U191" s="632"/>
      <c r="V191" s="632"/>
      <c r="W191" s="633">
        <f>IF('様式第２号（市提出用）'!X149="","",'様式第２号（市提出用）'!X149)</f>
        <v>0</v>
      </c>
      <c r="X191" s="633"/>
      <c r="Y191" s="633"/>
      <c r="Z191" s="633"/>
      <c r="AA191" s="633"/>
      <c r="AB191" s="176"/>
      <c r="AC191" s="177"/>
      <c r="AD191" s="177"/>
      <c r="AE191" s="177"/>
      <c r="AF191" s="177"/>
      <c r="AG191" s="177"/>
      <c r="AH191" s="181"/>
    </row>
    <row r="192" spans="2:34" ht="13.5" customHeight="1">
      <c r="B192" s="643"/>
      <c r="C192" s="644"/>
      <c r="D192" s="645"/>
      <c r="E192" s="634" t="str">
        <f>IF(入力ｼｰﾄ2!U152="","",入力ｼｰﾄ2!U150)</f>
        <v/>
      </c>
      <c r="F192" s="634"/>
      <c r="G192" s="634"/>
      <c r="H192" s="634" t="str">
        <f>IF(入力ｼｰﾄ2!X152="","",入力ｼｰﾄ2!X152)</f>
        <v/>
      </c>
      <c r="I192" s="634"/>
      <c r="J192" s="634"/>
      <c r="K192" s="634" t="str">
        <f>IF(入力ｼｰﾄ2!AA152="","",入力ｼｰﾄ2!AA152)</f>
        <v/>
      </c>
      <c r="L192" s="634"/>
      <c r="M192" s="634"/>
      <c r="N192" s="635">
        <f>IF('様式第２号（市提出用）'!R150="","",'様式第２号（市提出用）'!R150)</f>
        <v>0</v>
      </c>
      <c r="O192" s="635"/>
      <c r="P192" s="635"/>
      <c r="Q192" s="635"/>
      <c r="R192" s="635"/>
      <c r="S192" s="632" t="str">
        <f>IF(入力ｼｰﾄ2!AG152="","",入力ｼｰﾄ2!AG152)</f>
        <v/>
      </c>
      <c r="T192" s="632"/>
      <c r="U192" s="632"/>
      <c r="V192" s="632"/>
      <c r="W192" s="633">
        <f>IF('様式第２号（市提出用）'!X150="","",'様式第２号（市提出用）'!X150)</f>
        <v>0</v>
      </c>
      <c r="X192" s="633"/>
      <c r="Y192" s="633"/>
      <c r="Z192" s="633"/>
      <c r="AA192" s="633"/>
      <c r="AB192" s="176"/>
      <c r="AC192" s="177"/>
      <c r="AD192" s="177"/>
      <c r="AE192" s="177"/>
      <c r="AF192" s="177"/>
      <c r="AG192" s="177"/>
      <c r="AH192" s="181"/>
    </row>
    <row r="193" spans="1:34" ht="27" customHeight="1">
      <c r="A193" s="159" t="s">
        <v>150</v>
      </c>
      <c r="B193" s="637"/>
      <c r="C193" s="637"/>
      <c r="D193" s="637"/>
      <c r="E193" s="637"/>
      <c r="F193" s="637"/>
      <c r="G193" s="637"/>
      <c r="H193" s="637"/>
      <c r="I193" s="637"/>
      <c r="J193" s="637"/>
      <c r="K193" s="637"/>
      <c r="L193" s="637"/>
      <c r="M193" s="637"/>
      <c r="N193" s="638"/>
      <c r="O193" s="638"/>
      <c r="P193" s="638"/>
      <c r="Q193" s="638"/>
      <c r="R193" s="638"/>
      <c r="S193" s="639"/>
      <c r="T193" s="639"/>
      <c r="U193" s="639"/>
      <c r="V193" s="639"/>
      <c r="W193" s="640">
        <f>IF(A193="","",SUM(W163:AA192))</f>
        <v>0</v>
      </c>
      <c r="X193" s="640"/>
      <c r="Y193" s="640"/>
      <c r="Z193" s="640"/>
      <c r="AA193" s="640"/>
      <c r="AB193" s="178"/>
      <c r="AC193" s="178"/>
      <c r="AD193" s="178"/>
      <c r="AE193" s="178"/>
      <c r="AF193" s="178"/>
      <c r="AG193" s="178"/>
      <c r="AH193" s="178"/>
    </row>
    <row r="194" spans="1:34" ht="27" customHeight="1">
      <c r="A194" s="159" t="s">
        <v>318</v>
      </c>
      <c r="B194" s="637"/>
      <c r="C194" s="637"/>
      <c r="D194" s="637"/>
      <c r="E194" s="637"/>
      <c r="F194" s="637"/>
      <c r="G194" s="637"/>
      <c r="H194" s="637"/>
      <c r="I194" s="637"/>
      <c r="J194" s="637"/>
      <c r="K194" s="637"/>
      <c r="L194" s="637"/>
      <c r="M194" s="637"/>
      <c r="N194" s="638"/>
      <c r="O194" s="638"/>
      <c r="P194" s="638"/>
      <c r="Q194" s="638"/>
      <c r="R194" s="638"/>
      <c r="S194" s="639"/>
      <c r="T194" s="639"/>
      <c r="U194" s="639"/>
      <c r="V194" s="639"/>
      <c r="W194" s="640">
        <f>IF(A194="","",(W145+W193))</f>
        <v>13.4307</v>
      </c>
      <c r="X194" s="640"/>
      <c r="Y194" s="640"/>
      <c r="Z194" s="640"/>
      <c r="AA194" s="640"/>
      <c r="AB194" s="178"/>
      <c r="AC194" s="178"/>
      <c r="AD194" s="178"/>
      <c r="AE194" s="178"/>
      <c r="AF194" s="178"/>
      <c r="AG194" s="178"/>
      <c r="AH194" s="178"/>
    </row>
    <row r="195" spans="1:34" ht="20.100000000000001" customHeight="1">
      <c r="B195" s="641" t="s">
        <v>356</v>
      </c>
      <c r="C195" s="641"/>
      <c r="D195" s="641"/>
      <c r="E195" s="641"/>
      <c r="F195" s="641"/>
      <c r="G195" s="641"/>
      <c r="H195" s="641"/>
      <c r="I195" s="641"/>
      <c r="J195" s="641"/>
      <c r="K195" s="641"/>
      <c r="L195" s="641"/>
      <c r="M195" s="641"/>
      <c r="N195" s="641"/>
      <c r="O195" s="641"/>
      <c r="P195" s="641"/>
      <c r="Q195" s="641"/>
      <c r="R195" s="641"/>
      <c r="S195" s="641"/>
      <c r="T195" s="641"/>
      <c r="U195" s="641"/>
      <c r="V195" s="641"/>
      <c r="W195" s="641"/>
      <c r="X195" s="641"/>
      <c r="Y195" s="641"/>
      <c r="Z195" s="641"/>
      <c r="AA195" s="641"/>
      <c r="AB195" s="641"/>
      <c r="AC195" s="641"/>
      <c r="AD195" s="641"/>
      <c r="AE195" s="641"/>
      <c r="AF195" s="641"/>
      <c r="AG195" s="641"/>
      <c r="AH195" s="641"/>
    </row>
    <row r="196" spans="1:34" ht="20.100000000000001" customHeight="1">
      <c r="B196" s="642" t="s">
        <v>149</v>
      </c>
      <c r="C196" s="642"/>
      <c r="D196" s="642"/>
      <c r="E196" s="642"/>
      <c r="F196" s="642"/>
      <c r="G196" s="642"/>
      <c r="H196" s="642"/>
      <c r="I196" s="642"/>
      <c r="J196" s="642"/>
      <c r="K196" s="642"/>
      <c r="L196" s="642"/>
      <c r="M196" s="642"/>
      <c r="N196" s="642"/>
      <c r="O196" s="642"/>
      <c r="P196" s="642"/>
      <c r="Q196" s="642"/>
      <c r="R196" s="642"/>
      <c r="S196" s="642"/>
      <c r="T196" s="642"/>
      <c r="U196" s="642"/>
      <c r="V196" s="642"/>
      <c r="W196" s="642"/>
      <c r="X196" s="642"/>
      <c r="Y196" s="642"/>
      <c r="Z196" s="642"/>
      <c r="AA196" s="642"/>
      <c r="AB196" s="642"/>
      <c r="AC196" s="642"/>
      <c r="AD196" s="642"/>
      <c r="AE196" s="642"/>
      <c r="AF196" s="642"/>
    </row>
    <row r="197" spans="1:34" ht="20.100000000000001" customHeight="1">
      <c r="B197" s="156" t="s">
        <v>154</v>
      </c>
      <c r="C197" s="156"/>
    </row>
    <row r="198" spans="1:34" ht="20.100000000000001" customHeight="1">
      <c r="B198" s="156"/>
      <c r="C198" s="156"/>
      <c r="Z198" s="156"/>
      <c r="AA198" s="156"/>
      <c r="AB198" s="156"/>
      <c r="AC198" s="156"/>
      <c r="AE198" s="156"/>
      <c r="AF198" s="156"/>
      <c r="AG198" s="156"/>
      <c r="AH198" s="156"/>
    </row>
    <row r="199" spans="1:34" ht="20.100000000000001" customHeight="1">
      <c r="X199" s="628" t="s">
        <v>272</v>
      </c>
      <c r="Y199" s="628"/>
      <c r="Z199" s="628"/>
      <c r="AA199" s="628"/>
      <c r="AB199" s="156" t="s">
        <v>28</v>
      </c>
      <c r="AC199" s="628"/>
      <c r="AD199" s="628"/>
      <c r="AE199" s="156" t="s">
        <v>29</v>
      </c>
      <c r="AF199" s="628"/>
      <c r="AG199" s="628"/>
      <c r="AH199" s="156" t="s">
        <v>30</v>
      </c>
    </row>
    <row r="200" spans="1:34" ht="20.100000000000001" customHeight="1">
      <c r="Z200" s="158"/>
      <c r="AA200" s="158"/>
      <c r="AB200" s="158"/>
      <c r="AC200" s="156"/>
      <c r="AD200" s="158"/>
      <c r="AE200" s="158"/>
      <c r="AF200" s="158"/>
      <c r="AG200" s="156"/>
      <c r="AH200" s="158"/>
    </row>
    <row r="201" spans="1:34" ht="20.100000000000001" customHeight="1">
      <c r="B201" s="156"/>
      <c r="C201" s="156"/>
      <c r="D201" s="156"/>
      <c r="E201" s="156"/>
      <c r="F201" s="156"/>
      <c r="G201" s="156"/>
      <c r="H201" s="156"/>
      <c r="I201" s="156"/>
      <c r="J201" s="156"/>
      <c r="M201" s="36" t="s">
        <v>141</v>
      </c>
    </row>
    <row r="202" spans="1:34" ht="20.100000000000001" customHeight="1">
      <c r="B202" s="156"/>
      <c r="C202" s="156"/>
      <c r="D202" s="156"/>
      <c r="E202" s="156"/>
      <c r="F202" s="156"/>
      <c r="G202" s="156"/>
      <c r="H202" s="156"/>
      <c r="I202" s="156"/>
      <c r="J202" s="156"/>
    </row>
    <row r="203" spans="1:34" ht="20.100000000000001" customHeight="1">
      <c r="B203" s="636" t="s">
        <v>354</v>
      </c>
      <c r="C203" s="636"/>
      <c r="D203" s="636"/>
      <c r="E203" s="636"/>
      <c r="F203" s="636"/>
      <c r="G203" s="636"/>
      <c r="H203" s="636"/>
      <c r="I203" s="636"/>
      <c r="J203" s="636"/>
      <c r="K203" s="636"/>
      <c r="L203" s="636"/>
      <c r="M203" s="636"/>
      <c r="N203" s="636"/>
      <c r="O203" s="636"/>
      <c r="P203" s="636"/>
      <c r="Q203" s="636"/>
      <c r="R203" s="636"/>
      <c r="S203" s="636"/>
      <c r="T203" s="636"/>
      <c r="U203" s="636"/>
      <c r="V203" s="636"/>
      <c r="W203" s="636"/>
      <c r="X203" s="636"/>
      <c r="Y203" s="636"/>
      <c r="Z203" s="636"/>
      <c r="AA203" s="636"/>
      <c r="AB203" s="636"/>
      <c r="AC203" s="636"/>
      <c r="AD203" s="636"/>
      <c r="AE203" s="636"/>
      <c r="AF203" s="636"/>
      <c r="AG203" s="636"/>
      <c r="AH203" s="636"/>
    </row>
    <row r="204" spans="1:34" ht="20.100000000000001" customHeight="1">
      <c r="B204" s="156"/>
      <c r="C204" s="156"/>
      <c r="D204" s="156"/>
      <c r="E204" s="156"/>
      <c r="F204" s="156"/>
      <c r="G204" s="156"/>
      <c r="H204" s="156"/>
      <c r="I204" s="156"/>
      <c r="J204" s="156"/>
    </row>
    <row r="205" spans="1:34" ht="20.100000000000001" customHeight="1">
      <c r="B205" s="157"/>
      <c r="C205" s="157"/>
      <c r="D205" s="157"/>
      <c r="E205" s="157"/>
      <c r="F205" s="157"/>
      <c r="G205" s="157"/>
      <c r="H205" s="157"/>
      <c r="I205" s="157"/>
      <c r="J205" s="157"/>
      <c r="R205" s="629" t="s">
        <v>143</v>
      </c>
      <c r="S205" s="629"/>
      <c r="T205" s="629"/>
      <c r="U205" s="629"/>
      <c r="V205" s="629"/>
      <c r="W205" s="629"/>
      <c r="X205" s="629"/>
      <c r="Y205" s="157"/>
    </row>
    <row r="206" spans="1:34" ht="20.100000000000001" customHeight="1">
      <c r="B206" s="157"/>
      <c r="C206" s="157"/>
      <c r="D206" s="157"/>
      <c r="E206" s="157"/>
      <c r="F206" s="157"/>
      <c r="G206" s="157"/>
      <c r="H206" s="157"/>
      <c r="I206" s="157"/>
      <c r="J206" s="157"/>
      <c r="R206" s="629" t="s">
        <v>144</v>
      </c>
      <c r="S206" s="629"/>
      <c r="T206" s="629"/>
      <c r="U206" s="629"/>
      <c r="V206" s="629"/>
      <c r="W206" s="629"/>
      <c r="X206" s="629"/>
      <c r="Y206" s="157"/>
      <c r="Z206" s="156"/>
      <c r="AA206" s="156"/>
      <c r="AB206" s="156"/>
      <c r="AH206" s="36" t="s">
        <v>49</v>
      </c>
    </row>
    <row r="208" spans="1:34" ht="20.100000000000001" customHeight="1">
      <c r="A208" s="156"/>
      <c r="B208" s="156"/>
      <c r="C208" s="156" t="s">
        <v>355</v>
      </c>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row>
    <row r="209" spans="1:34" ht="20.100000000000001"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row>
    <row r="210" spans="1:34" ht="20.100000000000001" customHeight="1">
      <c r="A210" s="156"/>
      <c r="B210" s="630" t="s">
        <v>145</v>
      </c>
      <c r="C210" s="630"/>
      <c r="D210" s="178"/>
      <c r="E210" s="630" t="s">
        <v>146</v>
      </c>
      <c r="F210" s="178"/>
      <c r="G210" s="178"/>
      <c r="H210" s="630" t="s">
        <v>5</v>
      </c>
      <c r="I210" s="178"/>
      <c r="J210" s="178"/>
      <c r="K210" s="630" t="s">
        <v>6</v>
      </c>
      <c r="L210" s="178"/>
      <c r="M210" s="178"/>
      <c r="N210" s="630" t="s">
        <v>147</v>
      </c>
      <c r="O210" s="630"/>
      <c r="P210" s="630"/>
      <c r="Q210" s="178"/>
      <c r="R210" s="178"/>
      <c r="S210" s="630" t="s">
        <v>8</v>
      </c>
      <c r="T210" s="630"/>
      <c r="U210" s="178"/>
      <c r="V210" s="178"/>
      <c r="W210" s="630" t="s">
        <v>148</v>
      </c>
      <c r="X210" s="178"/>
      <c r="Y210" s="178"/>
      <c r="Z210" s="178"/>
      <c r="AA210" s="178"/>
      <c r="AB210" s="178" t="s">
        <v>58</v>
      </c>
      <c r="AC210" s="178"/>
      <c r="AD210" s="178"/>
      <c r="AE210" s="178"/>
      <c r="AF210" s="178"/>
      <c r="AG210" s="178"/>
      <c r="AH210" s="178"/>
    </row>
    <row r="211" spans="1:34" ht="20.100000000000001" customHeight="1" thickBot="1">
      <c r="A211" s="156"/>
      <c r="B211" s="631"/>
      <c r="C211" s="631"/>
      <c r="D211" s="631"/>
      <c r="E211" s="631"/>
      <c r="F211" s="631"/>
      <c r="G211" s="631"/>
      <c r="H211" s="631"/>
      <c r="I211" s="631"/>
      <c r="J211" s="631"/>
      <c r="K211" s="631"/>
      <c r="L211" s="631"/>
      <c r="M211" s="631"/>
      <c r="N211" s="631"/>
      <c r="O211" s="631"/>
      <c r="P211" s="631"/>
      <c r="Q211" s="631"/>
      <c r="R211" s="631"/>
      <c r="S211" s="631"/>
      <c r="T211" s="631"/>
      <c r="U211" s="631"/>
      <c r="V211" s="631"/>
      <c r="W211" s="631"/>
      <c r="X211" s="631"/>
      <c r="Y211" s="631"/>
      <c r="Z211" s="631"/>
      <c r="AA211" s="631"/>
      <c r="AB211" s="631"/>
      <c r="AC211" s="631"/>
      <c r="AD211" s="631"/>
      <c r="AE211" s="631"/>
      <c r="AF211" s="631"/>
      <c r="AG211" s="631"/>
      <c r="AH211" s="631"/>
    </row>
    <row r="212" spans="1:34" ht="13.5" customHeight="1" thickTop="1">
      <c r="A212" s="156"/>
      <c r="B212" s="634"/>
      <c r="C212" s="634"/>
      <c r="D212" s="634"/>
      <c r="E212" s="634" t="str">
        <f>IF(入力ｼｰﾄ2!U162="","",入力ｼｰﾄ2!U162)</f>
        <v/>
      </c>
      <c r="F212" s="634"/>
      <c r="G212" s="634"/>
      <c r="H212" s="634" t="str">
        <f>IF(入力ｼｰﾄ2!X162="","",入力ｼｰﾄ2!X162)</f>
        <v/>
      </c>
      <c r="I212" s="634"/>
      <c r="J212" s="634"/>
      <c r="K212" s="634" t="str">
        <f>IF(入力ｼｰﾄ2!AA162="","",入力ｼｰﾄ2!AA162)</f>
        <v/>
      </c>
      <c r="L212" s="634"/>
      <c r="M212" s="634"/>
      <c r="N212" s="635">
        <f>IF('様式第２号（市提出用）'!R160="","",'様式第２号（市提出用）'!R160)</f>
        <v>0</v>
      </c>
      <c r="O212" s="635"/>
      <c r="P212" s="635"/>
      <c r="Q212" s="635"/>
      <c r="R212" s="635"/>
      <c r="S212" s="632" t="str">
        <f>IF(入力ｼｰﾄ2!AG162="","",入力ｼｰﾄ2!AG162)</f>
        <v/>
      </c>
      <c r="T212" s="632"/>
      <c r="U212" s="632"/>
      <c r="V212" s="632"/>
      <c r="W212" s="633">
        <f>IF('様式第２号（市提出用）'!X160="","",'様式第２号（市提出用）'!X160)</f>
        <v>0</v>
      </c>
      <c r="X212" s="633"/>
      <c r="Y212" s="633"/>
      <c r="Z212" s="633"/>
      <c r="AA212" s="633"/>
      <c r="AB212" s="632"/>
      <c r="AC212" s="632"/>
      <c r="AD212" s="632"/>
      <c r="AE212" s="632"/>
      <c r="AF212" s="632"/>
      <c r="AG212" s="632"/>
      <c r="AH212" s="632"/>
    </row>
    <row r="213" spans="1:34" ht="13.5" customHeight="1">
      <c r="A213" s="156"/>
      <c r="B213" s="634"/>
      <c r="C213" s="634"/>
      <c r="D213" s="634"/>
      <c r="E213" s="634" t="str">
        <f>IF(入力ｼｰﾄ2!U163="","",入力ｼｰﾄ2!U163)</f>
        <v/>
      </c>
      <c r="F213" s="634"/>
      <c r="G213" s="634"/>
      <c r="H213" s="634" t="str">
        <f>IF(入力ｼｰﾄ2!X163="","",入力ｼｰﾄ2!X163)</f>
        <v/>
      </c>
      <c r="I213" s="634"/>
      <c r="J213" s="634"/>
      <c r="K213" s="634" t="str">
        <f>IF(入力ｼｰﾄ2!AA163="","",入力ｼｰﾄ2!AA163)</f>
        <v/>
      </c>
      <c r="L213" s="634"/>
      <c r="M213" s="634"/>
      <c r="N213" s="635">
        <f>IF('様式第２号（市提出用）'!R161="","",'様式第２号（市提出用）'!R161)</f>
        <v>0</v>
      </c>
      <c r="O213" s="635"/>
      <c r="P213" s="635"/>
      <c r="Q213" s="635"/>
      <c r="R213" s="635"/>
      <c r="S213" s="632" t="str">
        <f>IF(入力ｼｰﾄ2!AG163="","",入力ｼｰﾄ2!AG163)</f>
        <v/>
      </c>
      <c r="T213" s="632"/>
      <c r="U213" s="632"/>
      <c r="V213" s="632"/>
      <c r="W213" s="633">
        <f>IF('様式第２号（市提出用）'!X161="","",'様式第２号（市提出用）'!X161)</f>
        <v>0</v>
      </c>
      <c r="X213" s="633"/>
      <c r="Y213" s="633"/>
      <c r="Z213" s="633"/>
      <c r="AA213" s="633"/>
      <c r="AB213" s="178"/>
      <c r="AC213" s="178"/>
      <c r="AD213" s="178"/>
      <c r="AE213" s="178"/>
      <c r="AF213" s="178"/>
      <c r="AG213" s="178"/>
      <c r="AH213" s="178"/>
    </row>
    <row r="214" spans="1:34" ht="13.5" customHeight="1">
      <c r="A214" s="156"/>
      <c r="B214" s="634"/>
      <c r="C214" s="634"/>
      <c r="D214" s="634"/>
      <c r="E214" s="634" t="str">
        <f>IF(入力ｼｰﾄ2!U164="","",入力ｼｰﾄ2!U164)</f>
        <v/>
      </c>
      <c r="F214" s="634"/>
      <c r="G214" s="634"/>
      <c r="H214" s="634" t="str">
        <f>IF(入力ｼｰﾄ2!X164="","",入力ｼｰﾄ2!X164)</f>
        <v/>
      </c>
      <c r="I214" s="634"/>
      <c r="J214" s="634"/>
      <c r="K214" s="634" t="str">
        <f>IF(入力ｼｰﾄ2!AA164="","",入力ｼｰﾄ2!AA164)</f>
        <v/>
      </c>
      <c r="L214" s="634"/>
      <c r="M214" s="634"/>
      <c r="N214" s="635">
        <f>IF('様式第２号（市提出用）'!R162="","",'様式第２号（市提出用）'!R162)</f>
        <v>0</v>
      </c>
      <c r="O214" s="635"/>
      <c r="P214" s="635"/>
      <c r="Q214" s="635"/>
      <c r="R214" s="635"/>
      <c r="S214" s="632" t="str">
        <f>IF(入力ｼｰﾄ2!AG164="","",入力ｼｰﾄ2!AG164)</f>
        <v/>
      </c>
      <c r="T214" s="632"/>
      <c r="U214" s="632"/>
      <c r="V214" s="632"/>
      <c r="W214" s="633">
        <f>IF('様式第２号（市提出用）'!X162="","",'様式第２号（市提出用）'!X162)</f>
        <v>0</v>
      </c>
      <c r="X214" s="633"/>
      <c r="Y214" s="633"/>
      <c r="Z214" s="633"/>
      <c r="AA214" s="633"/>
      <c r="AB214" s="178"/>
      <c r="AC214" s="178"/>
      <c r="AD214" s="178"/>
      <c r="AE214" s="178"/>
      <c r="AF214" s="178"/>
      <c r="AG214" s="178"/>
      <c r="AH214" s="178"/>
    </row>
    <row r="215" spans="1:34" ht="13.5" customHeight="1">
      <c r="A215" s="156"/>
      <c r="B215" s="634"/>
      <c r="C215" s="634"/>
      <c r="D215" s="634"/>
      <c r="E215" s="634" t="str">
        <f>IF(入力ｼｰﾄ2!U165="","",入力ｼｰﾄ2!U165)</f>
        <v/>
      </c>
      <c r="F215" s="634"/>
      <c r="G215" s="634"/>
      <c r="H215" s="634" t="str">
        <f>IF(入力ｼｰﾄ2!X165="","",入力ｼｰﾄ2!X165)</f>
        <v/>
      </c>
      <c r="I215" s="634"/>
      <c r="J215" s="634"/>
      <c r="K215" s="634" t="str">
        <f>IF(入力ｼｰﾄ2!AA165="","",入力ｼｰﾄ2!AA165)</f>
        <v/>
      </c>
      <c r="L215" s="634"/>
      <c r="M215" s="634"/>
      <c r="N215" s="635">
        <f>IF('様式第２号（市提出用）'!R163="","",'様式第２号（市提出用）'!R163)</f>
        <v>0</v>
      </c>
      <c r="O215" s="635"/>
      <c r="P215" s="635"/>
      <c r="Q215" s="635"/>
      <c r="R215" s="635"/>
      <c r="S215" s="632" t="str">
        <f>IF(入力ｼｰﾄ2!AG165="","",入力ｼｰﾄ2!AG165)</f>
        <v/>
      </c>
      <c r="T215" s="632"/>
      <c r="U215" s="632"/>
      <c r="V215" s="632"/>
      <c r="W215" s="633">
        <f>IF('様式第２号（市提出用）'!X163="","",'様式第２号（市提出用）'!X163)</f>
        <v>0</v>
      </c>
      <c r="X215" s="633"/>
      <c r="Y215" s="633"/>
      <c r="Z215" s="633"/>
      <c r="AA215" s="633"/>
      <c r="AB215" s="178"/>
      <c r="AC215" s="178"/>
      <c r="AD215" s="178"/>
      <c r="AE215" s="178"/>
      <c r="AF215" s="178"/>
      <c r="AG215" s="178"/>
      <c r="AH215" s="178"/>
    </row>
    <row r="216" spans="1:34" ht="13.5" customHeight="1">
      <c r="A216" s="156"/>
      <c r="B216" s="634"/>
      <c r="C216" s="634"/>
      <c r="D216" s="634"/>
      <c r="E216" s="634" t="str">
        <f>IF(入力ｼｰﾄ2!U166="","",入力ｼｰﾄ2!U166)</f>
        <v/>
      </c>
      <c r="F216" s="634"/>
      <c r="G216" s="634"/>
      <c r="H216" s="634" t="str">
        <f>IF(入力ｼｰﾄ2!X166="","",入力ｼｰﾄ2!X166)</f>
        <v/>
      </c>
      <c r="I216" s="634"/>
      <c r="J216" s="634"/>
      <c r="K216" s="634" t="str">
        <f>IF(入力ｼｰﾄ2!AA166="","",入力ｼｰﾄ2!AA166)</f>
        <v/>
      </c>
      <c r="L216" s="634"/>
      <c r="M216" s="634"/>
      <c r="N216" s="635">
        <f>IF('様式第２号（市提出用）'!R164="","",'様式第２号（市提出用）'!R164)</f>
        <v>0</v>
      </c>
      <c r="O216" s="635"/>
      <c r="P216" s="635"/>
      <c r="Q216" s="635"/>
      <c r="R216" s="635"/>
      <c r="S216" s="632" t="str">
        <f>IF(入力ｼｰﾄ2!AG166="","",入力ｼｰﾄ2!AG166)</f>
        <v/>
      </c>
      <c r="T216" s="632"/>
      <c r="U216" s="632"/>
      <c r="V216" s="632"/>
      <c r="W216" s="633">
        <f>IF('様式第２号（市提出用）'!X164="","",'様式第２号（市提出用）'!X164)</f>
        <v>0</v>
      </c>
      <c r="X216" s="633"/>
      <c r="Y216" s="633"/>
      <c r="Z216" s="633"/>
      <c r="AA216" s="633"/>
      <c r="AB216" s="178"/>
      <c r="AC216" s="178"/>
      <c r="AD216" s="178"/>
      <c r="AE216" s="178"/>
      <c r="AF216" s="178"/>
      <c r="AG216" s="178"/>
      <c r="AH216" s="178"/>
    </row>
    <row r="217" spans="1:34" ht="13.5" customHeight="1">
      <c r="A217" s="156"/>
      <c r="B217" s="634"/>
      <c r="C217" s="634"/>
      <c r="D217" s="634"/>
      <c r="E217" s="634" t="str">
        <f>IF(入力ｼｰﾄ2!U167="","",入力ｼｰﾄ2!U167)</f>
        <v/>
      </c>
      <c r="F217" s="634"/>
      <c r="G217" s="634"/>
      <c r="H217" s="634" t="str">
        <f>IF(入力ｼｰﾄ2!X167="","",入力ｼｰﾄ2!X167)</f>
        <v/>
      </c>
      <c r="I217" s="634"/>
      <c r="J217" s="634"/>
      <c r="K217" s="634" t="str">
        <f>IF(入力ｼｰﾄ2!AA167="","",入力ｼｰﾄ2!AA167)</f>
        <v/>
      </c>
      <c r="L217" s="634"/>
      <c r="M217" s="634"/>
      <c r="N217" s="635">
        <f>IF('様式第２号（市提出用）'!R165="","",'様式第２号（市提出用）'!R165)</f>
        <v>0</v>
      </c>
      <c r="O217" s="635"/>
      <c r="P217" s="635"/>
      <c r="Q217" s="635"/>
      <c r="R217" s="635"/>
      <c r="S217" s="632" t="str">
        <f>IF(入力ｼｰﾄ2!AG167="","",入力ｼｰﾄ2!AG167)</f>
        <v/>
      </c>
      <c r="T217" s="632"/>
      <c r="U217" s="632"/>
      <c r="V217" s="632"/>
      <c r="W217" s="633">
        <f>IF('様式第２号（市提出用）'!X165="","",'様式第２号（市提出用）'!X165)</f>
        <v>0</v>
      </c>
      <c r="X217" s="633"/>
      <c r="Y217" s="633"/>
      <c r="Z217" s="633"/>
      <c r="AA217" s="633"/>
      <c r="AB217" s="178"/>
      <c r="AC217" s="178"/>
      <c r="AD217" s="178"/>
      <c r="AE217" s="178"/>
      <c r="AF217" s="178"/>
      <c r="AG217" s="178"/>
      <c r="AH217" s="178"/>
    </row>
    <row r="218" spans="1:34" ht="13.5" customHeight="1">
      <c r="A218" s="156"/>
      <c r="B218" s="634"/>
      <c r="C218" s="634"/>
      <c r="D218" s="634"/>
      <c r="E218" s="634" t="str">
        <f>IF(入力ｼｰﾄ2!U168="","",入力ｼｰﾄ2!U168)</f>
        <v/>
      </c>
      <c r="F218" s="634"/>
      <c r="G218" s="634"/>
      <c r="H218" s="634" t="str">
        <f>IF(入力ｼｰﾄ2!X168="","",入力ｼｰﾄ2!X168)</f>
        <v/>
      </c>
      <c r="I218" s="634"/>
      <c r="J218" s="634"/>
      <c r="K218" s="634" t="str">
        <f>IF(入力ｼｰﾄ2!AA168="","",入力ｼｰﾄ2!AA168)</f>
        <v/>
      </c>
      <c r="L218" s="634"/>
      <c r="M218" s="634"/>
      <c r="N218" s="635">
        <f>IF('様式第２号（市提出用）'!R166="","",'様式第２号（市提出用）'!R166)</f>
        <v>0</v>
      </c>
      <c r="O218" s="635"/>
      <c r="P218" s="635"/>
      <c r="Q218" s="635"/>
      <c r="R218" s="635"/>
      <c r="S218" s="632" t="str">
        <f>IF(入力ｼｰﾄ2!AG168="","",入力ｼｰﾄ2!AG168)</f>
        <v/>
      </c>
      <c r="T218" s="632"/>
      <c r="U218" s="632"/>
      <c r="V218" s="632"/>
      <c r="W218" s="633">
        <f>IF('様式第２号（市提出用）'!X166="","",'様式第２号（市提出用）'!X166)</f>
        <v>0</v>
      </c>
      <c r="X218" s="633"/>
      <c r="Y218" s="633"/>
      <c r="Z218" s="633"/>
      <c r="AA218" s="633"/>
      <c r="AB218" s="178"/>
      <c r="AC218" s="178"/>
      <c r="AD218" s="178"/>
      <c r="AE218" s="178"/>
      <c r="AF218" s="178"/>
      <c r="AG218" s="178"/>
      <c r="AH218" s="178"/>
    </row>
    <row r="219" spans="1:34" ht="13.5" customHeight="1">
      <c r="A219" s="156"/>
      <c r="B219" s="634"/>
      <c r="C219" s="634"/>
      <c r="D219" s="634"/>
      <c r="E219" s="634" t="str">
        <f>IF(入力ｼｰﾄ2!U169="","",入力ｼｰﾄ2!U169)</f>
        <v/>
      </c>
      <c r="F219" s="634"/>
      <c r="G219" s="634"/>
      <c r="H219" s="634" t="str">
        <f>IF(入力ｼｰﾄ2!X169="","",入力ｼｰﾄ2!X169)</f>
        <v/>
      </c>
      <c r="I219" s="634"/>
      <c r="J219" s="634"/>
      <c r="K219" s="634" t="str">
        <f>IF(入力ｼｰﾄ2!AA169="","",入力ｼｰﾄ2!AA169)</f>
        <v/>
      </c>
      <c r="L219" s="634"/>
      <c r="M219" s="634"/>
      <c r="N219" s="635">
        <f>IF('様式第２号（市提出用）'!R167="","",'様式第２号（市提出用）'!R167)</f>
        <v>0</v>
      </c>
      <c r="O219" s="635"/>
      <c r="P219" s="635"/>
      <c r="Q219" s="635"/>
      <c r="R219" s="635"/>
      <c r="S219" s="632" t="str">
        <f>IF(入力ｼｰﾄ2!AG169="","",入力ｼｰﾄ2!AG169)</f>
        <v/>
      </c>
      <c r="T219" s="632"/>
      <c r="U219" s="632"/>
      <c r="V219" s="632"/>
      <c r="W219" s="633">
        <f>IF('様式第２号（市提出用）'!X167="","",'様式第２号（市提出用）'!X167)</f>
        <v>0</v>
      </c>
      <c r="X219" s="633"/>
      <c r="Y219" s="633"/>
      <c r="Z219" s="633"/>
      <c r="AA219" s="633"/>
      <c r="AB219" s="178"/>
      <c r="AC219" s="178"/>
      <c r="AD219" s="178"/>
      <c r="AE219" s="178"/>
      <c r="AF219" s="178"/>
      <c r="AG219" s="178"/>
      <c r="AH219" s="178"/>
    </row>
    <row r="220" spans="1:34" ht="13.5" customHeight="1">
      <c r="A220" s="156"/>
      <c r="B220" s="634"/>
      <c r="C220" s="634"/>
      <c r="D220" s="634"/>
      <c r="E220" s="634" t="str">
        <f>IF(入力ｼｰﾄ2!U170="","",入力ｼｰﾄ2!U170)</f>
        <v/>
      </c>
      <c r="F220" s="634"/>
      <c r="G220" s="634"/>
      <c r="H220" s="634" t="str">
        <f>IF(入力ｼｰﾄ2!X170="","",入力ｼｰﾄ2!X170)</f>
        <v/>
      </c>
      <c r="I220" s="634"/>
      <c r="J220" s="634"/>
      <c r="K220" s="634" t="str">
        <f>IF(入力ｼｰﾄ2!AA170="","",入力ｼｰﾄ2!AA170)</f>
        <v/>
      </c>
      <c r="L220" s="634"/>
      <c r="M220" s="634"/>
      <c r="N220" s="635">
        <f>IF('様式第２号（市提出用）'!R168="","",'様式第２号（市提出用）'!R168)</f>
        <v>0</v>
      </c>
      <c r="O220" s="635"/>
      <c r="P220" s="635"/>
      <c r="Q220" s="635"/>
      <c r="R220" s="635"/>
      <c r="S220" s="632" t="str">
        <f>IF(入力ｼｰﾄ2!AG170="","",入力ｼｰﾄ2!AG170)</f>
        <v/>
      </c>
      <c r="T220" s="632"/>
      <c r="U220" s="632"/>
      <c r="V220" s="632"/>
      <c r="W220" s="633">
        <f>IF('様式第２号（市提出用）'!X168="","",'様式第２号（市提出用）'!X168)</f>
        <v>0</v>
      </c>
      <c r="X220" s="633"/>
      <c r="Y220" s="633"/>
      <c r="Z220" s="633"/>
      <c r="AA220" s="633"/>
      <c r="AB220" s="178"/>
      <c r="AC220" s="178"/>
      <c r="AD220" s="178"/>
      <c r="AE220" s="178"/>
      <c r="AF220" s="178"/>
      <c r="AG220" s="178"/>
      <c r="AH220" s="178"/>
    </row>
    <row r="221" spans="1:34" ht="13.5" customHeight="1">
      <c r="A221" s="156"/>
      <c r="B221" s="634"/>
      <c r="C221" s="634"/>
      <c r="D221" s="634"/>
      <c r="E221" s="634" t="str">
        <f>IF(入力ｼｰﾄ2!U171="","",入力ｼｰﾄ2!U171)</f>
        <v/>
      </c>
      <c r="F221" s="634"/>
      <c r="G221" s="634"/>
      <c r="H221" s="634" t="str">
        <f>IF(入力ｼｰﾄ2!X171="","",入力ｼｰﾄ2!X171)</f>
        <v/>
      </c>
      <c r="I221" s="634"/>
      <c r="J221" s="634"/>
      <c r="K221" s="634" t="str">
        <f>IF(入力ｼｰﾄ2!AA171="","",入力ｼｰﾄ2!AA171)</f>
        <v/>
      </c>
      <c r="L221" s="634"/>
      <c r="M221" s="634"/>
      <c r="N221" s="635">
        <f>IF('様式第２号（市提出用）'!R169="","",'様式第２号（市提出用）'!R169)</f>
        <v>0</v>
      </c>
      <c r="O221" s="635"/>
      <c r="P221" s="635"/>
      <c r="Q221" s="635"/>
      <c r="R221" s="635"/>
      <c r="S221" s="632" t="str">
        <f>IF(入力ｼｰﾄ2!AG171="","",入力ｼｰﾄ2!AG171)</f>
        <v/>
      </c>
      <c r="T221" s="632"/>
      <c r="U221" s="632"/>
      <c r="V221" s="632"/>
      <c r="W221" s="633">
        <f>IF('様式第２号（市提出用）'!X169="","",'様式第２号（市提出用）'!X169)</f>
        <v>0</v>
      </c>
      <c r="X221" s="633"/>
      <c r="Y221" s="633"/>
      <c r="Z221" s="633"/>
      <c r="AA221" s="633"/>
      <c r="AB221" s="178"/>
      <c r="AC221" s="178"/>
      <c r="AD221" s="178"/>
      <c r="AE221" s="178"/>
      <c r="AF221" s="178"/>
      <c r="AG221" s="178"/>
      <c r="AH221" s="178"/>
    </row>
    <row r="222" spans="1:34" ht="13.5" customHeight="1">
      <c r="A222" s="156"/>
      <c r="B222" s="634"/>
      <c r="C222" s="634"/>
      <c r="D222" s="634"/>
      <c r="E222" s="634" t="str">
        <f>IF(入力ｼｰﾄ2!U172="","",入力ｼｰﾄ2!U172)</f>
        <v/>
      </c>
      <c r="F222" s="634"/>
      <c r="G222" s="634"/>
      <c r="H222" s="634" t="str">
        <f>IF(入力ｼｰﾄ2!X172="","",入力ｼｰﾄ2!X172)</f>
        <v/>
      </c>
      <c r="I222" s="634"/>
      <c r="J222" s="634"/>
      <c r="K222" s="634" t="str">
        <f>IF(入力ｼｰﾄ2!AA172="","",入力ｼｰﾄ2!AA172)</f>
        <v/>
      </c>
      <c r="L222" s="634"/>
      <c r="M222" s="634"/>
      <c r="N222" s="635">
        <f>IF('様式第２号（市提出用）'!R170="","",'様式第２号（市提出用）'!R170)</f>
        <v>0</v>
      </c>
      <c r="O222" s="635"/>
      <c r="P222" s="635"/>
      <c r="Q222" s="635"/>
      <c r="R222" s="635"/>
      <c r="S222" s="632" t="str">
        <f>IF(入力ｼｰﾄ2!AG172="","",入力ｼｰﾄ2!AG172)</f>
        <v/>
      </c>
      <c r="T222" s="632"/>
      <c r="U222" s="632"/>
      <c r="V222" s="632"/>
      <c r="W222" s="633">
        <f>IF('様式第２号（市提出用）'!X170="","",'様式第２号（市提出用）'!X170)</f>
        <v>0</v>
      </c>
      <c r="X222" s="633"/>
      <c r="Y222" s="633"/>
      <c r="Z222" s="633"/>
      <c r="AA222" s="633"/>
      <c r="AB222" s="178"/>
      <c r="AC222" s="178"/>
      <c r="AD222" s="178"/>
      <c r="AE222" s="178"/>
      <c r="AF222" s="178"/>
      <c r="AG222" s="178"/>
      <c r="AH222" s="178"/>
    </row>
    <row r="223" spans="1:34" ht="13.5" customHeight="1">
      <c r="A223" s="156"/>
      <c r="B223" s="634"/>
      <c r="C223" s="634"/>
      <c r="D223" s="634"/>
      <c r="E223" s="634" t="str">
        <f>IF(入力ｼｰﾄ2!U173="","",入力ｼｰﾄ2!U173)</f>
        <v/>
      </c>
      <c r="F223" s="634"/>
      <c r="G223" s="634"/>
      <c r="H223" s="634" t="str">
        <f>IF(入力ｼｰﾄ2!X173="","",入力ｼｰﾄ2!X173)</f>
        <v/>
      </c>
      <c r="I223" s="634"/>
      <c r="J223" s="634"/>
      <c r="K223" s="634" t="str">
        <f>IF(入力ｼｰﾄ2!AA173="","",入力ｼｰﾄ2!AA173)</f>
        <v/>
      </c>
      <c r="L223" s="634"/>
      <c r="M223" s="634"/>
      <c r="N223" s="635">
        <f>IF('様式第２号（市提出用）'!R171="","",'様式第２号（市提出用）'!R171)</f>
        <v>0</v>
      </c>
      <c r="O223" s="635"/>
      <c r="P223" s="635"/>
      <c r="Q223" s="635"/>
      <c r="R223" s="635"/>
      <c r="S223" s="632" t="str">
        <f>IF(入力ｼｰﾄ2!AG173="","",入力ｼｰﾄ2!AG173)</f>
        <v/>
      </c>
      <c r="T223" s="632"/>
      <c r="U223" s="632"/>
      <c r="V223" s="632"/>
      <c r="W223" s="633">
        <f>IF('様式第２号（市提出用）'!X171="","",'様式第２号（市提出用）'!X171)</f>
        <v>0</v>
      </c>
      <c r="X223" s="633"/>
      <c r="Y223" s="633"/>
      <c r="Z223" s="633"/>
      <c r="AA223" s="633"/>
      <c r="AB223" s="178"/>
      <c r="AC223" s="178"/>
      <c r="AD223" s="178"/>
      <c r="AE223" s="178"/>
      <c r="AF223" s="178"/>
      <c r="AG223" s="178"/>
      <c r="AH223" s="178"/>
    </row>
    <row r="224" spans="1:34" ht="13.5" customHeight="1">
      <c r="A224" s="156"/>
      <c r="B224" s="634"/>
      <c r="C224" s="634"/>
      <c r="D224" s="634"/>
      <c r="E224" s="634" t="str">
        <f>IF(入力ｼｰﾄ2!U174="","",入力ｼｰﾄ2!U174)</f>
        <v/>
      </c>
      <c r="F224" s="634"/>
      <c r="G224" s="634"/>
      <c r="H224" s="634" t="str">
        <f>IF(入力ｼｰﾄ2!X174="","",入力ｼｰﾄ2!X174)</f>
        <v/>
      </c>
      <c r="I224" s="634"/>
      <c r="J224" s="634"/>
      <c r="K224" s="634" t="str">
        <f>IF(入力ｼｰﾄ2!AA174="","",入力ｼｰﾄ2!AA174)</f>
        <v/>
      </c>
      <c r="L224" s="634"/>
      <c r="M224" s="634"/>
      <c r="N224" s="635">
        <f>IF('様式第２号（市提出用）'!R172="","",'様式第２号（市提出用）'!R172)</f>
        <v>0</v>
      </c>
      <c r="O224" s="635"/>
      <c r="P224" s="635"/>
      <c r="Q224" s="635"/>
      <c r="R224" s="635"/>
      <c r="S224" s="632" t="str">
        <f>IF(入力ｼｰﾄ2!AG174="","",入力ｼｰﾄ2!AG174)</f>
        <v/>
      </c>
      <c r="T224" s="632"/>
      <c r="U224" s="632"/>
      <c r="V224" s="632"/>
      <c r="W224" s="633">
        <f>IF('様式第２号（市提出用）'!X172="","",'様式第２号（市提出用）'!X172)</f>
        <v>0</v>
      </c>
      <c r="X224" s="633"/>
      <c r="Y224" s="633"/>
      <c r="Z224" s="633"/>
      <c r="AA224" s="633"/>
      <c r="AB224" s="178"/>
      <c r="AC224" s="178"/>
      <c r="AD224" s="178"/>
      <c r="AE224" s="178"/>
      <c r="AF224" s="178"/>
      <c r="AG224" s="178"/>
      <c r="AH224" s="178"/>
    </row>
    <row r="225" spans="1:34" ht="13.5" customHeight="1">
      <c r="A225" s="156"/>
      <c r="B225" s="634"/>
      <c r="C225" s="634"/>
      <c r="D225" s="634"/>
      <c r="E225" s="634" t="str">
        <f>IF(入力ｼｰﾄ2!U175="","",入力ｼｰﾄ2!U175)</f>
        <v/>
      </c>
      <c r="F225" s="634"/>
      <c r="G225" s="634"/>
      <c r="H225" s="634" t="str">
        <f>IF(入力ｼｰﾄ2!X175="","",入力ｼｰﾄ2!X175)</f>
        <v/>
      </c>
      <c r="I225" s="634"/>
      <c r="J225" s="634"/>
      <c r="K225" s="634" t="str">
        <f>IF(入力ｼｰﾄ2!AA175="","",入力ｼｰﾄ2!AA175)</f>
        <v/>
      </c>
      <c r="L225" s="634"/>
      <c r="M225" s="634"/>
      <c r="N225" s="635">
        <f>IF('様式第２号（市提出用）'!R173="","",'様式第２号（市提出用）'!R173)</f>
        <v>0</v>
      </c>
      <c r="O225" s="635"/>
      <c r="P225" s="635"/>
      <c r="Q225" s="635"/>
      <c r="R225" s="635"/>
      <c r="S225" s="632" t="str">
        <f>IF(入力ｼｰﾄ2!AG175="","",入力ｼｰﾄ2!AG175)</f>
        <v/>
      </c>
      <c r="T225" s="632"/>
      <c r="U225" s="632"/>
      <c r="V225" s="632"/>
      <c r="W225" s="633">
        <f>IF('様式第２号（市提出用）'!X173="","",'様式第２号（市提出用）'!X173)</f>
        <v>0</v>
      </c>
      <c r="X225" s="633"/>
      <c r="Y225" s="633"/>
      <c r="Z225" s="633"/>
      <c r="AA225" s="633"/>
      <c r="AB225" s="178"/>
      <c r="AC225" s="178"/>
      <c r="AD225" s="178"/>
      <c r="AE225" s="178"/>
      <c r="AF225" s="178"/>
      <c r="AG225" s="178"/>
      <c r="AH225" s="178"/>
    </row>
    <row r="226" spans="1:34" ht="13.5" customHeight="1">
      <c r="B226" s="634"/>
      <c r="C226" s="634"/>
      <c r="D226" s="634"/>
      <c r="E226" s="634" t="str">
        <f>IF(入力ｼｰﾄ2!U176="","",入力ｼｰﾄ2!U176)</f>
        <v/>
      </c>
      <c r="F226" s="634"/>
      <c r="G226" s="634"/>
      <c r="H226" s="634" t="str">
        <f>IF(入力ｼｰﾄ2!X176="","",入力ｼｰﾄ2!X176)</f>
        <v/>
      </c>
      <c r="I226" s="634"/>
      <c r="J226" s="634"/>
      <c r="K226" s="634" t="str">
        <f>IF(入力ｼｰﾄ2!AA176="","",入力ｼｰﾄ2!AA176)</f>
        <v/>
      </c>
      <c r="L226" s="634"/>
      <c r="M226" s="634"/>
      <c r="N226" s="635">
        <f>IF('様式第２号（市提出用）'!R174="","",'様式第２号（市提出用）'!R174)</f>
        <v>0</v>
      </c>
      <c r="O226" s="635"/>
      <c r="P226" s="635"/>
      <c r="Q226" s="635"/>
      <c r="R226" s="635"/>
      <c r="S226" s="632" t="str">
        <f>IF(入力ｼｰﾄ2!AG176="","",入力ｼｰﾄ2!AG176)</f>
        <v/>
      </c>
      <c r="T226" s="632"/>
      <c r="U226" s="632"/>
      <c r="V226" s="632"/>
      <c r="W226" s="633">
        <f>IF('様式第２号（市提出用）'!X174="","",'様式第２号（市提出用）'!X174)</f>
        <v>0</v>
      </c>
      <c r="X226" s="633"/>
      <c r="Y226" s="633"/>
      <c r="Z226" s="633"/>
      <c r="AA226" s="633"/>
      <c r="AB226" s="178"/>
      <c r="AC226" s="178"/>
      <c r="AD226" s="178"/>
      <c r="AE226" s="178"/>
      <c r="AF226" s="178"/>
      <c r="AG226" s="178"/>
      <c r="AH226" s="178"/>
    </row>
    <row r="227" spans="1:34" ht="13.5" customHeight="1">
      <c r="B227" s="634"/>
      <c r="C227" s="634"/>
      <c r="D227" s="634"/>
      <c r="E227" s="634" t="str">
        <f>IF(入力ｼｰﾄ2!U177="","",入力ｼｰﾄ2!U177)</f>
        <v/>
      </c>
      <c r="F227" s="634"/>
      <c r="G227" s="634"/>
      <c r="H227" s="634" t="str">
        <f>IF(入力ｼｰﾄ2!X177="","",入力ｼｰﾄ2!X177)</f>
        <v/>
      </c>
      <c r="I227" s="634"/>
      <c r="J227" s="634"/>
      <c r="K227" s="634" t="str">
        <f>IF(入力ｼｰﾄ2!AA177="","",入力ｼｰﾄ2!AA177)</f>
        <v/>
      </c>
      <c r="L227" s="634"/>
      <c r="M227" s="634"/>
      <c r="N227" s="635">
        <f>IF('様式第２号（市提出用）'!R175="","",'様式第２号（市提出用）'!R175)</f>
        <v>0</v>
      </c>
      <c r="O227" s="635"/>
      <c r="P227" s="635"/>
      <c r="Q227" s="635"/>
      <c r="R227" s="635"/>
      <c r="S227" s="632" t="str">
        <f>IF(入力ｼｰﾄ2!AG177="","",入力ｼｰﾄ2!AG177)</f>
        <v/>
      </c>
      <c r="T227" s="632"/>
      <c r="U227" s="632"/>
      <c r="V227" s="632"/>
      <c r="W227" s="633">
        <f>IF('様式第２号（市提出用）'!X175="","",'様式第２号（市提出用）'!X175)</f>
        <v>0</v>
      </c>
      <c r="X227" s="633"/>
      <c r="Y227" s="633"/>
      <c r="Z227" s="633"/>
      <c r="AA227" s="633"/>
      <c r="AB227" s="178"/>
      <c r="AC227" s="178"/>
      <c r="AD227" s="178"/>
      <c r="AE227" s="178"/>
      <c r="AF227" s="178"/>
      <c r="AG227" s="178"/>
      <c r="AH227" s="178"/>
    </row>
    <row r="228" spans="1:34" ht="13.5" customHeight="1">
      <c r="B228" s="634"/>
      <c r="C228" s="634"/>
      <c r="D228" s="634"/>
      <c r="E228" s="634" t="str">
        <f>IF(入力ｼｰﾄ2!U178="","",入力ｼｰﾄ2!U178)</f>
        <v/>
      </c>
      <c r="F228" s="634"/>
      <c r="G228" s="634"/>
      <c r="H228" s="634" t="str">
        <f>IF(入力ｼｰﾄ2!X178="","",入力ｼｰﾄ2!X178)</f>
        <v/>
      </c>
      <c r="I228" s="634"/>
      <c r="J228" s="634"/>
      <c r="K228" s="634" t="str">
        <f>IF(入力ｼｰﾄ2!AA178="","",入力ｼｰﾄ2!AA178)</f>
        <v/>
      </c>
      <c r="L228" s="634"/>
      <c r="M228" s="634"/>
      <c r="N228" s="635">
        <f>IF('様式第２号（市提出用）'!R176="","",'様式第２号（市提出用）'!R176)</f>
        <v>0</v>
      </c>
      <c r="O228" s="635"/>
      <c r="P228" s="635"/>
      <c r="Q228" s="635"/>
      <c r="R228" s="635"/>
      <c r="S228" s="632" t="str">
        <f>IF(入力ｼｰﾄ2!AG178="","",入力ｼｰﾄ2!AG178)</f>
        <v/>
      </c>
      <c r="T228" s="632"/>
      <c r="U228" s="632"/>
      <c r="V228" s="632"/>
      <c r="W228" s="633">
        <f>IF('様式第２号（市提出用）'!X176="","",'様式第２号（市提出用）'!X176)</f>
        <v>0</v>
      </c>
      <c r="X228" s="633"/>
      <c r="Y228" s="633"/>
      <c r="Z228" s="633"/>
      <c r="AA228" s="633"/>
      <c r="AB228" s="178"/>
      <c r="AC228" s="178"/>
      <c r="AD228" s="178"/>
      <c r="AE228" s="178"/>
      <c r="AF228" s="178"/>
      <c r="AG228" s="178"/>
      <c r="AH228" s="178"/>
    </row>
    <row r="229" spans="1:34" ht="13.5" customHeight="1">
      <c r="B229" s="634"/>
      <c r="C229" s="634"/>
      <c r="D229" s="634"/>
      <c r="E229" s="634" t="str">
        <f>IF(入力ｼｰﾄ2!U179="","",入力ｼｰﾄ2!U179)</f>
        <v/>
      </c>
      <c r="F229" s="634"/>
      <c r="G229" s="634"/>
      <c r="H229" s="634" t="str">
        <f>IF(入力ｼｰﾄ2!X179="","",入力ｼｰﾄ2!X179)</f>
        <v/>
      </c>
      <c r="I229" s="634"/>
      <c r="J229" s="634"/>
      <c r="K229" s="634" t="str">
        <f>IF(入力ｼｰﾄ2!AA179="","",入力ｼｰﾄ2!AA179)</f>
        <v/>
      </c>
      <c r="L229" s="634"/>
      <c r="M229" s="634"/>
      <c r="N229" s="635">
        <f>IF('様式第２号（市提出用）'!R177="","",'様式第２号（市提出用）'!R177)</f>
        <v>0</v>
      </c>
      <c r="O229" s="635"/>
      <c r="P229" s="635"/>
      <c r="Q229" s="635"/>
      <c r="R229" s="635"/>
      <c r="S229" s="632" t="str">
        <f>IF(入力ｼｰﾄ2!AG179="","",入力ｼｰﾄ2!AG179)</f>
        <v/>
      </c>
      <c r="T229" s="632"/>
      <c r="U229" s="632"/>
      <c r="V229" s="632"/>
      <c r="W229" s="633">
        <f>IF('様式第２号（市提出用）'!X177="","",'様式第２号（市提出用）'!X177)</f>
        <v>0</v>
      </c>
      <c r="X229" s="633"/>
      <c r="Y229" s="633"/>
      <c r="Z229" s="633"/>
      <c r="AA229" s="633"/>
      <c r="AB229" s="178"/>
      <c r="AC229" s="178"/>
      <c r="AD229" s="178"/>
      <c r="AE229" s="178"/>
      <c r="AF229" s="178"/>
      <c r="AG229" s="178"/>
      <c r="AH229" s="178"/>
    </row>
    <row r="230" spans="1:34" ht="13.5" customHeight="1">
      <c r="B230" s="634"/>
      <c r="C230" s="634"/>
      <c r="D230" s="634"/>
      <c r="E230" s="634" t="str">
        <f>IF(入力ｼｰﾄ2!U180="","",入力ｼｰﾄ2!U180)</f>
        <v/>
      </c>
      <c r="F230" s="634"/>
      <c r="G230" s="634"/>
      <c r="H230" s="634" t="str">
        <f>IF(入力ｼｰﾄ2!X180="","",入力ｼｰﾄ2!X180)</f>
        <v/>
      </c>
      <c r="I230" s="634"/>
      <c r="J230" s="634"/>
      <c r="K230" s="634" t="str">
        <f>IF(入力ｼｰﾄ2!AA180="","",入力ｼｰﾄ2!AA180)</f>
        <v/>
      </c>
      <c r="L230" s="634"/>
      <c r="M230" s="634"/>
      <c r="N230" s="635">
        <f>IF('様式第２号（市提出用）'!R178="","",'様式第２号（市提出用）'!R178)</f>
        <v>0</v>
      </c>
      <c r="O230" s="635"/>
      <c r="P230" s="635"/>
      <c r="Q230" s="635"/>
      <c r="R230" s="635"/>
      <c r="S230" s="632" t="str">
        <f>IF(入力ｼｰﾄ2!AG180="","",入力ｼｰﾄ2!AG180)</f>
        <v/>
      </c>
      <c r="T230" s="632"/>
      <c r="U230" s="632"/>
      <c r="V230" s="632"/>
      <c r="W230" s="633">
        <f>IF('様式第２号（市提出用）'!X178="","",'様式第２号（市提出用）'!X178)</f>
        <v>0</v>
      </c>
      <c r="X230" s="633"/>
      <c r="Y230" s="633"/>
      <c r="Z230" s="633"/>
      <c r="AA230" s="633"/>
      <c r="AB230" s="178"/>
      <c r="AC230" s="178"/>
      <c r="AD230" s="178"/>
      <c r="AE230" s="178"/>
      <c r="AF230" s="178"/>
      <c r="AG230" s="178"/>
      <c r="AH230" s="178"/>
    </row>
    <row r="231" spans="1:34" ht="13.5" customHeight="1">
      <c r="B231" s="634"/>
      <c r="C231" s="634"/>
      <c r="D231" s="634"/>
      <c r="E231" s="634" t="str">
        <f>IF(入力ｼｰﾄ2!U181="","",入力ｼｰﾄ2!U181)</f>
        <v/>
      </c>
      <c r="F231" s="634"/>
      <c r="G231" s="634"/>
      <c r="H231" s="634" t="str">
        <f>IF(入力ｼｰﾄ2!X181="","",入力ｼｰﾄ2!X181)</f>
        <v/>
      </c>
      <c r="I231" s="634"/>
      <c r="J231" s="634"/>
      <c r="K231" s="634" t="str">
        <f>IF(入力ｼｰﾄ2!AA181="","",入力ｼｰﾄ2!AA181)</f>
        <v/>
      </c>
      <c r="L231" s="634"/>
      <c r="M231" s="634"/>
      <c r="N231" s="635">
        <f>IF('様式第２号（市提出用）'!R179="","",'様式第２号（市提出用）'!R179)</f>
        <v>0</v>
      </c>
      <c r="O231" s="635"/>
      <c r="P231" s="635"/>
      <c r="Q231" s="635"/>
      <c r="R231" s="635"/>
      <c r="S231" s="632" t="str">
        <f>IF(入力ｼｰﾄ2!AG181="","",入力ｼｰﾄ2!AG181)</f>
        <v/>
      </c>
      <c r="T231" s="632"/>
      <c r="U231" s="632"/>
      <c r="V231" s="632"/>
      <c r="W231" s="633">
        <f>IF('様式第２号（市提出用）'!X179="","",'様式第２号（市提出用）'!X179)</f>
        <v>0</v>
      </c>
      <c r="X231" s="633"/>
      <c r="Y231" s="633"/>
      <c r="Z231" s="633"/>
      <c r="AA231" s="633"/>
      <c r="AB231" s="178"/>
      <c r="AC231" s="178"/>
      <c r="AD231" s="178"/>
      <c r="AE231" s="178"/>
      <c r="AF231" s="178"/>
      <c r="AG231" s="178"/>
      <c r="AH231" s="178"/>
    </row>
    <row r="232" spans="1:34" ht="13.5" customHeight="1">
      <c r="B232" s="634"/>
      <c r="C232" s="634"/>
      <c r="D232" s="634"/>
      <c r="E232" s="634" t="str">
        <f>IF(入力ｼｰﾄ2!U182="","",入力ｼｰﾄ2!U182)</f>
        <v/>
      </c>
      <c r="F232" s="634"/>
      <c r="G232" s="634"/>
      <c r="H232" s="634" t="str">
        <f>IF(入力ｼｰﾄ2!X182="","",入力ｼｰﾄ2!X182)</f>
        <v/>
      </c>
      <c r="I232" s="634"/>
      <c r="J232" s="634"/>
      <c r="K232" s="634" t="str">
        <f>IF(入力ｼｰﾄ2!AA182="","",入力ｼｰﾄ2!AA182)</f>
        <v/>
      </c>
      <c r="L232" s="634"/>
      <c r="M232" s="634"/>
      <c r="N232" s="635">
        <f>IF('様式第２号（市提出用）'!R180="","",'様式第２号（市提出用）'!R180)</f>
        <v>0</v>
      </c>
      <c r="O232" s="635"/>
      <c r="P232" s="635"/>
      <c r="Q232" s="635"/>
      <c r="R232" s="635"/>
      <c r="S232" s="632" t="str">
        <f>IF(入力ｼｰﾄ2!AG182="","",入力ｼｰﾄ2!AG182)</f>
        <v/>
      </c>
      <c r="T232" s="632"/>
      <c r="U232" s="632"/>
      <c r="V232" s="632"/>
      <c r="W232" s="633">
        <f>IF('様式第２号（市提出用）'!X180="","",'様式第２号（市提出用）'!X180)</f>
        <v>0</v>
      </c>
      <c r="X232" s="633"/>
      <c r="Y232" s="633"/>
      <c r="Z232" s="633"/>
      <c r="AA232" s="633"/>
      <c r="AB232" s="178"/>
      <c r="AC232" s="178"/>
      <c r="AD232" s="178"/>
      <c r="AE232" s="178"/>
      <c r="AF232" s="178"/>
      <c r="AG232" s="178"/>
      <c r="AH232" s="178"/>
    </row>
    <row r="233" spans="1:34" ht="13.5" customHeight="1">
      <c r="B233" s="634"/>
      <c r="C233" s="634"/>
      <c r="D233" s="634"/>
      <c r="E233" s="634" t="str">
        <f>IF(入力ｼｰﾄ2!U183="","",入力ｼｰﾄ2!U183)</f>
        <v/>
      </c>
      <c r="F233" s="634"/>
      <c r="G233" s="634"/>
      <c r="H233" s="634" t="str">
        <f>IF(入力ｼｰﾄ2!X183="","",入力ｼｰﾄ2!X183)</f>
        <v/>
      </c>
      <c r="I233" s="634"/>
      <c r="J233" s="634"/>
      <c r="K233" s="634" t="str">
        <f>IF(入力ｼｰﾄ2!AA183="","",入力ｼｰﾄ2!AA183)</f>
        <v/>
      </c>
      <c r="L233" s="634"/>
      <c r="M233" s="634"/>
      <c r="N233" s="635">
        <f>IF('様式第２号（市提出用）'!R181="","",'様式第２号（市提出用）'!R181)</f>
        <v>0</v>
      </c>
      <c r="O233" s="635"/>
      <c r="P233" s="635"/>
      <c r="Q233" s="635"/>
      <c r="R233" s="635"/>
      <c r="S233" s="632" t="str">
        <f>IF(入力ｼｰﾄ2!AG183="","",入力ｼｰﾄ2!AG183)</f>
        <v/>
      </c>
      <c r="T233" s="632"/>
      <c r="U233" s="632"/>
      <c r="V233" s="632"/>
      <c r="W233" s="633">
        <f>IF('様式第２号（市提出用）'!X181="","",'様式第２号（市提出用）'!X181)</f>
        <v>0</v>
      </c>
      <c r="X233" s="633"/>
      <c r="Y233" s="633"/>
      <c r="Z233" s="633"/>
      <c r="AA233" s="633"/>
      <c r="AB233" s="178"/>
      <c r="AC233" s="178"/>
      <c r="AD233" s="178"/>
      <c r="AE233" s="178"/>
      <c r="AF233" s="178"/>
      <c r="AG233" s="178"/>
      <c r="AH233" s="178"/>
    </row>
    <row r="234" spans="1:34" ht="13.5" customHeight="1">
      <c r="B234" s="634"/>
      <c r="C234" s="634"/>
      <c r="D234" s="634"/>
      <c r="E234" s="634" t="str">
        <f>IF(入力ｼｰﾄ2!U184="","",入力ｼｰﾄ2!U184)</f>
        <v/>
      </c>
      <c r="F234" s="634"/>
      <c r="G234" s="634"/>
      <c r="H234" s="634" t="str">
        <f>IF(入力ｼｰﾄ2!X184="","",入力ｼｰﾄ2!X184)</f>
        <v/>
      </c>
      <c r="I234" s="634"/>
      <c r="J234" s="634"/>
      <c r="K234" s="634" t="str">
        <f>IF(入力ｼｰﾄ2!AA184="","",入力ｼｰﾄ2!AA184)</f>
        <v/>
      </c>
      <c r="L234" s="634"/>
      <c r="M234" s="634"/>
      <c r="N234" s="635">
        <f>IF('様式第２号（市提出用）'!R182="","",'様式第２号（市提出用）'!R182)</f>
        <v>0</v>
      </c>
      <c r="O234" s="635"/>
      <c r="P234" s="635"/>
      <c r="Q234" s="635"/>
      <c r="R234" s="635"/>
      <c r="S234" s="632" t="str">
        <f>IF(入力ｼｰﾄ2!AG184="","",入力ｼｰﾄ2!AG184)</f>
        <v/>
      </c>
      <c r="T234" s="632"/>
      <c r="U234" s="632"/>
      <c r="V234" s="632"/>
      <c r="W234" s="633">
        <f>IF('様式第２号（市提出用）'!X182="","",'様式第２号（市提出用）'!X182)</f>
        <v>0</v>
      </c>
      <c r="X234" s="633"/>
      <c r="Y234" s="633"/>
      <c r="Z234" s="633"/>
      <c r="AA234" s="633"/>
      <c r="AB234" s="178"/>
      <c r="AC234" s="178"/>
      <c r="AD234" s="178"/>
      <c r="AE234" s="178"/>
      <c r="AF234" s="178"/>
      <c r="AG234" s="178"/>
      <c r="AH234" s="178"/>
    </row>
    <row r="235" spans="1:34" ht="13.5" customHeight="1">
      <c r="B235" s="634"/>
      <c r="C235" s="634"/>
      <c r="D235" s="634"/>
      <c r="E235" s="634" t="str">
        <f>IF(入力ｼｰﾄ2!U185="","",入力ｼｰﾄ2!U185)</f>
        <v/>
      </c>
      <c r="F235" s="634"/>
      <c r="G235" s="634"/>
      <c r="H235" s="634" t="str">
        <f>IF(入力ｼｰﾄ2!X185="","",入力ｼｰﾄ2!X185)</f>
        <v/>
      </c>
      <c r="I235" s="634"/>
      <c r="J235" s="634"/>
      <c r="K235" s="634" t="str">
        <f>IF(入力ｼｰﾄ2!AA185="","",入力ｼｰﾄ2!AA185)</f>
        <v/>
      </c>
      <c r="L235" s="634"/>
      <c r="M235" s="634"/>
      <c r="N235" s="635">
        <f>IF('様式第２号（市提出用）'!R183="","",'様式第２号（市提出用）'!R183)</f>
        <v>0</v>
      </c>
      <c r="O235" s="635"/>
      <c r="P235" s="635"/>
      <c r="Q235" s="635"/>
      <c r="R235" s="635"/>
      <c r="S235" s="632" t="str">
        <f>IF(入力ｼｰﾄ2!AG185="","",入力ｼｰﾄ2!AG185)</f>
        <v/>
      </c>
      <c r="T235" s="632"/>
      <c r="U235" s="632"/>
      <c r="V235" s="632"/>
      <c r="W235" s="633">
        <f>IF('様式第２号（市提出用）'!X183="","",'様式第２号（市提出用）'!X183)</f>
        <v>0</v>
      </c>
      <c r="X235" s="633"/>
      <c r="Y235" s="633"/>
      <c r="Z235" s="633"/>
      <c r="AA235" s="633"/>
      <c r="AB235" s="178"/>
      <c r="AC235" s="178"/>
      <c r="AD235" s="178"/>
      <c r="AE235" s="178"/>
      <c r="AF235" s="178"/>
      <c r="AG235" s="178"/>
      <c r="AH235" s="178"/>
    </row>
    <row r="236" spans="1:34" ht="13.5" customHeight="1">
      <c r="B236" s="634"/>
      <c r="C236" s="634"/>
      <c r="D236" s="634"/>
      <c r="E236" s="634" t="str">
        <f>IF(入力ｼｰﾄ2!U186="","",入力ｼｰﾄ2!U186)</f>
        <v/>
      </c>
      <c r="F236" s="634"/>
      <c r="G236" s="634"/>
      <c r="H236" s="634" t="str">
        <f>IF(入力ｼｰﾄ2!X186="","",入力ｼｰﾄ2!X186)</f>
        <v/>
      </c>
      <c r="I236" s="634"/>
      <c r="J236" s="634"/>
      <c r="K236" s="634" t="str">
        <f>IF(入力ｼｰﾄ2!AA186="","",入力ｼｰﾄ2!AA186)</f>
        <v/>
      </c>
      <c r="L236" s="634"/>
      <c r="M236" s="634"/>
      <c r="N236" s="635">
        <f>IF('様式第２号（市提出用）'!R184="","",'様式第２号（市提出用）'!R184)</f>
        <v>0</v>
      </c>
      <c r="O236" s="635"/>
      <c r="P236" s="635"/>
      <c r="Q236" s="635"/>
      <c r="R236" s="635"/>
      <c r="S236" s="632" t="str">
        <f>IF(入力ｼｰﾄ2!AG186="","",入力ｼｰﾄ2!AG186)</f>
        <v/>
      </c>
      <c r="T236" s="632"/>
      <c r="U236" s="632"/>
      <c r="V236" s="632"/>
      <c r="W236" s="633">
        <f>IF('様式第２号（市提出用）'!X184="","",'様式第２号（市提出用）'!X184)</f>
        <v>0</v>
      </c>
      <c r="X236" s="633"/>
      <c r="Y236" s="633"/>
      <c r="Z236" s="633"/>
      <c r="AA236" s="633"/>
      <c r="AB236" s="178"/>
      <c r="AC236" s="178"/>
      <c r="AD236" s="178"/>
      <c r="AE236" s="178"/>
      <c r="AF236" s="178"/>
      <c r="AG236" s="178"/>
      <c r="AH236" s="178"/>
    </row>
    <row r="237" spans="1:34" ht="13.5" customHeight="1">
      <c r="B237" s="634"/>
      <c r="C237" s="634"/>
      <c r="D237" s="634"/>
      <c r="E237" s="634" t="str">
        <f>IF(入力ｼｰﾄ2!U187="","",入力ｼｰﾄ2!U187)</f>
        <v/>
      </c>
      <c r="F237" s="634"/>
      <c r="G237" s="634"/>
      <c r="H237" s="634" t="str">
        <f>IF(入力ｼｰﾄ2!X187="","",入力ｼｰﾄ2!X187)</f>
        <v/>
      </c>
      <c r="I237" s="634"/>
      <c r="J237" s="634"/>
      <c r="K237" s="634" t="str">
        <f>IF(入力ｼｰﾄ2!AA187="","",入力ｼｰﾄ2!AA187)</f>
        <v/>
      </c>
      <c r="L237" s="634"/>
      <c r="M237" s="634"/>
      <c r="N237" s="635">
        <f>IF('様式第２号（市提出用）'!R185="","",'様式第２号（市提出用）'!R185)</f>
        <v>0</v>
      </c>
      <c r="O237" s="635"/>
      <c r="P237" s="635"/>
      <c r="Q237" s="635"/>
      <c r="R237" s="635"/>
      <c r="S237" s="632" t="str">
        <f>IF(入力ｼｰﾄ2!AG187="","",入力ｼｰﾄ2!AG187)</f>
        <v/>
      </c>
      <c r="T237" s="632"/>
      <c r="U237" s="632"/>
      <c r="V237" s="632"/>
      <c r="W237" s="633">
        <f>IF('様式第２号（市提出用）'!X185="","",'様式第２号（市提出用）'!X185)</f>
        <v>0</v>
      </c>
      <c r="X237" s="633"/>
      <c r="Y237" s="633"/>
      <c r="Z237" s="633"/>
      <c r="AA237" s="633"/>
      <c r="AB237" s="178"/>
      <c r="AC237" s="178"/>
      <c r="AD237" s="178"/>
      <c r="AE237" s="178"/>
      <c r="AF237" s="178"/>
      <c r="AG237" s="178"/>
      <c r="AH237" s="178"/>
    </row>
    <row r="238" spans="1:34" ht="13.5" customHeight="1">
      <c r="B238" s="634"/>
      <c r="C238" s="634"/>
      <c r="D238" s="634"/>
      <c r="E238" s="634" t="str">
        <f>IF(入力ｼｰﾄ2!U188="","",入力ｼｰﾄ2!U188)</f>
        <v/>
      </c>
      <c r="F238" s="634"/>
      <c r="G238" s="634"/>
      <c r="H238" s="634" t="str">
        <f>IF(入力ｼｰﾄ2!X188="","",入力ｼｰﾄ2!X188)</f>
        <v/>
      </c>
      <c r="I238" s="634"/>
      <c r="J238" s="634"/>
      <c r="K238" s="634" t="str">
        <f>IF(入力ｼｰﾄ2!AA188="","",入力ｼｰﾄ2!AA188)</f>
        <v/>
      </c>
      <c r="L238" s="634"/>
      <c r="M238" s="634"/>
      <c r="N238" s="635">
        <f>IF('様式第２号（市提出用）'!R186="","",'様式第２号（市提出用）'!R186)</f>
        <v>0</v>
      </c>
      <c r="O238" s="635"/>
      <c r="P238" s="635"/>
      <c r="Q238" s="635"/>
      <c r="R238" s="635"/>
      <c r="S238" s="632" t="str">
        <f>IF(入力ｼｰﾄ2!AG188="","",入力ｼｰﾄ2!AG188)</f>
        <v/>
      </c>
      <c r="T238" s="632"/>
      <c r="U238" s="632"/>
      <c r="V238" s="632"/>
      <c r="W238" s="633">
        <f>IF('様式第２号（市提出用）'!X186="","",'様式第２号（市提出用）'!X186)</f>
        <v>0</v>
      </c>
      <c r="X238" s="633"/>
      <c r="Y238" s="633"/>
      <c r="Z238" s="633"/>
      <c r="AA238" s="633"/>
      <c r="AB238" s="178"/>
      <c r="AC238" s="178"/>
      <c r="AD238" s="178"/>
      <c r="AE238" s="178"/>
      <c r="AF238" s="178"/>
      <c r="AG238" s="178"/>
      <c r="AH238" s="178"/>
    </row>
    <row r="239" spans="1:34" ht="13.5" customHeight="1">
      <c r="B239" s="634"/>
      <c r="C239" s="634"/>
      <c r="D239" s="634"/>
      <c r="E239" s="634" t="str">
        <f>IF(入力ｼｰﾄ2!U189="","",入力ｼｰﾄ2!U189)</f>
        <v/>
      </c>
      <c r="F239" s="634"/>
      <c r="G239" s="634"/>
      <c r="H239" s="634" t="str">
        <f>IF(入力ｼｰﾄ2!X189="","",入力ｼｰﾄ2!X189)</f>
        <v/>
      </c>
      <c r="I239" s="634"/>
      <c r="J239" s="634"/>
      <c r="K239" s="634" t="str">
        <f>IF(入力ｼｰﾄ2!AA189="","",入力ｼｰﾄ2!AA189)</f>
        <v/>
      </c>
      <c r="L239" s="634"/>
      <c r="M239" s="634"/>
      <c r="N239" s="635">
        <f>IF('様式第２号（市提出用）'!R187="","",'様式第２号（市提出用）'!R187)</f>
        <v>0</v>
      </c>
      <c r="O239" s="635"/>
      <c r="P239" s="635"/>
      <c r="Q239" s="635"/>
      <c r="R239" s="635"/>
      <c r="S239" s="632" t="str">
        <f>IF(入力ｼｰﾄ2!AG189="","",入力ｼｰﾄ2!AG189)</f>
        <v/>
      </c>
      <c r="T239" s="632"/>
      <c r="U239" s="632"/>
      <c r="V239" s="632"/>
      <c r="W239" s="633">
        <f>IF('様式第２号（市提出用）'!X187="","",'様式第２号（市提出用）'!X187)</f>
        <v>0</v>
      </c>
      <c r="X239" s="633"/>
      <c r="Y239" s="633"/>
      <c r="Z239" s="633"/>
      <c r="AA239" s="633"/>
      <c r="AB239" s="178"/>
      <c r="AC239" s="178"/>
      <c r="AD239" s="178"/>
      <c r="AE239" s="178"/>
      <c r="AF239" s="178"/>
      <c r="AG239" s="178"/>
      <c r="AH239" s="178"/>
    </row>
    <row r="240" spans="1:34" ht="13.5" customHeight="1">
      <c r="B240" s="643"/>
      <c r="C240" s="644"/>
      <c r="D240" s="645"/>
      <c r="E240" s="634" t="str">
        <f>IF(入力ｼｰﾄ2!U190="","",入力ｼｰﾄ2!U190)</f>
        <v/>
      </c>
      <c r="F240" s="634"/>
      <c r="G240" s="634"/>
      <c r="H240" s="634" t="str">
        <f>IF(入力ｼｰﾄ2!X190="","",入力ｼｰﾄ2!X190)</f>
        <v/>
      </c>
      <c r="I240" s="634"/>
      <c r="J240" s="634"/>
      <c r="K240" s="634" t="str">
        <f>IF(入力ｼｰﾄ2!AA190="","",入力ｼｰﾄ2!AA190)</f>
        <v/>
      </c>
      <c r="L240" s="634"/>
      <c r="M240" s="634"/>
      <c r="N240" s="635">
        <f>IF('様式第２号（市提出用）'!R188="","",'様式第２号（市提出用）'!R188)</f>
        <v>0</v>
      </c>
      <c r="O240" s="635"/>
      <c r="P240" s="635"/>
      <c r="Q240" s="635"/>
      <c r="R240" s="635"/>
      <c r="S240" s="632" t="str">
        <f>IF(入力ｼｰﾄ2!AG190="","",入力ｼｰﾄ2!AG190)</f>
        <v/>
      </c>
      <c r="T240" s="632"/>
      <c r="U240" s="632"/>
      <c r="V240" s="632"/>
      <c r="W240" s="633">
        <f>IF('様式第２号（市提出用）'!X188="","",'様式第２号（市提出用）'!X188)</f>
        <v>0</v>
      </c>
      <c r="X240" s="633"/>
      <c r="Y240" s="633"/>
      <c r="Z240" s="633"/>
      <c r="AA240" s="633"/>
      <c r="AB240" s="176"/>
      <c r="AC240" s="177"/>
      <c r="AD240" s="177"/>
      <c r="AE240" s="177"/>
      <c r="AF240" s="177"/>
      <c r="AG240" s="177"/>
      <c r="AH240" s="181"/>
    </row>
    <row r="241" spans="1:34" ht="13.5" customHeight="1">
      <c r="B241" s="643"/>
      <c r="C241" s="644"/>
      <c r="D241" s="645"/>
      <c r="E241" s="634" t="str">
        <f>IF(入力ｼｰﾄ2!U191="","",入力ｼｰﾄ2!U191)</f>
        <v/>
      </c>
      <c r="F241" s="634"/>
      <c r="G241" s="634"/>
      <c r="H241" s="634" t="str">
        <f>IF(入力ｼｰﾄ2!X191="","",入力ｼｰﾄ2!X191)</f>
        <v/>
      </c>
      <c r="I241" s="634"/>
      <c r="J241" s="634"/>
      <c r="K241" s="634" t="str">
        <f>IF(入力ｼｰﾄ2!AA191="","",入力ｼｰﾄ2!AA191)</f>
        <v/>
      </c>
      <c r="L241" s="634"/>
      <c r="M241" s="634"/>
      <c r="N241" s="635">
        <f>IF('様式第２号（市提出用）'!R189="","",'様式第２号（市提出用）'!R189)</f>
        <v>0</v>
      </c>
      <c r="O241" s="635"/>
      <c r="P241" s="635"/>
      <c r="Q241" s="635"/>
      <c r="R241" s="635"/>
      <c r="S241" s="632" t="str">
        <f>IF(入力ｼｰﾄ2!AG191="","",入力ｼｰﾄ2!AG191)</f>
        <v/>
      </c>
      <c r="T241" s="632"/>
      <c r="U241" s="632"/>
      <c r="V241" s="632"/>
      <c r="W241" s="633">
        <f>IF('様式第２号（市提出用）'!X189="","",'様式第２号（市提出用）'!X189)</f>
        <v>0</v>
      </c>
      <c r="X241" s="633"/>
      <c r="Y241" s="633"/>
      <c r="Z241" s="633"/>
      <c r="AA241" s="633"/>
      <c r="AB241" s="176"/>
      <c r="AC241" s="177"/>
      <c r="AD241" s="177"/>
      <c r="AE241" s="177"/>
      <c r="AF241" s="177"/>
      <c r="AG241" s="177"/>
      <c r="AH241" s="181"/>
    </row>
    <row r="242" spans="1:34" ht="27" customHeight="1">
      <c r="A242" s="159" t="s">
        <v>150</v>
      </c>
      <c r="B242" s="637"/>
      <c r="C242" s="637"/>
      <c r="D242" s="637"/>
      <c r="E242" s="637"/>
      <c r="F242" s="637"/>
      <c r="G242" s="637"/>
      <c r="H242" s="637"/>
      <c r="I242" s="637"/>
      <c r="J242" s="637"/>
      <c r="K242" s="637"/>
      <c r="L242" s="637"/>
      <c r="M242" s="637"/>
      <c r="N242" s="638"/>
      <c r="O242" s="638"/>
      <c r="P242" s="638"/>
      <c r="Q242" s="638"/>
      <c r="R242" s="638"/>
      <c r="S242" s="639"/>
      <c r="T242" s="639"/>
      <c r="U242" s="639"/>
      <c r="V242" s="639"/>
      <c r="W242" s="640">
        <f>IF(A242="","",SUM(W212:AA241))</f>
        <v>0</v>
      </c>
      <c r="X242" s="640"/>
      <c r="Y242" s="640"/>
      <c r="Z242" s="640"/>
      <c r="AA242" s="640"/>
      <c r="AB242" s="178"/>
      <c r="AC242" s="178"/>
      <c r="AD242" s="178"/>
      <c r="AE242" s="178"/>
      <c r="AF242" s="178"/>
      <c r="AG242" s="178"/>
      <c r="AH242" s="178"/>
    </row>
    <row r="243" spans="1:34" ht="27" customHeight="1">
      <c r="A243" s="159" t="s">
        <v>318</v>
      </c>
      <c r="B243" s="637"/>
      <c r="C243" s="637"/>
      <c r="D243" s="637"/>
      <c r="E243" s="637"/>
      <c r="F243" s="637"/>
      <c r="G243" s="637"/>
      <c r="H243" s="637"/>
      <c r="I243" s="637"/>
      <c r="J243" s="637"/>
      <c r="K243" s="637"/>
      <c r="L243" s="637"/>
      <c r="M243" s="637"/>
      <c r="N243" s="638"/>
      <c r="O243" s="638"/>
      <c r="P243" s="638"/>
      <c r="Q243" s="638"/>
      <c r="R243" s="638"/>
      <c r="S243" s="639"/>
      <c r="T243" s="639"/>
      <c r="U243" s="639"/>
      <c r="V243" s="639"/>
      <c r="W243" s="640">
        <f>IF(A243="","",(W194+W242))</f>
        <v>13.4307</v>
      </c>
      <c r="X243" s="640"/>
      <c r="Y243" s="640"/>
      <c r="Z243" s="640"/>
      <c r="AA243" s="640"/>
      <c r="AB243" s="178"/>
      <c r="AC243" s="178"/>
      <c r="AD243" s="178"/>
      <c r="AE243" s="178"/>
      <c r="AF243" s="178"/>
      <c r="AG243" s="178"/>
      <c r="AH243" s="178"/>
    </row>
    <row r="244" spans="1:34" ht="20.100000000000001" customHeight="1">
      <c r="B244" s="641" t="s">
        <v>356</v>
      </c>
      <c r="C244" s="641"/>
      <c r="D244" s="641"/>
      <c r="E244" s="641"/>
      <c r="F244" s="641"/>
      <c r="G244" s="641"/>
      <c r="H244" s="641"/>
      <c r="I244" s="641"/>
      <c r="J244" s="641"/>
      <c r="K244" s="641"/>
      <c r="L244" s="641"/>
      <c r="M244" s="641"/>
      <c r="N244" s="641"/>
      <c r="O244" s="641"/>
      <c r="P244" s="641"/>
      <c r="Q244" s="641"/>
      <c r="R244" s="641"/>
      <c r="S244" s="641"/>
      <c r="T244" s="641"/>
      <c r="U244" s="641"/>
      <c r="V244" s="641"/>
      <c r="W244" s="641"/>
      <c r="X244" s="641"/>
      <c r="Y244" s="641"/>
      <c r="Z244" s="641"/>
      <c r="AA244" s="641"/>
      <c r="AB244" s="641"/>
      <c r="AC244" s="641"/>
      <c r="AD244" s="641"/>
      <c r="AE244" s="641"/>
      <c r="AF244" s="641"/>
      <c r="AG244" s="641"/>
      <c r="AH244" s="641"/>
    </row>
    <row r="245" spans="1:34" ht="20.100000000000001" customHeight="1">
      <c r="B245" s="642" t="s">
        <v>149</v>
      </c>
      <c r="C245" s="642"/>
      <c r="D245" s="642"/>
      <c r="E245" s="642"/>
      <c r="F245" s="642"/>
      <c r="G245" s="642"/>
      <c r="H245" s="642"/>
      <c r="I245" s="642"/>
      <c r="J245" s="642"/>
      <c r="K245" s="642"/>
      <c r="L245" s="642"/>
      <c r="M245" s="642"/>
      <c r="N245" s="642"/>
      <c r="O245" s="642"/>
      <c r="P245" s="642"/>
      <c r="Q245" s="642"/>
      <c r="R245" s="642"/>
      <c r="S245" s="642"/>
      <c r="T245" s="642"/>
      <c r="U245" s="642"/>
      <c r="V245" s="642"/>
      <c r="W245" s="642"/>
      <c r="X245" s="642"/>
      <c r="Y245" s="642"/>
      <c r="Z245" s="642"/>
      <c r="AA245" s="642"/>
      <c r="AB245" s="642"/>
      <c r="AC245" s="642"/>
      <c r="AD245" s="642"/>
      <c r="AE245" s="642"/>
      <c r="AF245" s="642"/>
    </row>
    <row r="246" spans="1:34" ht="20.100000000000001" customHeight="1">
      <c r="B246" s="156" t="s">
        <v>154</v>
      </c>
      <c r="C246" s="156"/>
    </row>
    <row r="247" spans="1:34" ht="20.100000000000001" customHeight="1">
      <c r="B247" s="156"/>
      <c r="C247" s="156"/>
      <c r="Z247" s="156"/>
      <c r="AA247" s="156"/>
      <c r="AB247" s="156"/>
      <c r="AC247" s="156"/>
      <c r="AE247" s="156"/>
      <c r="AF247" s="156"/>
      <c r="AG247" s="156"/>
      <c r="AH247" s="156"/>
    </row>
    <row r="248" spans="1:34" ht="20.100000000000001" customHeight="1">
      <c r="X248" s="628" t="s">
        <v>272</v>
      </c>
      <c r="Y248" s="628"/>
      <c r="Z248" s="628"/>
      <c r="AA248" s="628"/>
      <c r="AB248" s="156" t="s">
        <v>28</v>
      </c>
      <c r="AC248" s="628"/>
      <c r="AD248" s="628"/>
      <c r="AE248" s="156" t="s">
        <v>29</v>
      </c>
      <c r="AF248" s="628"/>
      <c r="AG248" s="628"/>
      <c r="AH248" s="156" t="s">
        <v>30</v>
      </c>
    </row>
    <row r="249" spans="1:34" ht="20.100000000000001" customHeight="1">
      <c r="Z249" s="158"/>
      <c r="AA249" s="158"/>
      <c r="AB249" s="158"/>
      <c r="AC249" s="156"/>
      <c r="AD249" s="158"/>
      <c r="AE249" s="158"/>
      <c r="AF249" s="158"/>
      <c r="AG249" s="156"/>
      <c r="AH249" s="158"/>
    </row>
    <row r="250" spans="1:34" ht="20.100000000000001" customHeight="1">
      <c r="B250" s="156"/>
      <c r="C250" s="156"/>
      <c r="D250" s="156"/>
      <c r="E250" s="156"/>
      <c r="F250" s="156"/>
      <c r="G250" s="156"/>
      <c r="H250" s="156"/>
      <c r="I250" s="156"/>
      <c r="J250" s="156"/>
      <c r="M250" s="36" t="s">
        <v>141</v>
      </c>
    </row>
    <row r="251" spans="1:34" ht="20.100000000000001" customHeight="1">
      <c r="B251" s="156"/>
      <c r="C251" s="156"/>
      <c r="D251" s="156"/>
      <c r="E251" s="156"/>
      <c r="F251" s="156"/>
      <c r="G251" s="156"/>
      <c r="H251" s="156"/>
      <c r="I251" s="156"/>
      <c r="J251" s="156"/>
    </row>
    <row r="252" spans="1:34" ht="20.100000000000001" customHeight="1">
      <c r="B252" s="636" t="s">
        <v>354</v>
      </c>
      <c r="C252" s="636"/>
      <c r="D252" s="636"/>
      <c r="E252" s="636"/>
      <c r="F252" s="636"/>
      <c r="G252" s="636"/>
      <c r="H252" s="636"/>
      <c r="I252" s="636"/>
      <c r="J252" s="636"/>
      <c r="K252" s="636"/>
      <c r="L252" s="636"/>
      <c r="M252" s="636"/>
      <c r="N252" s="636"/>
      <c r="O252" s="636"/>
      <c r="P252" s="636"/>
      <c r="Q252" s="636"/>
      <c r="R252" s="636"/>
      <c r="S252" s="636"/>
      <c r="T252" s="636"/>
      <c r="U252" s="636"/>
      <c r="V252" s="636"/>
      <c r="W252" s="636"/>
      <c r="X252" s="636"/>
      <c r="Y252" s="636"/>
      <c r="Z252" s="636"/>
      <c r="AA252" s="636"/>
      <c r="AB252" s="636"/>
      <c r="AC252" s="636"/>
      <c r="AD252" s="636"/>
      <c r="AE252" s="636"/>
      <c r="AF252" s="636"/>
      <c r="AG252" s="636"/>
      <c r="AH252" s="636"/>
    </row>
    <row r="253" spans="1:34" ht="20.100000000000001" customHeight="1">
      <c r="B253" s="156"/>
      <c r="C253" s="156"/>
      <c r="D253" s="156"/>
      <c r="E253" s="156"/>
      <c r="F253" s="156"/>
      <c r="G253" s="156"/>
      <c r="H253" s="156"/>
      <c r="I253" s="156"/>
      <c r="J253" s="156"/>
    </row>
    <row r="254" spans="1:34" ht="20.100000000000001" customHeight="1">
      <c r="B254" s="157"/>
      <c r="C254" s="157"/>
      <c r="D254" s="157"/>
      <c r="E254" s="157"/>
      <c r="F254" s="157"/>
      <c r="G254" s="157"/>
      <c r="H254" s="157"/>
      <c r="I254" s="157"/>
      <c r="J254" s="157"/>
      <c r="R254" s="629" t="s">
        <v>143</v>
      </c>
      <c r="S254" s="629"/>
      <c r="T254" s="629"/>
      <c r="U254" s="629"/>
      <c r="V254" s="629"/>
      <c r="W254" s="629"/>
      <c r="X254" s="629"/>
      <c r="Y254" s="157"/>
    </row>
    <row r="255" spans="1:34" ht="20.100000000000001" customHeight="1">
      <c r="B255" s="157"/>
      <c r="C255" s="157"/>
      <c r="D255" s="157"/>
      <c r="E255" s="157"/>
      <c r="F255" s="157"/>
      <c r="G255" s="157"/>
      <c r="H255" s="157"/>
      <c r="I255" s="157"/>
      <c r="J255" s="157"/>
      <c r="R255" s="629" t="s">
        <v>144</v>
      </c>
      <c r="S255" s="629"/>
      <c r="T255" s="629"/>
      <c r="U255" s="629"/>
      <c r="V255" s="629"/>
      <c r="W255" s="629"/>
      <c r="X255" s="629"/>
      <c r="Y255" s="157"/>
      <c r="Z255" s="156"/>
      <c r="AA255" s="156"/>
      <c r="AB255" s="156"/>
      <c r="AH255" s="36" t="s">
        <v>49</v>
      </c>
    </row>
    <row r="257" spans="1:34" ht="20.100000000000001" customHeight="1">
      <c r="A257" s="156"/>
      <c r="B257" s="156"/>
      <c r="C257" s="156" t="s">
        <v>355</v>
      </c>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c r="AG257" s="156"/>
      <c r="AH257" s="156"/>
    </row>
    <row r="258" spans="1:34" ht="20.100000000000001"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c r="AG258" s="156"/>
      <c r="AH258" s="156"/>
    </row>
    <row r="259" spans="1:34" ht="20.100000000000001" customHeight="1">
      <c r="A259" s="156"/>
      <c r="B259" s="630" t="s">
        <v>145</v>
      </c>
      <c r="C259" s="630"/>
      <c r="D259" s="178"/>
      <c r="E259" s="630" t="s">
        <v>146</v>
      </c>
      <c r="F259" s="178"/>
      <c r="G259" s="178"/>
      <c r="H259" s="630" t="s">
        <v>5</v>
      </c>
      <c r="I259" s="178"/>
      <c r="J259" s="178"/>
      <c r="K259" s="630" t="s">
        <v>6</v>
      </c>
      <c r="L259" s="178"/>
      <c r="M259" s="178"/>
      <c r="N259" s="630" t="s">
        <v>147</v>
      </c>
      <c r="O259" s="630"/>
      <c r="P259" s="630"/>
      <c r="Q259" s="178"/>
      <c r="R259" s="178"/>
      <c r="S259" s="630" t="s">
        <v>8</v>
      </c>
      <c r="T259" s="630"/>
      <c r="U259" s="178"/>
      <c r="V259" s="178"/>
      <c r="W259" s="630" t="s">
        <v>148</v>
      </c>
      <c r="X259" s="178"/>
      <c r="Y259" s="178"/>
      <c r="Z259" s="178"/>
      <c r="AA259" s="178"/>
      <c r="AB259" s="178" t="s">
        <v>58</v>
      </c>
      <c r="AC259" s="178"/>
      <c r="AD259" s="178"/>
      <c r="AE259" s="178"/>
      <c r="AF259" s="178"/>
      <c r="AG259" s="178"/>
      <c r="AH259" s="178"/>
    </row>
    <row r="260" spans="1:34" ht="20.100000000000001" customHeight="1" thickBot="1">
      <c r="A260" s="156"/>
      <c r="B260" s="631"/>
      <c r="C260" s="631"/>
      <c r="D260" s="631"/>
      <c r="E260" s="631"/>
      <c r="F260" s="631"/>
      <c r="G260" s="631"/>
      <c r="H260" s="631"/>
      <c r="I260" s="631"/>
      <c r="J260" s="631"/>
      <c r="K260" s="631"/>
      <c r="L260" s="631"/>
      <c r="M260" s="631"/>
      <c r="N260" s="631"/>
      <c r="O260" s="631"/>
      <c r="P260" s="631"/>
      <c r="Q260" s="631"/>
      <c r="R260" s="631"/>
      <c r="S260" s="631"/>
      <c r="T260" s="631"/>
      <c r="U260" s="631"/>
      <c r="V260" s="631"/>
      <c r="W260" s="631"/>
      <c r="X260" s="631"/>
      <c r="Y260" s="631"/>
      <c r="Z260" s="631"/>
      <c r="AA260" s="631"/>
      <c r="AB260" s="631"/>
      <c r="AC260" s="631"/>
      <c r="AD260" s="631"/>
      <c r="AE260" s="631"/>
      <c r="AF260" s="631"/>
      <c r="AG260" s="631"/>
      <c r="AH260" s="631"/>
    </row>
    <row r="261" spans="1:34" ht="13.5" customHeight="1" thickTop="1">
      <c r="A261" s="156"/>
      <c r="B261" s="634"/>
      <c r="C261" s="634"/>
      <c r="D261" s="634"/>
      <c r="E261" s="634" t="str">
        <f>IF(入力ｼｰﾄ2!U201="","",入力ｼｰﾄ2!U201)</f>
        <v/>
      </c>
      <c r="F261" s="634"/>
      <c r="G261" s="634"/>
      <c r="H261" s="634" t="str">
        <f>IF(入力ｼｰﾄ2!X201="","",入力ｼｰﾄ2!X201)</f>
        <v/>
      </c>
      <c r="I261" s="634"/>
      <c r="J261" s="634"/>
      <c r="K261" s="634" t="str">
        <f>IF(入力ｼｰﾄ2!AA201="","",入力ｼｰﾄ2!AA201)</f>
        <v/>
      </c>
      <c r="L261" s="634"/>
      <c r="M261" s="634"/>
      <c r="N261" s="635">
        <f>IF('様式第２号（市提出用）'!R199="","",'様式第２号（市提出用）'!R199)</f>
        <v>0</v>
      </c>
      <c r="O261" s="635"/>
      <c r="P261" s="635"/>
      <c r="Q261" s="635"/>
      <c r="R261" s="635"/>
      <c r="S261" s="632" t="str">
        <f>IF(入力ｼｰﾄ2!AG201="","",入力ｼｰﾄ2!AG201)</f>
        <v/>
      </c>
      <c r="T261" s="632"/>
      <c r="U261" s="632"/>
      <c r="V261" s="632"/>
      <c r="W261" s="633">
        <f>IF('様式第２号（市提出用）'!X199="","",'様式第２号（市提出用）'!X199)</f>
        <v>0</v>
      </c>
      <c r="X261" s="633"/>
      <c r="Y261" s="633"/>
      <c r="Z261" s="633"/>
      <c r="AA261" s="633"/>
      <c r="AB261" s="632"/>
      <c r="AC261" s="632"/>
      <c r="AD261" s="632"/>
      <c r="AE261" s="632"/>
      <c r="AF261" s="632"/>
      <c r="AG261" s="632"/>
      <c r="AH261" s="632"/>
    </row>
    <row r="262" spans="1:34" ht="13.5" customHeight="1">
      <c r="A262" s="156"/>
      <c r="B262" s="634"/>
      <c r="C262" s="634"/>
      <c r="D262" s="634"/>
      <c r="E262" s="634" t="str">
        <f>IF(入力ｼｰﾄ2!U202="","",入力ｼｰﾄ2!U202)</f>
        <v/>
      </c>
      <c r="F262" s="634"/>
      <c r="G262" s="634"/>
      <c r="H262" s="634" t="str">
        <f>IF(入力ｼｰﾄ2!X202="","",入力ｼｰﾄ2!X202)</f>
        <v/>
      </c>
      <c r="I262" s="634"/>
      <c r="J262" s="634"/>
      <c r="K262" s="634" t="str">
        <f>IF(入力ｼｰﾄ2!AA202="","",入力ｼｰﾄ2!AA202)</f>
        <v/>
      </c>
      <c r="L262" s="634"/>
      <c r="M262" s="634"/>
      <c r="N262" s="635">
        <f>IF('様式第２号（市提出用）'!R200="","",'様式第２号（市提出用）'!R200)</f>
        <v>0</v>
      </c>
      <c r="O262" s="635"/>
      <c r="P262" s="635"/>
      <c r="Q262" s="635"/>
      <c r="R262" s="635"/>
      <c r="S262" s="632" t="str">
        <f>IF(入力ｼｰﾄ2!AG202="","",入力ｼｰﾄ2!AG202)</f>
        <v/>
      </c>
      <c r="T262" s="632"/>
      <c r="U262" s="632"/>
      <c r="V262" s="632"/>
      <c r="W262" s="633">
        <f>IF('様式第２号（市提出用）'!X200="","",'様式第２号（市提出用）'!X200)</f>
        <v>0</v>
      </c>
      <c r="X262" s="633"/>
      <c r="Y262" s="633"/>
      <c r="Z262" s="633"/>
      <c r="AA262" s="633"/>
      <c r="AB262" s="178"/>
      <c r="AC262" s="178"/>
      <c r="AD262" s="178"/>
      <c r="AE262" s="178"/>
      <c r="AF262" s="178"/>
      <c r="AG262" s="178"/>
      <c r="AH262" s="178"/>
    </row>
    <row r="263" spans="1:34" ht="13.5" customHeight="1">
      <c r="A263" s="156"/>
      <c r="B263" s="634"/>
      <c r="C263" s="634"/>
      <c r="D263" s="634"/>
      <c r="E263" s="634" t="str">
        <f>IF(入力ｼｰﾄ2!U203="","",入力ｼｰﾄ2!U203)</f>
        <v/>
      </c>
      <c r="F263" s="634"/>
      <c r="G263" s="634"/>
      <c r="H263" s="634" t="str">
        <f>IF(入力ｼｰﾄ2!X203="","",入力ｼｰﾄ2!X203)</f>
        <v/>
      </c>
      <c r="I263" s="634"/>
      <c r="J263" s="634"/>
      <c r="K263" s="634" t="str">
        <f>IF(入力ｼｰﾄ2!AA203="","",入力ｼｰﾄ2!AA203)</f>
        <v/>
      </c>
      <c r="L263" s="634"/>
      <c r="M263" s="634"/>
      <c r="N263" s="635">
        <f>IF('様式第２号（市提出用）'!R201="","",'様式第２号（市提出用）'!R201)</f>
        <v>0</v>
      </c>
      <c r="O263" s="635"/>
      <c r="P263" s="635"/>
      <c r="Q263" s="635"/>
      <c r="R263" s="635"/>
      <c r="S263" s="632" t="str">
        <f>IF(入力ｼｰﾄ2!AG203="","",入力ｼｰﾄ2!AG203)</f>
        <v/>
      </c>
      <c r="T263" s="632"/>
      <c r="U263" s="632"/>
      <c r="V263" s="632"/>
      <c r="W263" s="633">
        <f>IF('様式第２号（市提出用）'!X201="","",'様式第２号（市提出用）'!X201)</f>
        <v>0</v>
      </c>
      <c r="X263" s="633"/>
      <c r="Y263" s="633"/>
      <c r="Z263" s="633"/>
      <c r="AA263" s="633"/>
      <c r="AB263" s="178"/>
      <c r="AC263" s="178"/>
      <c r="AD263" s="178"/>
      <c r="AE263" s="178"/>
      <c r="AF263" s="178"/>
      <c r="AG263" s="178"/>
      <c r="AH263" s="178"/>
    </row>
    <row r="264" spans="1:34" ht="13.5" customHeight="1">
      <c r="A264" s="156"/>
      <c r="B264" s="634"/>
      <c r="C264" s="634"/>
      <c r="D264" s="634"/>
      <c r="E264" s="634" t="str">
        <f>IF(入力ｼｰﾄ2!U204="","",入力ｼｰﾄ2!U204)</f>
        <v/>
      </c>
      <c r="F264" s="634"/>
      <c r="G264" s="634"/>
      <c r="H264" s="634" t="str">
        <f>IF(入力ｼｰﾄ2!X204="","",入力ｼｰﾄ2!X204)</f>
        <v/>
      </c>
      <c r="I264" s="634"/>
      <c r="J264" s="634"/>
      <c r="K264" s="634" t="str">
        <f>IF(入力ｼｰﾄ2!AA204="","",入力ｼｰﾄ2!AA204)</f>
        <v/>
      </c>
      <c r="L264" s="634"/>
      <c r="M264" s="634"/>
      <c r="N264" s="635">
        <f>IF('様式第２号（市提出用）'!R202="","",'様式第２号（市提出用）'!R202)</f>
        <v>0</v>
      </c>
      <c r="O264" s="635"/>
      <c r="P264" s="635"/>
      <c r="Q264" s="635"/>
      <c r="R264" s="635"/>
      <c r="S264" s="632" t="str">
        <f>IF(入力ｼｰﾄ2!AG204="","",入力ｼｰﾄ2!AG204)</f>
        <v/>
      </c>
      <c r="T264" s="632"/>
      <c r="U264" s="632"/>
      <c r="V264" s="632"/>
      <c r="W264" s="633">
        <f>IF('様式第２号（市提出用）'!X202="","",'様式第２号（市提出用）'!X202)</f>
        <v>0</v>
      </c>
      <c r="X264" s="633"/>
      <c r="Y264" s="633"/>
      <c r="Z264" s="633"/>
      <c r="AA264" s="633"/>
      <c r="AB264" s="178"/>
      <c r="AC264" s="178"/>
      <c r="AD264" s="178"/>
      <c r="AE264" s="178"/>
      <c r="AF264" s="178"/>
      <c r="AG264" s="178"/>
      <c r="AH264" s="178"/>
    </row>
    <row r="265" spans="1:34" ht="13.5" customHeight="1">
      <c r="A265" s="156"/>
      <c r="B265" s="634"/>
      <c r="C265" s="634"/>
      <c r="D265" s="634"/>
      <c r="E265" s="634" t="str">
        <f>IF(入力ｼｰﾄ2!U205="","",入力ｼｰﾄ2!U205)</f>
        <v/>
      </c>
      <c r="F265" s="634"/>
      <c r="G265" s="634"/>
      <c r="H265" s="634" t="str">
        <f>IF(入力ｼｰﾄ2!X205="","",入力ｼｰﾄ2!X205)</f>
        <v/>
      </c>
      <c r="I265" s="634"/>
      <c r="J265" s="634"/>
      <c r="K265" s="634" t="str">
        <f>IF(入力ｼｰﾄ2!AA205="","",入力ｼｰﾄ2!AA205)</f>
        <v/>
      </c>
      <c r="L265" s="634"/>
      <c r="M265" s="634"/>
      <c r="N265" s="635">
        <f>IF('様式第２号（市提出用）'!R203="","",'様式第２号（市提出用）'!R203)</f>
        <v>0</v>
      </c>
      <c r="O265" s="635"/>
      <c r="P265" s="635"/>
      <c r="Q265" s="635"/>
      <c r="R265" s="635"/>
      <c r="S265" s="632" t="str">
        <f>IF(入力ｼｰﾄ2!AG205="","",入力ｼｰﾄ2!AG205)</f>
        <v/>
      </c>
      <c r="T265" s="632"/>
      <c r="U265" s="632"/>
      <c r="V265" s="632"/>
      <c r="W265" s="633">
        <f>IF('様式第２号（市提出用）'!X203="","",'様式第２号（市提出用）'!X203)</f>
        <v>0</v>
      </c>
      <c r="X265" s="633"/>
      <c r="Y265" s="633"/>
      <c r="Z265" s="633"/>
      <c r="AA265" s="633"/>
      <c r="AB265" s="178"/>
      <c r="AC265" s="178"/>
      <c r="AD265" s="178"/>
      <c r="AE265" s="178"/>
      <c r="AF265" s="178"/>
      <c r="AG265" s="178"/>
      <c r="AH265" s="178"/>
    </row>
    <row r="266" spans="1:34" ht="13.5" customHeight="1">
      <c r="A266" s="156"/>
      <c r="B266" s="634"/>
      <c r="C266" s="634"/>
      <c r="D266" s="634"/>
      <c r="E266" s="634" t="str">
        <f>IF(入力ｼｰﾄ2!U206="","",入力ｼｰﾄ2!U206)</f>
        <v/>
      </c>
      <c r="F266" s="634"/>
      <c r="G266" s="634"/>
      <c r="H266" s="634" t="str">
        <f>IF(入力ｼｰﾄ2!X206="","",入力ｼｰﾄ2!X206)</f>
        <v/>
      </c>
      <c r="I266" s="634"/>
      <c r="J266" s="634"/>
      <c r="K266" s="634" t="str">
        <f>IF(入力ｼｰﾄ2!AA206="","",入力ｼｰﾄ2!AA206)</f>
        <v/>
      </c>
      <c r="L266" s="634"/>
      <c r="M266" s="634"/>
      <c r="N266" s="635">
        <f>IF('様式第２号（市提出用）'!R204="","",'様式第２号（市提出用）'!R204)</f>
        <v>0</v>
      </c>
      <c r="O266" s="635"/>
      <c r="P266" s="635"/>
      <c r="Q266" s="635"/>
      <c r="R266" s="635"/>
      <c r="S266" s="632" t="str">
        <f>IF(入力ｼｰﾄ2!AG206="","",入力ｼｰﾄ2!AG206)</f>
        <v/>
      </c>
      <c r="T266" s="632"/>
      <c r="U266" s="632"/>
      <c r="V266" s="632"/>
      <c r="W266" s="633">
        <f>IF('様式第２号（市提出用）'!X204="","",'様式第２号（市提出用）'!X204)</f>
        <v>0</v>
      </c>
      <c r="X266" s="633"/>
      <c r="Y266" s="633"/>
      <c r="Z266" s="633"/>
      <c r="AA266" s="633"/>
      <c r="AB266" s="178"/>
      <c r="AC266" s="178"/>
      <c r="AD266" s="178"/>
      <c r="AE266" s="178"/>
      <c r="AF266" s="178"/>
      <c r="AG266" s="178"/>
      <c r="AH266" s="178"/>
    </row>
    <row r="267" spans="1:34" ht="13.5" customHeight="1">
      <c r="A267" s="156"/>
      <c r="B267" s="634"/>
      <c r="C267" s="634"/>
      <c r="D267" s="634"/>
      <c r="E267" s="634" t="str">
        <f>IF(入力ｼｰﾄ2!U207="","",入力ｼｰﾄ2!U207)</f>
        <v/>
      </c>
      <c r="F267" s="634"/>
      <c r="G267" s="634"/>
      <c r="H267" s="634" t="str">
        <f>IF(入力ｼｰﾄ2!X207="","",入力ｼｰﾄ2!X207)</f>
        <v/>
      </c>
      <c r="I267" s="634"/>
      <c r="J267" s="634"/>
      <c r="K267" s="634" t="str">
        <f>IF(入力ｼｰﾄ2!AA207="","",入力ｼｰﾄ2!AA207)</f>
        <v/>
      </c>
      <c r="L267" s="634"/>
      <c r="M267" s="634"/>
      <c r="N267" s="635">
        <f>IF('様式第２号（市提出用）'!R205="","",'様式第２号（市提出用）'!R205)</f>
        <v>0</v>
      </c>
      <c r="O267" s="635"/>
      <c r="P267" s="635"/>
      <c r="Q267" s="635"/>
      <c r="R267" s="635"/>
      <c r="S267" s="632" t="str">
        <f>IF(入力ｼｰﾄ2!AG207="","",入力ｼｰﾄ2!AG207)</f>
        <v/>
      </c>
      <c r="T267" s="632"/>
      <c r="U267" s="632"/>
      <c r="V267" s="632"/>
      <c r="W267" s="633">
        <f>IF('様式第２号（市提出用）'!X205="","",'様式第２号（市提出用）'!X205)</f>
        <v>0</v>
      </c>
      <c r="X267" s="633"/>
      <c r="Y267" s="633"/>
      <c r="Z267" s="633"/>
      <c r="AA267" s="633"/>
      <c r="AB267" s="178"/>
      <c r="AC267" s="178"/>
      <c r="AD267" s="178"/>
      <c r="AE267" s="178"/>
      <c r="AF267" s="178"/>
      <c r="AG267" s="178"/>
      <c r="AH267" s="178"/>
    </row>
    <row r="268" spans="1:34" ht="13.5" customHeight="1">
      <c r="A268" s="156"/>
      <c r="B268" s="634"/>
      <c r="C268" s="634"/>
      <c r="D268" s="634"/>
      <c r="E268" s="634" t="str">
        <f>IF(入力ｼｰﾄ2!U208="","",入力ｼｰﾄ2!U208)</f>
        <v/>
      </c>
      <c r="F268" s="634"/>
      <c r="G268" s="634"/>
      <c r="H268" s="634" t="str">
        <f>IF(入力ｼｰﾄ2!X208="","",入力ｼｰﾄ2!X208)</f>
        <v/>
      </c>
      <c r="I268" s="634"/>
      <c r="J268" s="634"/>
      <c r="K268" s="634" t="str">
        <f>IF(入力ｼｰﾄ2!AA208="","",入力ｼｰﾄ2!AA208)</f>
        <v/>
      </c>
      <c r="L268" s="634"/>
      <c r="M268" s="634"/>
      <c r="N268" s="635">
        <f>IF('様式第２号（市提出用）'!R206="","",'様式第２号（市提出用）'!R206)</f>
        <v>0</v>
      </c>
      <c r="O268" s="635"/>
      <c r="P268" s="635"/>
      <c r="Q268" s="635"/>
      <c r="R268" s="635"/>
      <c r="S268" s="632" t="str">
        <f>IF(入力ｼｰﾄ2!AG208="","",入力ｼｰﾄ2!AG208)</f>
        <v/>
      </c>
      <c r="T268" s="632"/>
      <c r="U268" s="632"/>
      <c r="V268" s="632"/>
      <c r="W268" s="633">
        <f>IF('様式第２号（市提出用）'!X206="","",'様式第２号（市提出用）'!X206)</f>
        <v>0</v>
      </c>
      <c r="X268" s="633"/>
      <c r="Y268" s="633"/>
      <c r="Z268" s="633"/>
      <c r="AA268" s="633"/>
      <c r="AB268" s="178"/>
      <c r="AC268" s="178"/>
      <c r="AD268" s="178"/>
      <c r="AE268" s="178"/>
      <c r="AF268" s="178"/>
      <c r="AG268" s="178"/>
      <c r="AH268" s="178"/>
    </row>
    <row r="269" spans="1:34" ht="13.5" customHeight="1">
      <c r="A269" s="156"/>
      <c r="B269" s="634"/>
      <c r="C269" s="634"/>
      <c r="D269" s="634"/>
      <c r="E269" s="634" t="str">
        <f>IF(入力ｼｰﾄ2!U209="","",入力ｼｰﾄ2!U209)</f>
        <v/>
      </c>
      <c r="F269" s="634"/>
      <c r="G269" s="634"/>
      <c r="H269" s="634" t="str">
        <f>IF(入力ｼｰﾄ2!X209="","",入力ｼｰﾄ2!X209)</f>
        <v/>
      </c>
      <c r="I269" s="634"/>
      <c r="J269" s="634"/>
      <c r="K269" s="634" t="str">
        <f>IF(入力ｼｰﾄ2!AA209="","",入力ｼｰﾄ2!AA209)</f>
        <v/>
      </c>
      <c r="L269" s="634"/>
      <c r="M269" s="634"/>
      <c r="N269" s="635">
        <f>IF('様式第２号（市提出用）'!R207="","",'様式第２号（市提出用）'!R207)</f>
        <v>0</v>
      </c>
      <c r="O269" s="635"/>
      <c r="P269" s="635"/>
      <c r="Q269" s="635"/>
      <c r="R269" s="635"/>
      <c r="S269" s="632" t="str">
        <f>IF(入力ｼｰﾄ2!AG209="","",入力ｼｰﾄ2!AG209)</f>
        <v/>
      </c>
      <c r="T269" s="632"/>
      <c r="U269" s="632"/>
      <c r="V269" s="632"/>
      <c r="W269" s="633">
        <f>IF('様式第２号（市提出用）'!X207="","",'様式第２号（市提出用）'!X207)</f>
        <v>0</v>
      </c>
      <c r="X269" s="633"/>
      <c r="Y269" s="633"/>
      <c r="Z269" s="633"/>
      <c r="AA269" s="633"/>
      <c r="AB269" s="178"/>
      <c r="AC269" s="178"/>
      <c r="AD269" s="178"/>
      <c r="AE269" s="178"/>
      <c r="AF269" s="178"/>
      <c r="AG269" s="178"/>
      <c r="AH269" s="178"/>
    </row>
    <row r="270" spans="1:34" ht="13.5" customHeight="1">
      <c r="A270" s="156"/>
      <c r="B270" s="634"/>
      <c r="C270" s="634"/>
      <c r="D270" s="634"/>
      <c r="E270" s="634" t="str">
        <f>IF(入力ｼｰﾄ2!U210="","",入力ｼｰﾄ2!U210)</f>
        <v/>
      </c>
      <c r="F270" s="634"/>
      <c r="G270" s="634"/>
      <c r="H270" s="634" t="str">
        <f>IF(入力ｼｰﾄ2!X210="","",入力ｼｰﾄ2!X210)</f>
        <v/>
      </c>
      <c r="I270" s="634"/>
      <c r="J270" s="634"/>
      <c r="K270" s="634" t="str">
        <f>IF(入力ｼｰﾄ2!AA210="","",入力ｼｰﾄ2!AA210)</f>
        <v/>
      </c>
      <c r="L270" s="634"/>
      <c r="M270" s="634"/>
      <c r="N270" s="635">
        <f>IF('様式第２号（市提出用）'!R208="","",'様式第２号（市提出用）'!R208)</f>
        <v>0</v>
      </c>
      <c r="O270" s="635"/>
      <c r="P270" s="635"/>
      <c r="Q270" s="635"/>
      <c r="R270" s="635"/>
      <c r="S270" s="632" t="str">
        <f>IF(入力ｼｰﾄ2!AG210="","",入力ｼｰﾄ2!AG210)</f>
        <v/>
      </c>
      <c r="T270" s="632"/>
      <c r="U270" s="632"/>
      <c r="V270" s="632"/>
      <c r="W270" s="633">
        <f>IF('様式第２号（市提出用）'!X208="","",'様式第２号（市提出用）'!X208)</f>
        <v>0</v>
      </c>
      <c r="X270" s="633"/>
      <c r="Y270" s="633"/>
      <c r="Z270" s="633"/>
      <c r="AA270" s="633"/>
      <c r="AB270" s="178"/>
      <c r="AC270" s="178"/>
      <c r="AD270" s="178"/>
      <c r="AE270" s="178"/>
      <c r="AF270" s="178"/>
      <c r="AG270" s="178"/>
      <c r="AH270" s="178"/>
    </row>
    <row r="271" spans="1:34" ht="13.5" customHeight="1">
      <c r="A271" s="156"/>
      <c r="B271" s="634"/>
      <c r="C271" s="634"/>
      <c r="D271" s="634"/>
      <c r="E271" s="634" t="str">
        <f>IF(入力ｼｰﾄ2!U211="","",入力ｼｰﾄ2!U211)</f>
        <v/>
      </c>
      <c r="F271" s="634"/>
      <c r="G271" s="634"/>
      <c r="H271" s="634" t="str">
        <f>IF(入力ｼｰﾄ2!X211="","",入力ｼｰﾄ2!X211)</f>
        <v/>
      </c>
      <c r="I271" s="634"/>
      <c r="J271" s="634"/>
      <c r="K271" s="634" t="str">
        <f>IF(入力ｼｰﾄ2!AA211="","",入力ｼｰﾄ2!AA211)</f>
        <v/>
      </c>
      <c r="L271" s="634"/>
      <c r="M271" s="634"/>
      <c r="N271" s="635">
        <f>IF('様式第２号（市提出用）'!R209="","",'様式第２号（市提出用）'!R209)</f>
        <v>0</v>
      </c>
      <c r="O271" s="635"/>
      <c r="P271" s="635"/>
      <c r="Q271" s="635"/>
      <c r="R271" s="635"/>
      <c r="S271" s="632" t="str">
        <f>IF(入力ｼｰﾄ2!AG211="","",入力ｼｰﾄ2!AG211)</f>
        <v/>
      </c>
      <c r="T271" s="632"/>
      <c r="U271" s="632"/>
      <c r="V271" s="632"/>
      <c r="W271" s="633">
        <f>IF('様式第２号（市提出用）'!X209="","",'様式第２号（市提出用）'!X209)</f>
        <v>0</v>
      </c>
      <c r="X271" s="633"/>
      <c r="Y271" s="633"/>
      <c r="Z271" s="633"/>
      <c r="AA271" s="633"/>
      <c r="AB271" s="178"/>
      <c r="AC271" s="178"/>
      <c r="AD271" s="178"/>
      <c r="AE271" s="178"/>
      <c r="AF271" s="178"/>
      <c r="AG271" s="178"/>
      <c r="AH271" s="178"/>
    </row>
    <row r="272" spans="1:34" ht="13.5" customHeight="1">
      <c r="A272" s="156"/>
      <c r="B272" s="634"/>
      <c r="C272" s="634"/>
      <c r="D272" s="634"/>
      <c r="E272" s="634" t="str">
        <f>IF(入力ｼｰﾄ2!U212="","",入力ｼｰﾄ2!U212)</f>
        <v/>
      </c>
      <c r="F272" s="634"/>
      <c r="G272" s="634"/>
      <c r="H272" s="634" t="str">
        <f>IF(入力ｼｰﾄ2!X212="","",入力ｼｰﾄ2!X212)</f>
        <v/>
      </c>
      <c r="I272" s="634"/>
      <c r="J272" s="634"/>
      <c r="K272" s="634" t="str">
        <f>IF(入力ｼｰﾄ2!AA212="","",入力ｼｰﾄ2!AA212)</f>
        <v/>
      </c>
      <c r="L272" s="634"/>
      <c r="M272" s="634"/>
      <c r="N272" s="635">
        <f>IF('様式第２号（市提出用）'!R210="","",'様式第２号（市提出用）'!R210)</f>
        <v>0</v>
      </c>
      <c r="O272" s="635"/>
      <c r="P272" s="635"/>
      <c r="Q272" s="635"/>
      <c r="R272" s="635"/>
      <c r="S272" s="632" t="str">
        <f>IF(入力ｼｰﾄ2!AG212="","",入力ｼｰﾄ2!AG212)</f>
        <v/>
      </c>
      <c r="T272" s="632"/>
      <c r="U272" s="632"/>
      <c r="V272" s="632"/>
      <c r="W272" s="633">
        <f>IF('様式第２号（市提出用）'!X210="","",'様式第２号（市提出用）'!X210)</f>
        <v>0</v>
      </c>
      <c r="X272" s="633"/>
      <c r="Y272" s="633"/>
      <c r="Z272" s="633"/>
      <c r="AA272" s="633"/>
      <c r="AB272" s="178"/>
      <c r="AC272" s="178"/>
      <c r="AD272" s="178"/>
      <c r="AE272" s="178"/>
      <c r="AF272" s="178"/>
      <c r="AG272" s="178"/>
      <c r="AH272" s="178"/>
    </row>
    <row r="273" spans="1:34" ht="13.5" customHeight="1">
      <c r="A273" s="156"/>
      <c r="B273" s="634"/>
      <c r="C273" s="634"/>
      <c r="D273" s="634"/>
      <c r="E273" s="634" t="str">
        <f>IF(入力ｼｰﾄ2!U213="","",入力ｼｰﾄ2!U213)</f>
        <v/>
      </c>
      <c r="F273" s="634"/>
      <c r="G273" s="634"/>
      <c r="H273" s="634" t="str">
        <f>IF(入力ｼｰﾄ2!X213="","",入力ｼｰﾄ2!X213)</f>
        <v/>
      </c>
      <c r="I273" s="634"/>
      <c r="J273" s="634"/>
      <c r="K273" s="634" t="str">
        <f>IF(入力ｼｰﾄ2!AA213="","",入力ｼｰﾄ2!AA213)</f>
        <v/>
      </c>
      <c r="L273" s="634"/>
      <c r="M273" s="634"/>
      <c r="N273" s="635">
        <f>IF('様式第２号（市提出用）'!R211="","",'様式第２号（市提出用）'!R211)</f>
        <v>0</v>
      </c>
      <c r="O273" s="635"/>
      <c r="P273" s="635"/>
      <c r="Q273" s="635"/>
      <c r="R273" s="635"/>
      <c r="S273" s="632" t="str">
        <f>IF(入力ｼｰﾄ2!AG213="","",入力ｼｰﾄ2!AG213)</f>
        <v/>
      </c>
      <c r="T273" s="632"/>
      <c r="U273" s="632"/>
      <c r="V273" s="632"/>
      <c r="W273" s="633">
        <f>IF('様式第２号（市提出用）'!X211="","",'様式第２号（市提出用）'!X211)</f>
        <v>0</v>
      </c>
      <c r="X273" s="633"/>
      <c r="Y273" s="633"/>
      <c r="Z273" s="633"/>
      <c r="AA273" s="633"/>
      <c r="AB273" s="178"/>
      <c r="AC273" s="178"/>
      <c r="AD273" s="178"/>
      <c r="AE273" s="178"/>
      <c r="AF273" s="178"/>
      <c r="AG273" s="178"/>
      <c r="AH273" s="178"/>
    </row>
    <row r="274" spans="1:34" ht="13.5" customHeight="1">
      <c r="A274" s="156"/>
      <c r="B274" s="634"/>
      <c r="C274" s="634"/>
      <c r="D274" s="634"/>
      <c r="E274" s="634" t="str">
        <f>IF(入力ｼｰﾄ2!U214="","",入力ｼｰﾄ2!U214)</f>
        <v/>
      </c>
      <c r="F274" s="634"/>
      <c r="G274" s="634"/>
      <c r="H274" s="634" t="str">
        <f>IF(入力ｼｰﾄ2!X214="","",入力ｼｰﾄ2!X214)</f>
        <v/>
      </c>
      <c r="I274" s="634"/>
      <c r="J274" s="634"/>
      <c r="K274" s="634" t="str">
        <f>IF(入力ｼｰﾄ2!AA214="","",入力ｼｰﾄ2!AA214)</f>
        <v/>
      </c>
      <c r="L274" s="634"/>
      <c r="M274" s="634"/>
      <c r="N274" s="635">
        <f>IF('様式第２号（市提出用）'!R212="","",'様式第２号（市提出用）'!R212)</f>
        <v>0</v>
      </c>
      <c r="O274" s="635"/>
      <c r="P274" s="635"/>
      <c r="Q274" s="635"/>
      <c r="R274" s="635"/>
      <c r="S274" s="632" t="str">
        <f>IF(入力ｼｰﾄ2!AG214="","",入力ｼｰﾄ2!AG214)</f>
        <v/>
      </c>
      <c r="T274" s="632"/>
      <c r="U274" s="632"/>
      <c r="V274" s="632"/>
      <c r="W274" s="633">
        <f>IF('様式第２号（市提出用）'!X212="","",'様式第２号（市提出用）'!X212)</f>
        <v>0</v>
      </c>
      <c r="X274" s="633"/>
      <c r="Y274" s="633"/>
      <c r="Z274" s="633"/>
      <c r="AA274" s="633"/>
      <c r="AB274" s="178"/>
      <c r="AC274" s="178"/>
      <c r="AD274" s="178"/>
      <c r="AE274" s="178"/>
      <c r="AF274" s="178"/>
      <c r="AG274" s="178"/>
      <c r="AH274" s="178"/>
    </row>
    <row r="275" spans="1:34" ht="13.5" customHeight="1">
      <c r="B275" s="634"/>
      <c r="C275" s="634"/>
      <c r="D275" s="634"/>
      <c r="E275" s="634" t="str">
        <f>IF(入力ｼｰﾄ2!U215="","",入力ｼｰﾄ2!U215)</f>
        <v/>
      </c>
      <c r="F275" s="634"/>
      <c r="G275" s="634"/>
      <c r="H275" s="634" t="str">
        <f>IF(入力ｼｰﾄ2!X215="","",入力ｼｰﾄ2!X215)</f>
        <v/>
      </c>
      <c r="I275" s="634"/>
      <c r="J275" s="634"/>
      <c r="K275" s="634" t="str">
        <f>IF(入力ｼｰﾄ2!AA215="","",入力ｼｰﾄ2!AA215)</f>
        <v/>
      </c>
      <c r="L275" s="634"/>
      <c r="M275" s="634"/>
      <c r="N275" s="635">
        <f>IF('様式第２号（市提出用）'!R213="","",'様式第２号（市提出用）'!R213)</f>
        <v>0</v>
      </c>
      <c r="O275" s="635"/>
      <c r="P275" s="635"/>
      <c r="Q275" s="635"/>
      <c r="R275" s="635"/>
      <c r="S275" s="632" t="str">
        <f>IF(入力ｼｰﾄ2!AG215="","",入力ｼｰﾄ2!AG215)</f>
        <v/>
      </c>
      <c r="T275" s="632"/>
      <c r="U275" s="632"/>
      <c r="V275" s="632"/>
      <c r="W275" s="633">
        <f>IF('様式第２号（市提出用）'!X213="","",'様式第２号（市提出用）'!X213)</f>
        <v>0</v>
      </c>
      <c r="X275" s="633"/>
      <c r="Y275" s="633"/>
      <c r="Z275" s="633"/>
      <c r="AA275" s="633"/>
      <c r="AB275" s="178"/>
      <c r="AC275" s="178"/>
      <c r="AD275" s="178"/>
      <c r="AE275" s="178"/>
      <c r="AF275" s="178"/>
      <c r="AG275" s="178"/>
      <c r="AH275" s="178"/>
    </row>
    <row r="276" spans="1:34" ht="13.5" customHeight="1">
      <c r="B276" s="634"/>
      <c r="C276" s="634"/>
      <c r="D276" s="634"/>
      <c r="E276" s="634" t="str">
        <f>IF(入力ｼｰﾄ2!U216="","",入力ｼｰﾄ2!U216)</f>
        <v/>
      </c>
      <c r="F276" s="634"/>
      <c r="G276" s="634"/>
      <c r="H276" s="634" t="str">
        <f>IF(入力ｼｰﾄ2!X216="","",入力ｼｰﾄ2!X216)</f>
        <v/>
      </c>
      <c r="I276" s="634"/>
      <c r="J276" s="634"/>
      <c r="K276" s="634" t="str">
        <f>IF(入力ｼｰﾄ2!AA216="","",入力ｼｰﾄ2!AA216)</f>
        <v/>
      </c>
      <c r="L276" s="634"/>
      <c r="M276" s="634"/>
      <c r="N276" s="635">
        <f>IF('様式第２号（市提出用）'!R214="","",'様式第２号（市提出用）'!R214)</f>
        <v>0</v>
      </c>
      <c r="O276" s="635"/>
      <c r="P276" s="635"/>
      <c r="Q276" s="635"/>
      <c r="R276" s="635"/>
      <c r="S276" s="632" t="str">
        <f>IF(入力ｼｰﾄ2!AG216="","",入力ｼｰﾄ2!AG216)</f>
        <v/>
      </c>
      <c r="T276" s="632"/>
      <c r="U276" s="632"/>
      <c r="V276" s="632"/>
      <c r="W276" s="633">
        <f>IF('様式第２号（市提出用）'!X214="","",'様式第２号（市提出用）'!X214)</f>
        <v>0</v>
      </c>
      <c r="X276" s="633"/>
      <c r="Y276" s="633"/>
      <c r="Z276" s="633"/>
      <c r="AA276" s="633"/>
      <c r="AB276" s="178"/>
      <c r="AC276" s="178"/>
      <c r="AD276" s="178"/>
      <c r="AE276" s="178"/>
      <c r="AF276" s="178"/>
      <c r="AG276" s="178"/>
      <c r="AH276" s="178"/>
    </row>
    <row r="277" spans="1:34" ht="13.5" customHeight="1">
      <c r="B277" s="634"/>
      <c r="C277" s="634"/>
      <c r="D277" s="634"/>
      <c r="E277" s="634" t="str">
        <f>IF(入力ｼｰﾄ2!U217="","",入力ｼｰﾄ2!U217)</f>
        <v/>
      </c>
      <c r="F277" s="634"/>
      <c r="G277" s="634"/>
      <c r="H277" s="634" t="str">
        <f>IF(入力ｼｰﾄ2!X217="","",入力ｼｰﾄ2!X217)</f>
        <v/>
      </c>
      <c r="I277" s="634"/>
      <c r="J277" s="634"/>
      <c r="K277" s="634" t="str">
        <f>IF(入力ｼｰﾄ2!AA217="","",入力ｼｰﾄ2!AA217)</f>
        <v/>
      </c>
      <c r="L277" s="634"/>
      <c r="M277" s="634"/>
      <c r="N277" s="635">
        <f>IF('様式第２号（市提出用）'!R215="","",'様式第２号（市提出用）'!R215)</f>
        <v>0</v>
      </c>
      <c r="O277" s="635"/>
      <c r="P277" s="635"/>
      <c r="Q277" s="635"/>
      <c r="R277" s="635"/>
      <c r="S277" s="632" t="str">
        <f>IF(入力ｼｰﾄ2!AG217="","",入力ｼｰﾄ2!AG217)</f>
        <v/>
      </c>
      <c r="T277" s="632"/>
      <c r="U277" s="632"/>
      <c r="V277" s="632"/>
      <c r="W277" s="633">
        <f>IF('様式第２号（市提出用）'!X215="","",'様式第２号（市提出用）'!X215)</f>
        <v>0</v>
      </c>
      <c r="X277" s="633"/>
      <c r="Y277" s="633"/>
      <c r="Z277" s="633"/>
      <c r="AA277" s="633"/>
      <c r="AB277" s="178"/>
      <c r="AC277" s="178"/>
      <c r="AD277" s="178"/>
      <c r="AE277" s="178"/>
      <c r="AF277" s="178"/>
      <c r="AG277" s="178"/>
      <c r="AH277" s="178"/>
    </row>
    <row r="278" spans="1:34" ht="13.5" customHeight="1">
      <c r="B278" s="634"/>
      <c r="C278" s="634"/>
      <c r="D278" s="634"/>
      <c r="E278" s="634" t="str">
        <f>IF(入力ｼｰﾄ2!U218="","",入力ｼｰﾄ2!U218)</f>
        <v/>
      </c>
      <c r="F278" s="634"/>
      <c r="G278" s="634"/>
      <c r="H278" s="634" t="str">
        <f>IF(入力ｼｰﾄ2!X218="","",入力ｼｰﾄ2!X218)</f>
        <v/>
      </c>
      <c r="I278" s="634"/>
      <c r="J278" s="634"/>
      <c r="K278" s="634" t="str">
        <f>IF(入力ｼｰﾄ2!AA218="","",入力ｼｰﾄ2!AA218)</f>
        <v/>
      </c>
      <c r="L278" s="634"/>
      <c r="M278" s="634"/>
      <c r="N278" s="635">
        <f>IF('様式第２号（市提出用）'!R216="","",'様式第２号（市提出用）'!R216)</f>
        <v>0</v>
      </c>
      <c r="O278" s="635"/>
      <c r="P278" s="635"/>
      <c r="Q278" s="635"/>
      <c r="R278" s="635"/>
      <c r="S278" s="632" t="str">
        <f>IF(入力ｼｰﾄ2!AG218="","",入力ｼｰﾄ2!AG218)</f>
        <v/>
      </c>
      <c r="T278" s="632"/>
      <c r="U278" s="632"/>
      <c r="V278" s="632"/>
      <c r="W278" s="633">
        <f>IF('様式第２号（市提出用）'!X216="","",'様式第２号（市提出用）'!X216)</f>
        <v>0</v>
      </c>
      <c r="X278" s="633"/>
      <c r="Y278" s="633"/>
      <c r="Z278" s="633"/>
      <c r="AA278" s="633"/>
      <c r="AB278" s="178"/>
      <c r="AC278" s="178"/>
      <c r="AD278" s="178"/>
      <c r="AE278" s="178"/>
      <c r="AF278" s="178"/>
      <c r="AG278" s="178"/>
      <c r="AH278" s="178"/>
    </row>
    <row r="279" spans="1:34" ht="13.5" customHeight="1">
      <c r="B279" s="634"/>
      <c r="C279" s="634"/>
      <c r="D279" s="634"/>
      <c r="E279" s="634" t="str">
        <f>IF(入力ｼｰﾄ2!U219="","",入力ｼｰﾄ2!U219)</f>
        <v/>
      </c>
      <c r="F279" s="634"/>
      <c r="G279" s="634"/>
      <c r="H279" s="634" t="str">
        <f>IF(入力ｼｰﾄ2!X219="","",入力ｼｰﾄ2!X219)</f>
        <v/>
      </c>
      <c r="I279" s="634"/>
      <c r="J279" s="634"/>
      <c r="K279" s="634" t="str">
        <f>IF(入力ｼｰﾄ2!AA219="","",入力ｼｰﾄ2!AA219)</f>
        <v/>
      </c>
      <c r="L279" s="634"/>
      <c r="M279" s="634"/>
      <c r="N279" s="635">
        <f>IF('様式第２号（市提出用）'!R217="","",'様式第２号（市提出用）'!R217)</f>
        <v>0</v>
      </c>
      <c r="O279" s="635"/>
      <c r="P279" s="635"/>
      <c r="Q279" s="635"/>
      <c r="R279" s="635"/>
      <c r="S279" s="632" t="str">
        <f>IF(入力ｼｰﾄ2!AG219="","",入力ｼｰﾄ2!AG219)</f>
        <v/>
      </c>
      <c r="T279" s="632"/>
      <c r="U279" s="632"/>
      <c r="V279" s="632"/>
      <c r="W279" s="633">
        <f>IF('様式第２号（市提出用）'!X217="","",'様式第２号（市提出用）'!X217)</f>
        <v>0</v>
      </c>
      <c r="X279" s="633"/>
      <c r="Y279" s="633"/>
      <c r="Z279" s="633"/>
      <c r="AA279" s="633"/>
      <c r="AB279" s="178"/>
      <c r="AC279" s="178"/>
      <c r="AD279" s="178"/>
      <c r="AE279" s="178"/>
      <c r="AF279" s="178"/>
      <c r="AG279" s="178"/>
      <c r="AH279" s="178"/>
    </row>
    <row r="280" spans="1:34" ht="13.5" customHeight="1">
      <c r="B280" s="634"/>
      <c r="C280" s="634"/>
      <c r="D280" s="634"/>
      <c r="E280" s="634" t="str">
        <f>IF(入力ｼｰﾄ2!U220="","",入力ｼｰﾄ2!U220)</f>
        <v/>
      </c>
      <c r="F280" s="634"/>
      <c r="G280" s="634"/>
      <c r="H280" s="634" t="str">
        <f>IF(入力ｼｰﾄ2!X220="","",入力ｼｰﾄ2!X220)</f>
        <v/>
      </c>
      <c r="I280" s="634"/>
      <c r="J280" s="634"/>
      <c r="K280" s="634" t="str">
        <f>IF(入力ｼｰﾄ2!AA220="","",入力ｼｰﾄ2!AA220)</f>
        <v/>
      </c>
      <c r="L280" s="634"/>
      <c r="M280" s="634"/>
      <c r="N280" s="635">
        <f>IF('様式第２号（市提出用）'!R218="","",'様式第２号（市提出用）'!R218)</f>
        <v>0</v>
      </c>
      <c r="O280" s="635"/>
      <c r="P280" s="635"/>
      <c r="Q280" s="635"/>
      <c r="R280" s="635"/>
      <c r="S280" s="632" t="str">
        <f>IF(入力ｼｰﾄ2!AG220="","",入力ｼｰﾄ2!AG220)</f>
        <v/>
      </c>
      <c r="T280" s="632"/>
      <c r="U280" s="632"/>
      <c r="V280" s="632"/>
      <c r="W280" s="633">
        <f>IF('様式第２号（市提出用）'!X218="","",'様式第２号（市提出用）'!X218)</f>
        <v>0</v>
      </c>
      <c r="X280" s="633"/>
      <c r="Y280" s="633"/>
      <c r="Z280" s="633"/>
      <c r="AA280" s="633"/>
      <c r="AB280" s="178"/>
      <c r="AC280" s="178"/>
      <c r="AD280" s="178"/>
      <c r="AE280" s="178"/>
      <c r="AF280" s="178"/>
      <c r="AG280" s="178"/>
      <c r="AH280" s="178"/>
    </row>
    <row r="281" spans="1:34" ht="13.5" customHeight="1">
      <c r="B281" s="634"/>
      <c r="C281" s="634"/>
      <c r="D281" s="634"/>
      <c r="E281" s="634" t="str">
        <f>IF(入力ｼｰﾄ2!U221="","",入力ｼｰﾄ2!U221)</f>
        <v/>
      </c>
      <c r="F281" s="634"/>
      <c r="G281" s="634"/>
      <c r="H281" s="634" t="str">
        <f>IF(入力ｼｰﾄ2!X221="","",入力ｼｰﾄ2!X221)</f>
        <v/>
      </c>
      <c r="I281" s="634"/>
      <c r="J281" s="634"/>
      <c r="K281" s="634" t="str">
        <f>IF(入力ｼｰﾄ2!AA221="","",入力ｼｰﾄ2!AA221)</f>
        <v/>
      </c>
      <c r="L281" s="634"/>
      <c r="M281" s="634"/>
      <c r="N281" s="635">
        <f>IF('様式第２号（市提出用）'!R219="","",'様式第２号（市提出用）'!R219)</f>
        <v>0</v>
      </c>
      <c r="O281" s="635"/>
      <c r="P281" s="635"/>
      <c r="Q281" s="635"/>
      <c r="R281" s="635"/>
      <c r="S281" s="632" t="str">
        <f>IF(入力ｼｰﾄ2!AG221="","",入力ｼｰﾄ2!AG221)</f>
        <v/>
      </c>
      <c r="T281" s="632"/>
      <c r="U281" s="632"/>
      <c r="V281" s="632"/>
      <c r="W281" s="633">
        <f>IF('様式第２号（市提出用）'!X219="","",'様式第２号（市提出用）'!X219)</f>
        <v>0</v>
      </c>
      <c r="X281" s="633"/>
      <c r="Y281" s="633"/>
      <c r="Z281" s="633"/>
      <c r="AA281" s="633"/>
      <c r="AB281" s="178"/>
      <c r="AC281" s="178"/>
      <c r="AD281" s="178"/>
      <c r="AE281" s="178"/>
      <c r="AF281" s="178"/>
      <c r="AG281" s="178"/>
      <c r="AH281" s="178"/>
    </row>
    <row r="282" spans="1:34" ht="13.5" customHeight="1">
      <c r="B282" s="634"/>
      <c r="C282" s="634"/>
      <c r="D282" s="634"/>
      <c r="E282" s="634" t="str">
        <f>IF(入力ｼｰﾄ2!U222="","",入力ｼｰﾄ2!U222)</f>
        <v/>
      </c>
      <c r="F282" s="634"/>
      <c r="G282" s="634"/>
      <c r="H282" s="634" t="str">
        <f>IF(入力ｼｰﾄ2!X222="","",入力ｼｰﾄ2!X222)</f>
        <v/>
      </c>
      <c r="I282" s="634"/>
      <c r="J282" s="634"/>
      <c r="K282" s="634" t="str">
        <f>IF(入力ｼｰﾄ2!AA222="","",入力ｼｰﾄ2!AA222)</f>
        <v/>
      </c>
      <c r="L282" s="634"/>
      <c r="M282" s="634"/>
      <c r="N282" s="635">
        <f>IF('様式第２号（市提出用）'!R220="","",'様式第２号（市提出用）'!R220)</f>
        <v>0</v>
      </c>
      <c r="O282" s="635"/>
      <c r="P282" s="635"/>
      <c r="Q282" s="635"/>
      <c r="R282" s="635"/>
      <c r="S282" s="632" t="str">
        <f>IF(入力ｼｰﾄ2!AG222="","",入力ｼｰﾄ2!AG222)</f>
        <v/>
      </c>
      <c r="T282" s="632"/>
      <c r="U282" s="632"/>
      <c r="V282" s="632"/>
      <c r="W282" s="633">
        <f>IF('様式第２号（市提出用）'!X220="","",'様式第２号（市提出用）'!X220)</f>
        <v>0</v>
      </c>
      <c r="X282" s="633"/>
      <c r="Y282" s="633"/>
      <c r="Z282" s="633"/>
      <c r="AA282" s="633"/>
      <c r="AB282" s="178"/>
      <c r="AC282" s="178"/>
      <c r="AD282" s="178"/>
      <c r="AE282" s="178"/>
      <c r="AF282" s="178"/>
      <c r="AG282" s="178"/>
      <c r="AH282" s="178"/>
    </row>
    <row r="283" spans="1:34" ht="13.5" customHeight="1">
      <c r="B283" s="634"/>
      <c r="C283" s="634"/>
      <c r="D283" s="634"/>
      <c r="E283" s="634" t="str">
        <f>IF(入力ｼｰﾄ2!U223="","",入力ｼｰﾄ2!U223)</f>
        <v/>
      </c>
      <c r="F283" s="634"/>
      <c r="G283" s="634"/>
      <c r="H283" s="634" t="str">
        <f>IF(入力ｼｰﾄ2!X223="","",入力ｼｰﾄ2!X223)</f>
        <v/>
      </c>
      <c r="I283" s="634"/>
      <c r="J283" s="634"/>
      <c r="K283" s="634" t="str">
        <f>IF(入力ｼｰﾄ2!AA223="","",入力ｼｰﾄ2!AA223)</f>
        <v/>
      </c>
      <c r="L283" s="634"/>
      <c r="M283" s="634"/>
      <c r="N283" s="635">
        <f>IF('様式第２号（市提出用）'!R221="","",'様式第２号（市提出用）'!R221)</f>
        <v>0</v>
      </c>
      <c r="O283" s="635"/>
      <c r="P283" s="635"/>
      <c r="Q283" s="635"/>
      <c r="R283" s="635"/>
      <c r="S283" s="632" t="str">
        <f>IF(入力ｼｰﾄ2!AG223="","",入力ｼｰﾄ2!AG223)</f>
        <v/>
      </c>
      <c r="T283" s="632"/>
      <c r="U283" s="632"/>
      <c r="V283" s="632"/>
      <c r="W283" s="633">
        <f>IF('様式第２号（市提出用）'!X221="","",'様式第２号（市提出用）'!X221)</f>
        <v>0</v>
      </c>
      <c r="X283" s="633"/>
      <c r="Y283" s="633"/>
      <c r="Z283" s="633"/>
      <c r="AA283" s="633"/>
      <c r="AB283" s="178"/>
      <c r="AC283" s="178"/>
      <c r="AD283" s="178"/>
      <c r="AE283" s="178"/>
      <c r="AF283" s="178"/>
      <c r="AG283" s="178"/>
      <c r="AH283" s="178"/>
    </row>
    <row r="284" spans="1:34" ht="13.5" customHeight="1">
      <c r="B284" s="634"/>
      <c r="C284" s="634"/>
      <c r="D284" s="634"/>
      <c r="E284" s="634" t="str">
        <f>IF(入力ｼｰﾄ2!U224="","",入力ｼｰﾄ2!U224)</f>
        <v/>
      </c>
      <c r="F284" s="634"/>
      <c r="G284" s="634"/>
      <c r="H284" s="634" t="str">
        <f>IF(入力ｼｰﾄ2!X224="","",入力ｼｰﾄ2!X224)</f>
        <v/>
      </c>
      <c r="I284" s="634"/>
      <c r="J284" s="634"/>
      <c r="K284" s="634" t="str">
        <f>IF(入力ｼｰﾄ2!AA224="","",入力ｼｰﾄ2!AA224)</f>
        <v/>
      </c>
      <c r="L284" s="634"/>
      <c r="M284" s="634"/>
      <c r="N284" s="635">
        <f>IF('様式第２号（市提出用）'!R222="","",'様式第２号（市提出用）'!R222)</f>
        <v>0</v>
      </c>
      <c r="O284" s="635"/>
      <c r="P284" s="635"/>
      <c r="Q284" s="635"/>
      <c r="R284" s="635"/>
      <c r="S284" s="632" t="str">
        <f>IF(入力ｼｰﾄ2!AG224="","",入力ｼｰﾄ2!AG224)</f>
        <v/>
      </c>
      <c r="T284" s="632"/>
      <c r="U284" s="632"/>
      <c r="V284" s="632"/>
      <c r="W284" s="633">
        <f>IF('様式第２号（市提出用）'!X222="","",'様式第２号（市提出用）'!X222)</f>
        <v>0</v>
      </c>
      <c r="X284" s="633"/>
      <c r="Y284" s="633"/>
      <c r="Z284" s="633"/>
      <c r="AA284" s="633"/>
      <c r="AB284" s="178"/>
      <c r="AC284" s="178"/>
      <c r="AD284" s="178"/>
      <c r="AE284" s="178"/>
      <c r="AF284" s="178"/>
      <c r="AG284" s="178"/>
      <c r="AH284" s="178"/>
    </row>
    <row r="285" spans="1:34" ht="13.5" customHeight="1">
      <c r="B285" s="634"/>
      <c r="C285" s="634"/>
      <c r="D285" s="634"/>
      <c r="E285" s="634" t="str">
        <f>IF(入力ｼｰﾄ2!U225="","",入力ｼｰﾄ2!U225)</f>
        <v/>
      </c>
      <c r="F285" s="634"/>
      <c r="G285" s="634"/>
      <c r="H285" s="634" t="str">
        <f>IF(入力ｼｰﾄ2!X225="","",入力ｼｰﾄ2!X225)</f>
        <v/>
      </c>
      <c r="I285" s="634"/>
      <c r="J285" s="634"/>
      <c r="K285" s="634" t="str">
        <f>IF(入力ｼｰﾄ2!AA225="","",入力ｼｰﾄ2!AA225)</f>
        <v/>
      </c>
      <c r="L285" s="634"/>
      <c r="M285" s="634"/>
      <c r="N285" s="635">
        <f>IF('様式第２号（市提出用）'!R223="","",'様式第２号（市提出用）'!R223)</f>
        <v>0</v>
      </c>
      <c r="O285" s="635"/>
      <c r="P285" s="635"/>
      <c r="Q285" s="635"/>
      <c r="R285" s="635"/>
      <c r="S285" s="632" t="str">
        <f>IF(入力ｼｰﾄ2!AG225="","",入力ｼｰﾄ2!AG225)</f>
        <v/>
      </c>
      <c r="T285" s="632"/>
      <c r="U285" s="632"/>
      <c r="V285" s="632"/>
      <c r="W285" s="633">
        <f>IF('様式第２号（市提出用）'!X223="","",'様式第２号（市提出用）'!X223)</f>
        <v>0</v>
      </c>
      <c r="X285" s="633"/>
      <c r="Y285" s="633"/>
      <c r="Z285" s="633"/>
      <c r="AA285" s="633"/>
      <c r="AB285" s="178"/>
      <c r="AC285" s="178"/>
      <c r="AD285" s="178"/>
      <c r="AE285" s="178"/>
      <c r="AF285" s="178"/>
      <c r="AG285" s="178"/>
      <c r="AH285" s="178"/>
    </row>
    <row r="286" spans="1:34" ht="13.5" customHeight="1">
      <c r="B286" s="634"/>
      <c r="C286" s="634"/>
      <c r="D286" s="634"/>
      <c r="E286" s="634" t="str">
        <f>IF(入力ｼｰﾄ2!U226="","",入力ｼｰﾄ2!U226)</f>
        <v/>
      </c>
      <c r="F286" s="634"/>
      <c r="G286" s="634"/>
      <c r="H286" s="634" t="str">
        <f>IF(入力ｼｰﾄ2!X226="","",入力ｼｰﾄ2!X226)</f>
        <v/>
      </c>
      <c r="I286" s="634"/>
      <c r="J286" s="634"/>
      <c r="K286" s="634" t="str">
        <f>IF(入力ｼｰﾄ2!AA226="","",入力ｼｰﾄ2!AA226)</f>
        <v/>
      </c>
      <c r="L286" s="634"/>
      <c r="M286" s="634"/>
      <c r="N286" s="635">
        <f>IF('様式第２号（市提出用）'!R224="","",'様式第２号（市提出用）'!R224)</f>
        <v>0</v>
      </c>
      <c r="O286" s="635"/>
      <c r="P286" s="635"/>
      <c r="Q286" s="635"/>
      <c r="R286" s="635"/>
      <c r="S286" s="632" t="str">
        <f>IF(入力ｼｰﾄ2!AG226="","",入力ｼｰﾄ2!AG226)</f>
        <v/>
      </c>
      <c r="T286" s="632"/>
      <c r="U286" s="632"/>
      <c r="V286" s="632"/>
      <c r="W286" s="633">
        <f>IF('様式第２号（市提出用）'!X224="","",'様式第２号（市提出用）'!X224)</f>
        <v>0</v>
      </c>
      <c r="X286" s="633"/>
      <c r="Y286" s="633"/>
      <c r="Z286" s="633"/>
      <c r="AA286" s="633"/>
      <c r="AB286" s="178"/>
      <c r="AC286" s="178"/>
      <c r="AD286" s="178"/>
      <c r="AE286" s="178"/>
      <c r="AF286" s="178"/>
      <c r="AG286" s="178"/>
      <c r="AH286" s="178"/>
    </row>
    <row r="287" spans="1:34" ht="13.5" customHeight="1">
      <c r="B287" s="634"/>
      <c r="C287" s="634"/>
      <c r="D287" s="634"/>
      <c r="E287" s="634" t="str">
        <f>IF(入力ｼｰﾄ2!U227="","",入力ｼｰﾄ2!U227)</f>
        <v/>
      </c>
      <c r="F287" s="634"/>
      <c r="G287" s="634"/>
      <c r="H287" s="634" t="str">
        <f>IF(入力ｼｰﾄ2!X227="","",入力ｼｰﾄ2!X227)</f>
        <v/>
      </c>
      <c r="I287" s="634"/>
      <c r="J287" s="634"/>
      <c r="K287" s="634" t="str">
        <f>IF(入力ｼｰﾄ2!AA227="","",入力ｼｰﾄ2!AA227)</f>
        <v/>
      </c>
      <c r="L287" s="634"/>
      <c r="M287" s="634"/>
      <c r="N287" s="635">
        <f>IF('様式第２号（市提出用）'!R225="","",'様式第２号（市提出用）'!R225)</f>
        <v>0</v>
      </c>
      <c r="O287" s="635"/>
      <c r="P287" s="635"/>
      <c r="Q287" s="635"/>
      <c r="R287" s="635"/>
      <c r="S287" s="632" t="str">
        <f>IF(入力ｼｰﾄ2!AG227="","",入力ｼｰﾄ2!AG227)</f>
        <v/>
      </c>
      <c r="T287" s="632"/>
      <c r="U287" s="632"/>
      <c r="V287" s="632"/>
      <c r="W287" s="633">
        <f>IF('様式第２号（市提出用）'!X225="","",'様式第２号（市提出用）'!X225)</f>
        <v>0</v>
      </c>
      <c r="X287" s="633"/>
      <c r="Y287" s="633"/>
      <c r="Z287" s="633"/>
      <c r="AA287" s="633"/>
      <c r="AB287" s="178"/>
      <c r="AC287" s="178"/>
      <c r="AD287" s="178"/>
      <c r="AE287" s="178"/>
      <c r="AF287" s="178"/>
      <c r="AG287" s="178"/>
      <c r="AH287" s="178"/>
    </row>
    <row r="288" spans="1:34" ht="13.5" customHeight="1">
      <c r="B288" s="634"/>
      <c r="C288" s="634"/>
      <c r="D288" s="634"/>
      <c r="E288" s="634" t="str">
        <f>IF(入力ｼｰﾄ2!U228="","",入力ｼｰﾄ2!U228)</f>
        <v/>
      </c>
      <c r="F288" s="634"/>
      <c r="G288" s="634"/>
      <c r="H288" s="634" t="str">
        <f>IF(入力ｼｰﾄ2!X228="","",入力ｼｰﾄ2!X228)</f>
        <v/>
      </c>
      <c r="I288" s="634"/>
      <c r="J288" s="634"/>
      <c r="K288" s="634" t="str">
        <f>IF(入力ｼｰﾄ2!AA228="","",入力ｼｰﾄ2!AA228)</f>
        <v/>
      </c>
      <c r="L288" s="634"/>
      <c r="M288" s="634"/>
      <c r="N288" s="635">
        <f>IF('様式第２号（市提出用）'!R226="","",'様式第２号（市提出用）'!R226)</f>
        <v>0</v>
      </c>
      <c r="O288" s="635"/>
      <c r="P288" s="635"/>
      <c r="Q288" s="635"/>
      <c r="R288" s="635"/>
      <c r="S288" s="632" t="str">
        <f>IF(入力ｼｰﾄ2!AG228="","",入力ｼｰﾄ2!AG228)</f>
        <v/>
      </c>
      <c r="T288" s="632"/>
      <c r="U288" s="632"/>
      <c r="V288" s="632"/>
      <c r="W288" s="633">
        <f>IF('様式第２号（市提出用）'!X226="","",'様式第２号（市提出用）'!X226)</f>
        <v>0</v>
      </c>
      <c r="X288" s="633"/>
      <c r="Y288" s="633"/>
      <c r="Z288" s="633"/>
      <c r="AA288" s="633"/>
      <c r="AB288" s="178"/>
      <c r="AC288" s="178"/>
      <c r="AD288" s="178"/>
      <c r="AE288" s="178"/>
      <c r="AF288" s="178"/>
      <c r="AG288" s="178"/>
      <c r="AH288" s="178"/>
    </row>
    <row r="289" spans="1:34" ht="13.5" customHeight="1">
      <c r="B289" s="643"/>
      <c r="C289" s="644"/>
      <c r="D289" s="645"/>
      <c r="E289" s="634" t="str">
        <f>IF(入力ｼｰﾄ2!U229="","",入力ｼｰﾄ2!U229)</f>
        <v/>
      </c>
      <c r="F289" s="634"/>
      <c r="G289" s="634"/>
      <c r="H289" s="634" t="str">
        <f>IF(入力ｼｰﾄ2!X229="","",入力ｼｰﾄ2!X229)</f>
        <v/>
      </c>
      <c r="I289" s="634"/>
      <c r="J289" s="634"/>
      <c r="K289" s="634" t="str">
        <f>IF(入力ｼｰﾄ2!AA229="","",入力ｼｰﾄ2!AA229)</f>
        <v/>
      </c>
      <c r="L289" s="634"/>
      <c r="M289" s="634"/>
      <c r="N289" s="635">
        <f>IF('様式第２号（市提出用）'!R227="","",'様式第２号（市提出用）'!R227)</f>
        <v>0</v>
      </c>
      <c r="O289" s="635"/>
      <c r="P289" s="635"/>
      <c r="Q289" s="635"/>
      <c r="R289" s="635"/>
      <c r="S289" s="632" t="str">
        <f>IF(入力ｼｰﾄ2!AG229="","",入力ｼｰﾄ2!AG229)</f>
        <v/>
      </c>
      <c r="T289" s="632"/>
      <c r="U289" s="632"/>
      <c r="V289" s="632"/>
      <c r="W289" s="633">
        <f>IF('様式第２号（市提出用）'!X227="","",'様式第２号（市提出用）'!X227)</f>
        <v>0</v>
      </c>
      <c r="X289" s="633"/>
      <c r="Y289" s="633"/>
      <c r="Z289" s="633"/>
      <c r="AA289" s="633"/>
      <c r="AB289" s="176"/>
      <c r="AC289" s="177"/>
      <c r="AD289" s="177"/>
      <c r="AE289" s="177"/>
      <c r="AF289" s="177"/>
      <c r="AG289" s="177"/>
      <c r="AH289" s="181"/>
    </row>
    <row r="290" spans="1:34" ht="13.5" customHeight="1">
      <c r="B290" s="643"/>
      <c r="C290" s="644"/>
      <c r="D290" s="645"/>
      <c r="E290" s="634" t="str">
        <f>IF(入力ｼｰﾄ2!U230="","",入力ｼｰﾄ2!U230)</f>
        <v/>
      </c>
      <c r="F290" s="634"/>
      <c r="G290" s="634"/>
      <c r="H290" s="634" t="str">
        <f>IF(入力ｼｰﾄ2!X230="","",入力ｼｰﾄ2!X230)</f>
        <v/>
      </c>
      <c r="I290" s="634"/>
      <c r="J290" s="634"/>
      <c r="K290" s="634" t="str">
        <f>IF(入力ｼｰﾄ2!AA230="","",入力ｼｰﾄ2!AA230)</f>
        <v/>
      </c>
      <c r="L290" s="634"/>
      <c r="M290" s="634"/>
      <c r="N290" s="635">
        <f>IF('様式第２号（市提出用）'!R228="","",'様式第２号（市提出用）'!R228)</f>
        <v>0</v>
      </c>
      <c r="O290" s="635"/>
      <c r="P290" s="635"/>
      <c r="Q290" s="635"/>
      <c r="R290" s="635"/>
      <c r="S290" s="632" t="str">
        <f>IF(入力ｼｰﾄ2!AG230="","",入力ｼｰﾄ2!AG230)</f>
        <v/>
      </c>
      <c r="T290" s="632"/>
      <c r="U290" s="632"/>
      <c r="V290" s="632"/>
      <c r="W290" s="633">
        <f>IF('様式第２号（市提出用）'!X228="","",'様式第２号（市提出用）'!X228)</f>
        <v>0</v>
      </c>
      <c r="X290" s="633"/>
      <c r="Y290" s="633"/>
      <c r="Z290" s="633"/>
      <c r="AA290" s="633"/>
      <c r="AB290" s="176"/>
      <c r="AC290" s="177"/>
      <c r="AD290" s="177"/>
      <c r="AE290" s="177"/>
      <c r="AF290" s="177"/>
      <c r="AG290" s="177"/>
      <c r="AH290" s="181"/>
    </row>
    <row r="291" spans="1:34" ht="27" customHeight="1">
      <c r="A291" s="159" t="s">
        <v>150</v>
      </c>
      <c r="B291" s="637"/>
      <c r="C291" s="637"/>
      <c r="D291" s="637"/>
      <c r="E291" s="637"/>
      <c r="F291" s="637"/>
      <c r="G291" s="637"/>
      <c r="H291" s="637"/>
      <c r="I291" s="637"/>
      <c r="J291" s="637"/>
      <c r="K291" s="637"/>
      <c r="L291" s="637"/>
      <c r="M291" s="637"/>
      <c r="N291" s="638"/>
      <c r="O291" s="638"/>
      <c r="P291" s="638"/>
      <c r="Q291" s="638"/>
      <c r="R291" s="638"/>
      <c r="S291" s="639"/>
      <c r="T291" s="639"/>
      <c r="U291" s="639"/>
      <c r="V291" s="639"/>
      <c r="W291" s="640">
        <f>IF(A291="","",SUM(W261:AA290))</f>
        <v>0</v>
      </c>
      <c r="X291" s="640"/>
      <c r="Y291" s="640"/>
      <c r="Z291" s="640"/>
      <c r="AA291" s="640"/>
      <c r="AB291" s="178"/>
      <c r="AC291" s="178"/>
      <c r="AD291" s="178"/>
      <c r="AE291" s="178"/>
      <c r="AF291" s="178"/>
      <c r="AG291" s="178"/>
      <c r="AH291" s="178"/>
    </row>
    <row r="292" spans="1:34" ht="27" customHeight="1">
      <c r="A292" s="159" t="s">
        <v>318</v>
      </c>
      <c r="B292" s="637"/>
      <c r="C292" s="637"/>
      <c r="D292" s="637"/>
      <c r="E292" s="637"/>
      <c r="F292" s="637"/>
      <c r="G292" s="637"/>
      <c r="H292" s="637"/>
      <c r="I292" s="637"/>
      <c r="J292" s="637"/>
      <c r="K292" s="637"/>
      <c r="L292" s="637"/>
      <c r="M292" s="637"/>
      <c r="N292" s="638"/>
      <c r="O292" s="638"/>
      <c r="P292" s="638"/>
      <c r="Q292" s="638"/>
      <c r="R292" s="638"/>
      <c r="S292" s="639"/>
      <c r="T292" s="639"/>
      <c r="U292" s="639"/>
      <c r="V292" s="639"/>
      <c r="W292" s="640">
        <f>IF(A292="","",(W243+W291))</f>
        <v>13.4307</v>
      </c>
      <c r="X292" s="640"/>
      <c r="Y292" s="640"/>
      <c r="Z292" s="640"/>
      <c r="AA292" s="640"/>
      <c r="AB292" s="178"/>
      <c r="AC292" s="178"/>
      <c r="AD292" s="178"/>
      <c r="AE292" s="178"/>
      <c r="AF292" s="178"/>
      <c r="AG292" s="178"/>
      <c r="AH292" s="178"/>
    </row>
    <row r="293" spans="1:34" ht="20.100000000000001" customHeight="1">
      <c r="B293" s="641" t="s">
        <v>356</v>
      </c>
      <c r="C293" s="641"/>
      <c r="D293" s="641"/>
      <c r="E293" s="641"/>
      <c r="F293" s="641"/>
      <c r="G293" s="641"/>
      <c r="H293" s="641"/>
      <c r="I293" s="641"/>
      <c r="J293" s="641"/>
      <c r="K293" s="641"/>
      <c r="L293" s="641"/>
      <c r="M293" s="641"/>
      <c r="N293" s="641"/>
      <c r="O293" s="641"/>
      <c r="P293" s="641"/>
      <c r="Q293" s="641"/>
      <c r="R293" s="641"/>
      <c r="S293" s="641"/>
      <c r="T293" s="641"/>
      <c r="U293" s="641"/>
      <c r="V293" s="641"/>
      <c r="W293" s="641"/>
      <c r="X293" s="641"/>
      <c r="Y293" s="641"/>
      <c r="Z293" s="641"/>
      <c r="AA293" s="641"/>
      <c r="AB293" s="641"/>
      <c r="AC293" s="641"/>
      <c r="AD293" s="641"/>
      <c r="AE293" s="641"/>
      <c r="AF293" s="641"/>
      <c r="AG293" s="641"/>
      <c r="AH293" s="641"/>
    </row>
    <row r="294" spans="1:34" ht="20.100000000000001" customHeight="1">
      <c r="B294" s="642" t="s">
        <v>149</v>
      </c>
      <c r="C294" s="642"/>
      <c r="D294" s="642"/>
      <c r="E294" s="642"/>
      <c r="F294" s="642"/>
      <c r="G294" s="642"/>
      <c r="H294" s="642"/>
      <c r="I294" s="642"/>
      <c r="J294" s="642"/>
      <c r="K294" s="642"/>
      <c r="L294" s="642"/>
      <c r="M294" s="642"/>
      <c r="N294" s="642"/>
      <c r="O294" s="642"/>
      <c r="P294" s="642"/>
      <c r="Q294" s="642"/>
      <c r="R294" s="642"/>
      <c r="S294" s="642"/>
      <c r="T294" s="642"/>
      <c r="U294" s="642"/>
      <c r="V294" s="642"/>
      <c r="W294" s="642"/>
      <c r="X294" s="642"/>
      <c r="Y294" s="642"/>
      <c r="Z294" s="642"/>
      <c r="AA294" s="642"/>
      <c r="AB294" s="642"/>
      <c r="AC294" s="642"/>
      <c r="AD294" s="642"/>
      <c r="AE294" s="642"/>
      <c r="AF294" s="642"/>
    </row>
    <row r="295" spans="1:34" ht="20.100000000000001" customHeight="1">
      <c r="B295" s="156" t="s">
        <v>154</v>
      </c>
      <c r="C295" s="156"/>
    </row>
    <row r="296" spans="1:34" ht="20.100000000000001" customHeight="1">
      <c r="B296" s="156"/>
      <c r="C296" s="156"/>
      <c r="Z296" s="156"/>
      <c r="AA296" s="156"/>
      <c r="AB296" s="156"/>
      <c r="AC296" s="156"/>
      <c r="AE296" s="156"/>
      <c r="AF296" s="156"/>
      <c r="AG296" s="156"/>
      <c r="AH296" s="156"/>
    </row>
    <row r="297" spans="1:34" ht="20.100000000000001" customHeight="1">
      <c r="X297" s="628" t="s">
        <v>272</v>
      </c>
      <c r="Y297" s="628"/>
      <c r="Z297" s="628"/>
      <c r="AA297" s="628"/>
      <c r="AB297" s="156" t="s">
        <v>28</v>
      </c>
      <c r="AC297" s="628"/>
      <c r="AD297" s="628"/>
      <c r="AE297" s="156" t="s">
        <v>29</v>
      </c>
      <c r="AF297" s="628"/>
      <c r="AG297" s="628"/>
      <c r="AH297" s="156" t="s">
        <v>30</v>
      </c>
    </row>
    <row r="298" spans="1:34" ht="20.100000000000001" customHeight="1">
      <c r="Z298" s="158"/>
      <c r="AA298" s="158"/>
      <c r="AB298" s="158"/>
      <c r="AC298" s="156"/>
      <c r="AD298" s="158"/>
      <c r="AE298" s="158"/>
      <c r="AF298" s="158"/>
      <c r="AG298" s="156"/>
      <c r="AH298" s="158"/>
    </row>
    <row r="299" spans="1:34" ht="20.100000000000001" customHeight="1">
      <c r="B299" s="156"/>
      <c r="C299" s="156"/>
      <c r="D299" s="156"/>
      <c r="E299" s="156"/>
      <c r="F299" s="156"/>
      <c r="G299" s="156"/>
      <c r="H299" s="156"/>
      <c r="I299" s="156"/>
      <c r="J299" s="156"/>
      <c r="M299" s="36" t="s">
        <v>141</v>
      </c>
    </row>
    <row r="300" spans="1:34" ht="20.100000000000001" customHeight="1">
      <c r="B300" s="156"/>
      <c r="C300" s="156"/>
      <c r="D300" s="156"/>
      <c r="E300" s="156"/>
      <c r="F300" s="156"/>
      <c r="G300" s="156"/>
      <c r="H300" s="156"/>
      <c r="I300" s="156"/>
      <c r="J300" s="156"/>
    </row>
    <row r="301" spans="1:34" ht="20.100000000000001" customHeight="1">
      <c r="B301" s="636" t="s">
        <v>354</v>
      </c>
      <c r="C301" s="636"/>
      <c r="D301" s="636"/>
      <c r="E301" s="636"/>
      <c r="F301" s="636"/>
      <c r="G301" s="636"/>
      <c r="H301" s="636"/>
      <c r="I301" s="636"/>
      <c r="J301" s="636"/>
      <c r="K301" s="636"/>
      <c r="L301" s="636"/>
      <c r="M301" s="636"/>
      <c r="N301" s="636"/>
      <c r="O301" s="636"/>
      <c r="P301" s="636"/>
      <c r="Q301" s="636"/>
      <c r="R301" s="636"/>
      <c r="S301" s="636"/>
      <c r="T301" s="636"/>
      <c r="U301" s="636"/>
      <c r="V301" s="636"/>
      <c r="W301" s="636"/>
      <c r="X301" s="636"/>
      <c r="Y301" s="636"/>
      <c r="Z301" s="636"/>
      <c r="AA301" s="636"/>
      <c r="AB301" s="636"/>
      <c r="AC301" s="636"/>
      <c r="AD301" s="636"/>
      <c r="AE301" s="636"/>
      <c r="AF301" s="636"/>
      <c r="AG301" s="636"/>
      <c r="AH301" s="636"/>
    </row>
    <row r="302" spans="1:34" ht="20.100000000000001" customHeight="1">
      <c r="B302" s="156"/>
      <c r="C302" s="156"/>
      <c r="D302" s="156"/>
      <c r="E302" s="156"/>
      <c r="F302" s="156"/>
      <c r="G302" s="156"/>
      <c r="H302" s="156"/>
      <c r="I302" s="156"/>
      <c r="J302" s="156"/>
    </row>
    <row r="303" spans="1:34" ht="20.100000000000001" customHeight="1">
      <c r="B303" s="157"/>
      <c r="C303" s="157"/>
      <c r="D303" s="157"/>
      <c r="E303" s="157"/>
      <c r="F303" s="157"/>
      <c r="G303" s="157"/>
      <c r="H303" s="157"/>
      <c r="I303" s="157"/>
      <c r="J303" s="157"/>
      <c r="R303" s="629" t="s">
        <v>143</v>
      </c>
      <c r="S303" s="629"/>
      <c r="T303" s="629"/>
      <c r="U303" s="629"/>
      <c r="V303" s="629"/>
      <c r="W303" s="629"/>
      <c r="X303" s="629"/>
      <c r="Y303" s="157"/>
    </row>
    <row r="304" spans="1:34" ht="20.100000000000001" customHeight="1">
      <c r="B304" s="157"/>
      <c r="C304" s="157"/>
      <c r="D304" s="157"/>
      <c r="E304" s="157"/>
      <c r="F304" s="157"/>
      <c r="G304" s="157"/>
      <c r="H304" s="157"/>
      <c r="I304" s="157"/>
      <c r="J304" s="157"/>
      <c r="R304" s="629" t="s">
        <v>144</v>
      </c>
      <c r="S304" s="629"/>
      <c r="T304" s="629"/>
      <c r="U304" s="629"/>
      <c r="V304" s="629"/>
      <c r="W304" s="629"/>
      <c r="X304" s="629"/>
      <c r="Y304" s="157"/>
      <c r="Z304" s="156"/>
      <c r="AA304" s="156"/>
      <c r="AB304" s="156"/>
      <c r="AH304" s="36" t="s">
        <v>49</v>
      </c>
    </row>
    <row r="306" spans="1:34" ht="20.100000000000001" customHeight="1">
      <c r="A306" s="156"/>
      <c r="B306" s="156"/>
      <c r="C306" s="156" t="s">
        <v>355</v>
      </c>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row>
    <row r="307" spans="1:34" ht="20.100000000000001"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row>
    <row r="308" spans="1:34" ht="20.100000000000001" customHeight="1">
      <c r="A308" s="156"/>
      <c r="B308" s="630" t="s">
        <v>145</v>
      </c>
      <c r="C308" s="630"/>
      <c r="D308" s="178"/>
      <c r="E308" s="630" t="s">
        <v>146</v>
      </c>
      <c r="F308" s="178"/>
      <c r="G308" s="178"/>
      <c r="H308" s="630" t="s">
        <v>5</v>
      </c>
      <c r="I308" s="178"/>
      <c r="J308" s="178"/>
      <c r="K308" s="630" t="s">
        <v>6</v>
      </c>
      <c r="L308" s="178"/>
      <c r="M308" s="178"/>
      <c r="N308" s="630" t="s">
        <v>147</v>
      </c>
      <c r="O308" s="630"/>
      <c r="P308" s="630"/>
      <c r="Q308" s="178"/>
      <c r="R308" s="178"/>
      <c r="S308" s="630" t="s">
        <v>8</v>
      </c>
      <c r="T308" s="630"/>
      <c r="U308" s="178"/>
      <c r="V308" s="178"/>
      <c r="W308" s="630" t="s">
        <v>148</v>
      </c>
      <c r="X308" s="178"/>
      <c r="Y308" s="178"/>
      <c r="Z308" s="178"/>
      <c r="AA308" s="178"/>
      <c r="AB308" s="178" t="s">
        <v>58</v>
      </c>
      <c r="AC308" s="178"/>
      <c r="AD308" s="178"/>
      <c r="AE308" s="178"/>
      <c r="AF308" s="178"/>
      <c r="AG308" s="178"/>
      <c r="AH308" s="178"/>
    </row>
    <row r="309" spans="1:34" ht="20.100000000000001" customHeight="1" thickBot="1">
      <c r="A309" s="156"/>
      <c r="B309" s="631"/>
      <c r="C309" s="631"/>
      <c r="D309" s="631"/>
      <c r="E309" s="631"/>
      <c r="F309" s="631"/>
      <c r="G309" s="631"/>
      <c r="H309" s="631"/>
      <c r="I309" s="631"/>
      <c r="J309" s="631"/>
      <c r="K309" s="631"/>
      <c r="L309" s="631"/>
      <c r="M309" s="631"/>
      <c r="N309" s="631"/>
      <c r="O309" s="631"/>
      <c r="P309" s="631"/>
      <c r="Q309" s="631"/>
      <c r="R309" s="631"/>
      <c r="S309" s="631"/>
      <c r="T309" s="631"/>
      <c r="U309" s="631"/>
      <c r="V309" s="631"/>
      <c r="W309" s="631"/>
      <c r="X309" s="631"/>
      <c r="Y309" s="631"/>
      <c r="Z309" s="631"/>
      <c r="AA309" s="631"/>
      <c r="AB309" s="631"/>
      <c r="AC309" s="631"/>
      <c r="AD309" s="631"/>
      <c r="AE309" s="631"/>
      <c r="AF309" s="631"/>
      <c r="AG309" s="631"/>
      <c r="AH309" s="631"/>
    </row>
    <row r="310" spans="1:34" ht="13.5" customHeight="1" thickTop="1">
      <c r="A310" s="156"/>
      <c r="B310" s="634"/>
      <c r="C310" s="634"/>
      <c r="D310" s="634"/>
      <c r="E310" s="634" t="str">
        <f>IF(入力ｼｰﾄ2!U240="","",入力ｼｰﾄ2!U240)</f>
        <v/>
      </c>
      <c r="F310" s="634"/>
      <c r="G310" s="634"/>
      <c r="H310" s="634" t="str">
        <f>IF(入力ｼｰﾄ2!X240="","",入力ｼｰﾄ2!X240)</f>
        <v/>
      </c>
      <c r="I310" s="634"/>
      <c r="J310" s="634"/>
      <c r="K310" s="634" t="str">
        <f>IF(入力ｼｰﾄ2!AA240="","",入力ｼｰﾄ2!AA240)</f>
        <v/>
      </c>
      <c r="L310" s="634"/>
      <c r="M310" s="634"/>
      <c r="N310" s="635">
        <f>IF('様式第２号（市提出用）'!R238="","",'様式第２号（市提出用）'!R238)</f>
        <v>0</v>
      </c>
      <c r="O310" s="635"/>
      <c r="P310" s="635"/>
      <c r="Q310" s="635"/>
      <c r="R310" s="635"/>
      <c r="S310" s="632" t="str">
        <f>IF(入力ｼｰﾄ2!AG240="","",入力ｼｰﾄ2!AG240)</f>
        <v/>
      </c>
      <c r="T310" s="632"/>
      <c r="U310" s="632"/>
      <c r="V310" s="632"/>
      <c r="W310" s="633">
        <f>IF('様式第２号（市提出用）'!X238="","",'様式第２号（市提出用）'!X238)</f>
        <v>0</v>
      </c>
      <c r="X310" s="633"/>
      <c r="Y310" s="633"/>
      <c r="Z310" s="633"/>
      <c r="AA310" s="633"/>
      <c r="AB310" s="632"/>
      <c r="AC310" s="632"/>
      <c r="AD310" s="632"/>
      <c r="AE310" s="632"/>
      <c r="AF310" s="632"/>
      <c r="AG310" s="632"/>
      <c r="AH310" s="632"/>
    </row>
    <row r="311" spans="1:34" ht="13.5" customHeight="1">
      <c r="A311" s="156"/>
      <c r="B311" s="634"/>
      <c r="C311" s="634"/>
      <c r="D311" s="634"/>
      <c r="E311" s="634" t="str">
        <f>IF(入力ｼｰﾄ2!U241="","",入力ｼｰﾄ2!U241)</f>
        <v/>
      </c>
      <c r="F311" s="634"/>
      <c r="G311" s="634"/>
      <c r="H311" s="634" t="str">
        <f>IF(入力ｼｰﾄ2!X241="","",入力ｼｰﾄ2!X241)</f>
        <v/>
      </c>
      <c r="I311" s="634"/>
      <c r="J311" s="634"/>
      <c r="K311" s="634" t="str">
        <f>IF(入力ｼｰﾄ2!AA241="","",入力ｼｰﾄ2!AA241)</f>
        <v/>
      </c>
      <c r="L311" s="634"/>
      <c r="M311" s="634"/>
      <c r="N311" s="635">
        <f>IF('様式第２号（市提出用）'!R239="","",'様式第２号（市提出用）'!R239)</f>
        <v>0</v>
      </c>
      <c r="O311" s="635"/>
      <c r="P311" s="635"/>
      <c r="Q311" s="635"/>
      <c r="R311" s="635"/>
      <c r="S311" s="632" t="str">
        <f>IF(入力ｼｰﾄ2!AG241="","",入力ｼｰﾄ2!AG241)</f>
        <v/>
      </c>
      <c r="T311" s="632"/>
      <c r="U311" s="632"/>
      <c r="V311" s="632"/>
      <c r="W311" s="633">
        <f>IF('様式第２号（市提出用）'!X239="","",'様式第２号（市提出用）'!X239)</f>
        <v>0</v>
      </c>
      <c r="X311" s="633"/>
      <c r="Y311" s="633"/>
      <c r="Z311" s="633"/>
      <c r="AA311" s="633"/>
      <c r="AB311" s="178"/>
      <c r="AC311" s="178"/>
      <c r="AD311" s="178"/>
      <c r="AE311" s="178"/>
      <c r="AF311" s="178"/>
      <c r="AG311" s="178"/>
      <c r="AH311" s="178"/>
    </row>
    <row r="312" spans="1:34" ht="13.5" customHeight="1">
      <c r="A312" s="156"/>
      <c r="B312" s="634"/>
      <c r="C312" s="634"/>
      <c r="D312" s="634"/>
      <c r="E312" s="634" t="str">
        <f>IF(入力ｼｰﾄ2!U242="","",入力ｼｰﾄ2!U242)</f>
        <v/>
      </c>
      <c r="F312" s="634"/>
      <c r="G312" s="634"/>
      <c r="H312" s="634" t="str">
        <f>IF(入力ｼｰﾄ2!X242="","",入力ｼｰﾄ2!X242)</f>
        <v/>
      </c>
      <c r="I312" s="634"/>
      <c r="J312" s="634"/>
      <c r="K312" s="634" t="str">
        <f>IF(入力ｼｰﾄ2!AA242="","",入力ｼｰﾄ2!AA242)</f>
        <v/>
      </c>
      <c r="L312" s="634"/>
      <c r="M312" s="634"/>
      <c r="N312" s="635">
        <f>IF('様式第２号（市提出用）'!R240="","",'様式第２号（市提出用）'!R240)</f>
        <v>0</v>
      </c>
      <c r="O312" s="635"/>
      <c r="P312" s="635"/>
      <c r="Q312" s="635"/>
      <c r="R312" s="635"/>
      <c r="S312" s="632" t="str">
        <f>IF(入力ｼｰﾄ2!AG242="","",入力ｼｰﾄ2!AG242)</f>
        <v/>
      </c>
      <c r="T312" s="632"/>
      <c r="U312" s="632"/>
      <c r="V312" s="632"/>
      <c r="W312" s="633">
        <f>IF('様式第２号（市提出用）'!X240="","",'様式第２号（市提出用）'!X240)</f>
        <v>0</v>
      </c>
      <c r="X312" s="633"/>
      <c r="Y312" s="633"/>
      <c r="Z312" s="633"/>
      <c r="AA312" s="633"/>
      <c r="AB312" s="178"/>
      <c r="AC312" s="178"/>
      <c r="AD312" s="178"/>
      <c r="AE312" s="178"/>
      <c r="AF312" s="178"/>
      <c r="AG312" s="178"/>
      <c r="AH312" s="178"/>
    </row>
    <row r="313" spans="1:34" ht="13.5" customHeight="1">
      <c r="A313" s="156"/>
      <c r="B313" s="634"/>
      <c r="C313" s="634"/>
      <c r="D313" s="634"/>
      <c r="E313" s="634" t="str">
        <f>IF(入力ｼｰﾄ2!U243="","",入力ｼｰﾄ2!U243)</f>
        <v/>
      </c>
      <c r="F313" s="634"/>
      <c r="G313" s="634"/>
      <c r="H313" s="634" t="str">
        <f>IF(入力ｼｰﾄ2!X243="","",入力ｼｰﾄ2!X243)</f>
        <v/>
      </c>
      <c r="I313" s="634"/>
      <c r="J313" s="634"/>
      <c r="K313" s="634" t="str">
        <f>IF(入力ｼｰﾄ2!AA243="","",入力ｼｰﾄ2!AA243)</f>
        <v/>
      </c>
      <c r="L313" s="634"/>
      <c r="M313" s="634"/>
      <c r="N313" s="635">
        <f>IF('様式第２号（市提出用）'!R241="","",'様式第２号（市提出用）'!R241)</f>
        <v>0</v>
      </c>
      <c r="O313" s="635"/>
      <c r="P313" s="635"/>
      <c r="Q313" s="635"/>
      <c r="R313" s="635"/>
      <c r="S313" s="632" t="str">
        <f>IF(入力ｼｰﾄ2!AG243="","",入力ｼｰﾄ2!AG243)</f>
        <v/>
      </c>
      <c r="T313" s="632"/>
      <c r="U313" s="632"/>
      <c r="V313" s="632"/>
      <c r="W313" s="633">
        <f>IF('様式第２号（市提出用）'!X241="","",'様式第２号（市提出用）'!X241)</f>
        <v>0</v>
      </c>
      <c r="X313" s="633"/>
      <c r="Y313" s="633"/>
      <c r="Z313" s="633"/>
      <c r="AA313" s="633"/>
      <c r="AB313" s="178"/>
      <c r="AC313" s="178"/>
      <c r="AD313" s="178"/>
      <c r="AE313" s="178"/>
      <c r="AF313" s="178"/>
      <c r="AG313" s="178"/>
      <c r="AH313" s="178"/>
    </row>
    <row r="314" spans="1:34" ht="13.5" customHeight="1">
      <c r="A314" s="156"/>
      <c r="B314" s="634"/>
      <c r="C314" s="634"/>
      <c r="D314" s="634"/>
      <c r="E314" s="634" t="str">
        <f>IF(入力ｼｰﾄ2!U244="","",入力ｼｰﾄ2!U244)</f>
        <v/>
      </c>
      <c r="F314" s="634"/>
      <c r="G314" s="634"/>
      <c r="H314" s="634" t="str">
        <f>IF(入力ｼｰﾄ2!X244="","",入力ｼｰﾄ2!X244)</f>
        <v/>
      </c>
      <c r="I314" s="634"/>
      <c r="J314" s="634"/>
      <c r="K314" s="634" t="str">
        <f>IF(入力ｼｰﾄ2!AA244="","",入力ｼｰﾄ2!AA244)</f>
        <v/>
      </c>
      <c r="L314" s="634"/>
      <c r="M314" s="634"/>
      <c r="N314" s="635">
        <f>IF('様式第２号（市提出用）'!R242="","",'様式第２号（市提出用）'!R242)</f>
        <v>0</v>
      </c>
      <c r="O314" s="635"/>
      <c r="P314" s="635"/>
      <c r="Q314" s="635"/>
      <c r="R314" s="635"/>
      <c r="S314" s="632" t="str">
        <f>IF(入力ｼｰﾄ2!AG244="","",入力ｼｰﾄ2!AG244)</f>
        <v/>
      </c>
      <c r="T314" s="632"/>
      <c r="U314" s="632"/>
      <c r="V314" s="632"/>
      <c r="W314" s="633">
        <f>IF('様式第２号（市提出用）'!X242="","",'様式第２号（市提出用）'!X242)</f>
        <v>0</v>
      </c>
      <c r="X314" s="633"/>
      <c r="Y314" s="633"/>
      <c r="Z314" s="633"/>
      <c r="AA314" s="633"/>
      <c r="AB314" s="178"/>
      <c r="AC314" s="178"/>
      <c r="AD314" s="178"/>
      <c r="AE314" s="178"/>
      <c r="AF314" s="178"/>
      <c r="AG314" s="178"/>
      <c r="AH314" s="178"/>
    </row>
    <row r="315" spans="1:34" ht="13.5" customHeight="1">
      <c r="A315" s="156"/>
      <c r="B315" s="634"/>
      <c r="C315" s="634"/>
      <c r="D315" s="634"/>
      <c r="E315" s="634" t="str">
        <f>IF(入力ｼｰﾄ2!U245="","",入力ｼｰﾄ2!U245)</f>
        <v/>
      </c>
      <c r="F315" s="634"/>
      <c r="G315" s="634"/>
      <c r="H315" s="634" t="str">
        <f>IF(入力ｼｰﾄ2!X245="","",入力ｼｰﾄ2!X245)</f>
        <v/>
      </c>
      <c r="I315" s="634"/>
      <c r="J315" s="634"/>
      <c r="K315" s="634" t="str">
        <f>IF(入力ｼｰﾄ2!AA245="","",入力ｼｰﾄ2!AA245)</f>
        <v/>
      </c>
      <c r="L315" s="634"/>
      <c r="M315" s="634"/>
      <c r="N315" s="635">
        <f>IF('様式第２号（市提出用）'!R243="","",'様式第２号（市提出用）'!R243)</f>
        <v>0</v>
      </c>
      <c r="O315" s="635"/>
      <c r="P315" s="635"/>
      <c r="Q315" s="635"/>
      <c r="R315" s="635"/>
      <c r="S315" s="632" t="str">
        <f>IF(入力ｼｰﾄ2!AG245="","",入力ｼｰﾄ2!AG245)</f>
        <v/>
      </c>
      <c r="T315" s="632"/>
      <c r="U315" s="632"/>
      <c r="V315" s="632"/>
      <c r="W315" s="633">
        <f>IF('様式第２号（市提出用）'!X243="","",'様式第２号（市提出用）'!X243)</f>
        <v>0</v>
      </c>
      <c r="X315" s="633"/>
      <c r="Y315" s="633"/>
      <c r="Z315" s="633"/>
      <c r="AA315" s="633"/>
      <c r="AB315" s="178"/>
      <c r="AC315" s="178"/>
      <c r="AD315" s="178"/>
      <c r="AE315" s="178"/>
      <c r="AF315" s="178"/>
      <c r="AG315" s="178"/>
      <c r="AH315" s="178"/>
    </row>
    <row r="316" spans="1:34" ht="13.5" customHeight="1">
      <c r="A316" s="156"/>
      <c r="B316" s="634"/>
      <c r="C316" s="634"/>
      <c r="D316" s="634"/>
      <c r="E316" s="634" t="str">
        <f>IF(入力ｼｰﾄ2!U246="","",入力ｼｰﾄ2!U246)</f>
        <v/>
      </c>
      <c r="F316" s="634"/>
      <c r="G316" s="634"/>
      <c r="H316" s="634" t="str">
        <f>IF(入力ｼｰﾄ2!X246="","",入力ｼｰﾄ2!X246)</f>
        <v/>
      </c>
      <c r="I316" s="634"/>
      <c r="J316" s="634"/>
      <c r="K316" s="634" t="str">
        <f>IF(入力ｼｰﾄ2!AA246="","",入力ｼｰﾄ2!AA246)</f>
        <v/>
      </c>
      <c r="L316" s="634"/>
      <c r="M316" s="634"/>
      <c r="N316" s="635">
        <f>IF('様式第２号（市提出用）'!R244="","",'様式第２号（市提出用）'!R244)</f>
        <v>0</v>
      </c>
      <c r="O316" s="635"/>
      <c r="P316" s="635"/>
      <c r="Q316" s="635"/>
      <c r="R316" s="635"/>
      <c r="S316" s="632" t="str">
        <f>IF(入力ｼｰﾄ2!AG246="","",入力ｼｰﾄ2!AG246)</f>
        <v/>
      </c>
      <c r="T316" s="632"/>
      <c r="U316" s="632"/>
      <c r="V316" s="632"/>
      <c r="W316" s="633">
        <f>IF('様式第２号（市提出用）'!X244="","",'様式第２号（市提出用）'!X244)</f>
        <v>0</v>
      </c>
      <c r="X316" s="633"/>
      <c r="Y316" s="633"/>
      <c r="Z316" s="633"/>
      <c r="AA316" s="633"/>
      <c r="AB316" s="178"/>
      <c r="AC316" s="178"/>
      <c r="AD316" s="178"/>
      <c r="AE316" s="178"/>
      <c r="AF316" s="178"/>
      <c r="AG316" s="178"/>
      <c r="AH316" s="178"/>
    </row>
    <row r="317" spans="1:34" ht="13.5" customHeight="1">
      <c r="A317" s="156"/>
      <c r="B317" s="634"/>
      <c r="C317" s="634"/>
      <c r="D317" s="634"/>
      <c r="E317" s="634" t="str">
        <f>IF(入力ｼｰﾄ2!U247="","",入力ｼｰﾄ2!U247)</f>
        <v/>
      </c>
      <c r="F317" s="634"/>
      <c r="G317" s="634"/>
      <c r="H317" s="634" t="str">
        <f>IF(入力ｼｰﾄ2!X247="","",入力ｼｰﾄ2!X247)</f>
        <v/>
      </c>
      <c r="I317" s="634"/>
      <c r="J317" s="634"/>
      <c r="K317" s="634" t="str">
        <f>IF(入力ｼｰﾄ2!AA247="","",入力ｼｰﾄ2!AA247)</f>
        <v/>
      </c>
      <c r="L317" s="634"/>
      <c r="M317" s="634"/>
      <c r="N317" s="635">
        <f>IF('様式第２号（市提出用）'!R245="","",'様式第２号（市提出用）'!R245)</f>
        <v>0</v>
      </c>
      <c r="O317" s="635"/>
      <c r="P317" s="635"/>
      <c r="Q317" s="635"/>
      <c r="R317" s="635"/>
      <c r="S317" s="632" t="str">
        <f>IF(入力ｼｰﾄ2!AG247="","",入力ｼｰﾄ2!AG247)</f>
        <v/>
      </c>
      <c r="T317" s="632"/>
      <c r="U317" s="632"/>
      <c r="V317" s="632"/>
      <c r="W317" s="633">
        <f>IF('様式第２号（市提出用）'!X245="","",'様式第２号（市提出用）'!X245)</f>
        <v>0</v>
      </c>
      <c r="X317" s="633"/>
      <c r="Y317" s="633"/>
      <c r="Z317" s="633"/>
      <c r="AA317" s="633"/>
      <c r="AB317" s="178"/>
      <c r="AC317" s="178"/>
      <c r="AD317" s="178"/>
      <c r="AE317" s="178"/>
      <c r="AF317" s="178"/>
      <c r="AG317" s="178"/>
      <c r="AH317" s="178"/>
    </row>
    <row r="318" spans="1:34" ht="13.5" customHeight="1">
      <c r="A318" s="156"/>
      <c r="B318" s="634"/>
      <c r="C318" s="634"/>
      <c r="D318" s="634"/>
      <c r="E318" s="634" t="str">
        <f>IF(入力ｼｰﾄ2!U248="","",入力ｼｰﾄ2!U248)</f>
        <v/>
      </c>
      <c r="F318" s="634"/>
      <c r="G318" s="634"/>
      <c r="H318" s="634" t="str">
        <f>IF(入力ｼｰﾄ2!X248="","",入力ｼｰﾄ2!X248)</f>
        <v/>
      </c>
      <c r="I318" s="634"/>
      <c r="J318" s="634"/>
      <c r="K318" s="634" t="str">
        <f>IF(入力ｼｰﾄ2!AA248="","",入力ｼｰﾄ2!AA248)</f>
        <v/>
      </c>
      <c r="L318" s="634"/>
      <c r="M318" s="634"/>
      <c r="N318" s="635">
        <f>IF('様式第２号（市提出用）'!R246="","",'様式第２号（市提出用）'!R246)</f>
        <v>0</v>
      </c>
      <c r="O318" s="635"/>
      <c r="P318" s="635"/>
      <c r="Q318" s="635"/>
      <c r="R318" s="635"/>
      <c r="S318" s="632" t="str">
        <f>IF(入力ｼｰﾄ2!AG248="","",入力ｼｰﾄ2!AG248)</f>
        <v/>
      </c>
      <c r="T318" s="632"/>
      <c r="U318" s="632"/>
      <c r="V318" s="632"/>
      <c r="W318" s="633">
        <f>IF('様式第２号（市提出用）'!X246="","",'様式第２号（市提出用）'!X246)</f>
        <v>0</v>
      </c>
      <c r="X318" s="633"/>
      <c r="Y318" s="633"/>
      <c r="Z318" s="633"/>
      <c r="AA318" s="633"/>
      <c r="AB318" s="178"/>
      <c r="AC318" s="178"/>
      <c r="AD318" s="178"/>
      <c r="AE318" s="178"/>
      <c r="AF318" s="178"/>
      <c r="AG318" s="178"/>
      <c r="AH318" s="178"/>
    </row>
    <row r="319" spans="1:34" ht="13.5" customHeight="1">
      <c r="A319" s="156"/>
      <c r="B319" s="634"/>
      <c r="C319" s="634"/>
      <c r="D319" s="634"/>
      <c r="E319" s="634" t="str">
        <f>IF(入力ｼｰﾄ2!U249="","",入力ｼｰﾄ2!U249)</f>
        <v/>
      </c>
      <c r="F319" s="634"/>
      <c r="G319" s="634"/>
      <c r="H319" s="634" t="str">
        <f>IF(入力ｼｰﾄ2!X249="","",入力ｼｰﾄ2!X249)</f>
        <v/>
      </c>
      <c r="I319" s="634"/>
      <c r="J319" s="634"/>
      <c r="K319" s="634" t="str">
        <f>IF(入力ｼｰﾄ2!AA249="","",入力ｼｰﾄ2!AA249)</f>
        <v/>
      </c>
      <c r="L319" s="634"/>
      <c r="M319" s="634"/>
      <c r="N319" s="635">
        <f>IF('様式第２号（市提出用）'!R247="","",'様式第２号（市提出用）'!R247)</f>
        <v>0</v>
      </c>
      <c r="O319" s="635"/>
      <c r="P319" s="635"/>
      <c r="Q319" s="635"/>
      <c r="R319" s="635"/>
      <c r="S319" s="632" t="str">
        <f>IF(入力ｼｰﾄ2!AG249="","",入力ｼｰﾄ2!AG249)</f>
        <v/>
      </c>
      <c r="T319" s="632"/>
      <c r="U319" s="632"/>
      <c r="V319" s="632"/>
      <c r="W319" s="633">
        <f>IF('様式第２号（市提出用）'!X247="","",'様式第２号（市提出用）'!X247)</f>
        <v>0</v>
      </c>
      <c r="X319" s="633"/>
      <c r="Y319" s="633"/>
      <c r="Z319" s="633"/>
      <c r="AA319" s="633"/>
      <c r="AB319" s="178"/>
      <c r="AC319" s="178"/>
      <c r="AD319" s="178"/>
      <c r="AE319" s="178"/>
      <c r="AF319" s="178"/>
      <c r="AG319" s="178"/>
      <c r="AH319" s="178"/>
    </row>
    <row r="320" spans="1:34" ht="13.5" customHeight="1">
      <c r="A320" s="156"/>
      <c r="B320" s="634"/>
      <c r="C320" s="634"/>
      <c r="D320" s="634"/>
      <c r="E320" s="634" t="str">
        <f>IF(入力ｼｰﾄ2!U250="","",入力ｼｰﾄ2!U250)</f>
        <v/>
      </c>
      <c r="F320" s="634"/>
      <c r="G320" s="634"/>
      <c r="H320" s="634" t="str">
        <f>IF(入力ｼｰﾄ2!X250="","",入力ｼｰﾄ2!X250)</f>
        <v/>
      </c>
      <c r="I320" s="634"/>
      <c r="J320" s="634"/>
      <c r="K320" s="634" t="str">
        <f>IF(入力ｼｰﾄ2!AA250="","",入力ｼｰﾄ2!AA250)</f>
        <v/>
      </c>
      <c r="L320" s="634"/>
      <c r="M320" s="634"/>
      <c r="N320" s="635">
        <f>IF('様式第２号（市提出用）'!R248="","",'様式第２号（市提出用）'!R248)</f>
        <v>0</v>
      </c>
      <c r="O320" s="635"/>
      <c r="P320" s="635"/>
      <c r="Q320" s="635"/>
      <c r="R320" s="635"/>
      <c r="S320" s="632" t="str">
        <f>IF(入力ｼｰﾄ2!AG250="","",入力ｼｰﾄ2!AG250)</f>
        <v/>
      </c>
      <c r="T320" s="632"/>
      <c r="U320" s="632"/>
      <c r="V320" s="632"/>
      <c r="W320" s="633">
        <f>IF('様式第２号（市提出用）'!X248="","",'様式第２号（市提出用）'!X248)</f>
        <v>0</v>
      </c>
      <c r="X320" s="633"/>
      <c r="Y320" s="633"/>
      <c r="Z320" s="633"/>
      <c r="AA320" s="633"/>
      <c r="AB320" s="178"/>
      <c r="AC320" s="178"/>
      <c r="AD320" s="178"/>
      <c r="AE320" s="178"/>
      <c r="AF320" s="178"/>
      <c r="AG320" s="178"/>
      <c r="AH320" s="178"/>
    </row>
    <row r="321" spans="1:34" ht="13.5" customHeight="1">
      <c r="A321" s="156"/>
      <c r="B321" s="634"/>
      <c r="C321" s="634"/>
      <c r="D321" s="634"/>
      <c r="E321" s="634" t="str">
        <f>IF(入力ｼｰﾄ2!U251="","",入力ｼｰﾄ2!U251)</f>
        <v/>
      </c>
      <c r="F321" s="634"/>
      <c r="G321" s="634"/>
      <c r="H321" s="634" t="str">
        <f>IF(入力ｼｰﾄ2!X251="","",入力ｼｰﾄ2!X251)</f>
        <v/>
      </c>
      <c r="I321" s="634"/>
      <c r="J321" s="634"/>
      <c r="K321" s="634" t="str">
        <f>IF(入力ｼｰﾄ2!AA251="","",入力ｼｰﾄ2!AA251)</f>
        <v/>
      </c>
      <c r="L321" s="634"/>
      <c r="M321" s="634"/>
      <c r="N321" s="635">
        <f>IF('様式第２号（市提出用）'!R249="","",'様式第２号（市提出用）'!R249)</f>
        <v>0</v>
      </c>
      <c r="O321" s="635"/>
      <c r="P321" s="635"/>
      <c r="Q321" s="635"/>
      <c r="R321" s="635"/>
      <c r="S321" s="632" t="str">
        <f>IF(入力ｼｰﾄ2!AG251="","",入力ｼｰﾄ2!AG251)</f>
        <v/>
      </c>
      <c r="T321" s="632"/>
      <c r="U321" s="632"/>
      <c r="V321" s="632"/>
      <c r="W321" s="633">
        <f>IF('様式第２号（市提出用）'!X249="","",'様式第２号（市提出用）'!X249)</f>
        <v>0</v>
      </c>
      <c r="X321" s="633"/>
      <c r="Y321" s="633"/>
      <c r="Z321" s="633"/>
      <c r="AA321" s="633"/>
      <c r="AB321" s="178"/>
      <c r="AC321" s="178"/>
      <c r="AD321" s="178"/>
      <c r="AE321" s="178"/>
      <c r="AF321" s="178"/>
      <c r="AG321" s="178"/>
      <c r="AH321" s="178"/>
    </row>
    <row r="322" spans="1:34" ht="13.5" customHeight="1">
      <c r="A322" s="156"/>
      <c r="B322" s="634"/>
      <c r="C322" s="634"/>
      <c r="D322" s="634"/>
      <c r="E322" s="634" t="str">
        <f>IF(入力ｼｰﾄ2!U252="","",入力ｼｰﾄ2!U252)</f>
        <v/>
      </c>
      <c r="F322" s="634"/>
      <c r="G322" s="634"/>
      <c r="H322" s="634" t="str">
        <f>IF(入力ｼｰﾄ2!X252="","",入力ｼｰﾄ2!X252)</f>
        <v/>
      </c>
      <c r="I322" s="634"/>
      <c r="J322" s="634"/>
      <c r="K322" s="634" t="str">
        <f>IF(入力ｼｰﾄ2!AA252="","",入力ｼｰﾄ2!AA252)</f>
        <v/>
      </c>
      <c r="L322" s="634"/>
      <c r="M322" s="634"/>
      <c r="N322" s="635">
        <f>IF('様式第２号（市提出用）'!R250="","",'様式第２号（市提出用）'!R250)</f>
        <v>0</v>
      </c>
      <c r="O322" s="635"/>
      <c r="P322" s="635"/>
      <c r="Q322" s="635"/>
      <c r="R322" s="635"/>
      <c r="S322" s="632" t="str">
        <f>IF(入力ｼｰﾄ2!AG252="","",入力ｼｰﾄ2!AG252)</f>
        <v/>
      </c>
      <c r="T322" s="632"/>
      <c r="U322" s="632"/>
      <c r="V322" s="632"/>
      <c r="W322" s="633">
        <f>IF('様式第２号（市提出用）'!X250="","",'様式第２号（市提出用）'!X250)</f>
        <v>0</v>
      </c>
      <c r="X322" s="633"/>
      <c r="Y322" s="633"/>
      <c r="Z322" s="633"/>
      <c r="AA322" s="633"/>
      <c r="AB322" s="178"/>
      <c r="AC322" s="178"/>
      <c r="AD322" s="178"/>
      <c r="AE322" s="178"/>
      <c r="AF322" s="178"/>
      <c r="AG322" s="178"/>
      <c r="AH322" s="178"/>
    </row>
    <row r="323" spans="1:34" ht="13.5" customHeight="1">
      <c r="A323" s="156"/>
      <c r="B323" s="634"/>
      <c r="C323" s="634"/>
      <c r="D323" s="634"/>
      <c r="E323" s="634" t="str">
        <f>IF(入力ｼｰﾄ2!U253="","",入力ｼｰﾄ2!U253)</f>
        <v/>
      </c>
      <c r="F323" s="634"/>
      <c r="G323" s="634"/>
      <c r="H323" s="634" t="str">
        <f>IF(入力ｼｰﾄ2!X253="","",入力ｼｰﾄ2!X253)</f>
        <v/>
      </c>
      <c r="I323" s="634"/>
      <c r="J323" s="634"/>
      <c r="K323" s="634" t="str">
        <f>IF(入力ｼｰﾄ2!AA253="","",入力ｼｰﾄ2!AA253)</f>
        <v/>
      </c>
      <c r="L323" s="634"/>
      <c r="M323" s="634"/>
      <c r="N323" s="635">
        <f>IF('様式第２号（市提出用）'!R251="","",'様式第２号（市提出用）'!R251)</f>
        <v>0</v>
      </c>
      <c r="O323" s="635"/>
      <c r="P323" s="635"/>
      <c r="Q323" s="635"/>
      <c r="R323" s="635"/>
      <c r="S323" s="632" t="str">
        <f>IF(入力ｼｰﾄ2!AG253="","",入力ｼｰﾄ2!AG253)</f>
        <v/>
      </c>
      <c r="T323" s="632"/>
      <c r="U323" s="632"/>
      <c r="V323" s="632"/>
      <c r="W323" s="633">
        <f>IF('様式第２号（市提出用）'!X251="","",'様式第２号（市提出用）'!X251)</f>
        <v>0</v>
      </c>
      <c r="X323" s="633"/>
      <c r="Y323" s="633"/>
      <c r="Z323" s="633"/>
      <c r="AA323" s="633"/>
      <c r="AB323" s="178"/>
      <c r="AC323" s="178"/>
      <c r="AD323" s="178"/>
      <c r="AE323" s="178"/>
      <c r="AF323" s="178"/>
      <c r="AG323" s="178"/>
      <c r="AH323" s="178"/>
    </row>
    <row r="324" spans="1:34" ht="13.5" customHeight="1">
      <c r="B324" s="634"/>
      <c r="C324" s="634"/>
      <c r="D324" s="634"/>
      <c r="E324" s="634" t="str">
        <f>IF(入力ｼｰﾄ2!U254="","",入力ｼｰﾄ2!U254)</f>
        <v/>
      </c>
      <c r="F324" s="634"/>
      <c r="G324" s="634"/>
      <c r="H324" s="634" t="str">
        <f>IF(入力ｼｰﾄ2!X254="","",入力ｼｰﾄ2!X254)</f>
        <v/>
      </c>
      <c r="I324" s="634"/>
      <c r="J324" s="634"/>
      <c r="K324" s="634" t="str">
        <f>IF(入力ｼｰﾄ2!AA254="","",入力ｼｰﾄ2!AA254)</f>
        <v/>
      </c>
      <c r="L324" s="634"/>
      <c r="M324" s="634"/>
      <c r="N324" s="635">
        <f>IF('様式第２号（市提出用）'!R252="","",'様式第２号（市提出用）'!R252)</f>
        <v>0</v>
      </c>
      <c r="O324" s="635"/>
      <c r="P324" s="635"/>
      <c r="Q324" s="635"/>
      <c r="R324" s="635"/>
      <c r="S324" s="632" t="str">
        <f>IF(入力ｼｰﾄ2!AG254="","",入力ｼｰﾄ2!AG254)</f>
        <v/>
      </c>
      <c r="T324" s="632"/>
      <c r="U324" s="632"/>
      <c r="V324" s="632"/>
      <c r="W324" s="633">
        <f>IF('様式第２号（市提出用）'!X252="","",'様式第２号（市提出用）'!X252)</f>
        <v>0</v>
      </c>
      <c r="X324" s="633"/>
      <c r="Y324" s="633"/>
      <c r="Z324" s="633"/>
      <c r="AA324" s="633"/>
      <c r="AB324" s="178"/>
      <c r="AC324" s="178"/>
      <c r="AD324" s="178"/>
      <c r="AE324" s="178"/>
      <c r="AF324" s="178"/>
      <c r="AG324" s="178"/>
      <c r="AH324" s="178"/>
    </row>
    <row r="325" spans="1:34" ht="13.5" customHeight="1">
      <c r="B325" s="634"/>
      <c r="C325" s="634"/>
      <c r="D325" s="634"/>
      <c r="E325" s="634" t="str">
        <f>IF(入力ｼｰﾄ2!U255="","",入力ｼｰﾄ2!U255)</f>
        <v/>
      </c>
      <c r="F325" s="634"/>
      <c r="G325" s="634"/>
      <c r="H325" s="634" t="str">
        <f>IF(入力ｼｰﾄ2!X255="","",入力ｼｰﾄ2!X255)</f>
        <v/>
      </c>
      <c r="I325" s="634"/>
      <c r="J325" s="634"/>
      <c r="K325" s="634" t="str">
        <f>IF(入力ｼｰﾄ2!AA255="","",入力ｼｰﾄ2!AA255)</f>
        <v/>
      </c>
      <c r="L325" s="634"/>
      <c r="M325" s="634"/>
      <c r="N325" s="635">
        <f>IF('様式第２号（市提出用）'!R253="","",'様式第２号（市提出用）'!R253)</f>
        <v>0</v>
      </c>
      <c r="O325" s="635"/>
      <c r="P325" s="635"/>
      <c r="Q325" s="635"/>
      <c r="R325" s="635"/>
      <c r="S325" s="632" t="str">
        <f>IF(入力ｼｰﾄ2!AG255="","",入力ｼｰﾄ2!AG255)</f>
        <v/>
      </c>
      <c r="T325" s="632"/>
      <c r="U325" s="632"/>
      <c r="V325" s="632"/>
      <c r="W325" s="633">
        <f>IF('様式第２号（市提出用）'!X253="","",'様式第２号（市提出用）'!X253)</f>
        <v>0</v>
      </c>
      <c r="X325" s="633"/>
      <c r="Y325" s="633"/>
      <c r="Z325" s="633"/>
      <c r="AA325" s="633"/>
      <c r="AB325" s="178"/>
      <c r="AC325" s="178"/>
      <c r="AD325" s="178"/>
      <c r="AE325" s="178"/>
      <c r="AF325" s="178"/>
      <c r="AG325" s="178"/>
      <c r="AH325" s="178"/>
    </row>
    <row r="326" spans="1:34" ht="13.5" customHeight="1">
      <c r="B326" s="634"/>
      <c r="C326" s="634"/>
      <c r="D326" s="634"/>
      <c r="E326" s="634" t="str">
        <f>IF(入力ｼｰﾄ2!U256="","",入力ｼｰﾄ2!U256)</f>
        <v/>
      </c>
      <c r="F326" s="634"/>
      <c r="G326" s="634"/>
      <c r="H326" s="634" t="str">
        <f>IF(入力ｼｰﾄ2!X256="","",入力ｼｰﾄ2!X256)</f>
        <v/>
      </c>
      <c r="I326" s="634"/>
      <c r="J326" s="634"/>
      <c r="K326" s="634" t="str">
        <f>IF(入力ｼｰﾄ2!AA256="","",入力ｼｰﾄ2!AA256)</f>
        <v/>
      </c>
      <c r="L326" s="634"/>
      <c r="M326" s="634"/>
      <c r="N326" s="635">
        <f>IF('様式第２号（市提出用）'!R254="","",'様式第２号（市提出用）'!R254)</f>
        <v>0</v>
      </c>
      <c r="O326" s="635"/>
      <c r="P326" s="635"/>
      <c r="Q326" s="635"/>
      <c r="R326" s="635"/>
      <c r="S326" s="632" t="str">
        <f>IF(入力ｼｰﾄ2!AG256="","",入力ｼｰﾄ2!AG256)</f>
        <v/>
      </c>
      <c r="T326" s="632"/>
      <c r="U326" s="632"/>
      <c r="V326" s="632"/>
      <c r="W326" s="633">
        <f>IF('様式第２号（市提出用）'!X254="","",'様式第２号（市提出用）'!X254)</f>
        <v>0</v>
      </c>
      <c r="X326" s="633"/>
      <c r="Y326" s="633"/>
      <c r="Z326" s="633"/>
      <c r="AA326" s="633"/>
      <c r="AB326" s="178"/>
      <c r="AC326" s="178"/>
      <c r="AD326" s="178"/>
      <c r="AE326" s="178"/>
      <c r="AF326" s="178"/>
      <c r="AG326" s="178"/>
      <c r="AH326" s="178"/>
    </row>
    <row r="327" spans="1:34" ht="13.5" customHeight="1">
      <c r="B327" s="634"/>
      <c r="C327" s="634"/>
      <c r="D327" s="634"/>
      <c r="E327" s="634" t="str">
        <f>IF(入力ｼｰﾄ2!U257="","",入力ｼｰﾄ2!U257)</f>
        <v/>
      </c>
      <c r="F327" s="634"/>
      <c r="G327" s="634"/>
      <c r="H327" s="634" t="str">
        <f>IF(入力ｼｰﾄ2!X257="","",入力ｼｰﾄ2!X257)</f>
        <v/>
      </c>
      <c r="I327" s="634"/>
      <c r="J327" s="634"/>
      <c r="K327" s="634" t="str">
        <f>IF(入力ｼｰﾄ2!AA257="","",入力ｼｰﾄ2!AA257)</f>
        <v/>
      </c>
      <c r="L327" s="634"/>
      <c r="M327" s="634"/>
      <c r="N327" s="635">
        <f>IF('様式第２号（市提出用）'!R255="","",'様式第２号（市提出用）'!R255)</f>
        <v>0</v>
      </c>
      <c r="O327" s="635"/>
      <c r="P327" s="635"/>
      <c r="Q327" s="635"/>
      <c r="R327" s="635"/>
      <c r="S327" s="632" t="str">
        <f>IF(入力ｼｰﾄ2!AG257="","",入力ｼｰﾄ2!AG257)</f>
        <v/>
      </c>
      <c r="T327" s="632"/>
      <c r="U327" s="632"/>
      <c r="V327" s="632"/>
      <c r="W327" s="633">
        <f>IF('様式第２号（市提出用）'!X255="","",'様式第２号（市提出用）'!X255)</f>
        <v>0</v>
      </c>
      <c r="X327" s="633"/>
      <c r="Y327" s="633"/>
      <c r="Z327" s="633"/>
      <c r="AA327" s="633"/>
      <c r="AB327" s="178"/>
      <c r="AC327" s="178"/>
      <c r="AD327" s="178"/>
      <c r="AE327" s="178"/>
      <c r="AF327" s="178"/>
      <c r="AG327" s="178"/>
      <c r="AH327" s="178"/>
    </row>
    <row r="328" spans="1:34" ht="13.5" customHeight="1">
      <c r="B328" s="634"/>
      <c r="C328" s="634"/>
      <c r="D328" s="634"/>
      <c r="E328" s="634" t="str">
        <f>IF(入力ｼｰﾄ2!U258="","",入力ｼｰﾄ2!U258)</f>
        <v/>
      </c>
      <c r="F328" s="634"/>
      <c r="G328" s="634"/>
      <c r="H328" s="634" t="str">
        <f>IF(入力ｼｰﾄ2!X258="","",入力ｼｰﾄ2!X258)</f>
        <v/>
      </c>
      <c r="I328" s="634"/>
      <c r="J328" s="634"/>
      <c r="K328" s="634" t="str">
        <f>IF(入力ｼｰﾄ2!AA258="","",入力ｼｰﾄ2!AA258)</f>
        <v/>
      </c>
      <c r="L328" s="634"/>
      <c r="M328" s="634"/>
      <c r="N328" s="635">
        <f>IF('様式第２号（市提出用）'!R256="","",'様式第２号（市提出用）'!R256)</f>
        <v>0</v>
      </c>
      <c r="O328" s="635"/>
      <c r="P328" s="635"/>
      <c r="Q328" s="635"/>
      <c r="R328" s="635"/>
      <c r="S328" s="632" t="str">
        <f>IF(入力ｼｰﾄ2!AG258="","",入力ｼｰﾄ2!AG258)</f>
        <v/>
      </c>
      <c r="T328" s="632"/>
      <c r="U328" s="632"/>
      <c r="V328" s="632"/>
      <c r="W328" s="633">
        <f>IF('様式第２号（市提出用）'!X256="","",'様式第２号（市提出用）'!X256)</f>
        <v>0</v>
      </c>
      <c r="X328" s="633"/>
      <c r="Y328" s="633"/>
      <c r="Z328" s="633"/>
      <c r="AA328" s="633"/>
      <c r="AB328" s="178"/>
      <c r="AC328" s="178"/>
      <c r="AD328" s="178"/>
      <c r="AE328" s="178"/>
      <c r="AF328" s="178"/>
      <c r="AG328" s="178"/>
      <c r="AH328" s="178"/>
    </row>
    <row r="329" spans="1:34" ht="13.5" customHeight="1">
      <c r="B329" s="634"/>
      <c r="C329" s="634"/>
      <c r="D329" s="634"/>
      <c r="E329" s="634" t="str">
        <f>IF(入力ｼｰﾄ2!U259="","",入力ｼｰﾄ2!U259)</f>
        <v/>
      </c>
      <c r="F329" s="634"/>
      <c r="G329" s="634"/>
      <c r="H329" s="634" t="str">
        <f>IF(入力ｼｰﾄ2!X259="","",入力ｼｰﾄ2!X259)</f>
        <v/>
      </c>
      <c r="I329" s="634"/>
      <c r="J329" s="634"/>
      <c r="K329" s="634" t="str">
        <f>IF(入力ｼｰﾄ2!AA259="","",入力ｼｰﾄ2!AA259)</f>
        <v/>
      </c>
      <c r="L329" s="634"/>
      <c r="M329" s="634"/>
      <c r="N329" s="635">
        <f>IF('様式第２号（市提出用）'!R257="","",'様式第２号（市提出用）'!R257)</f>
        <v>0</v>
      </c>
      <c r="O329" s="635"/>
      <c r="P329" s="635"/>
      <c r="Q329" s="635"/>
      <c r="R329" s="635"/>
      <c r="S329" s="632" t="str">
        <f>IF(入力ｼｰﾄ2!AG259="","",入力ｼｰﾄ2!AG259)</f>
        <v/>
      </c>
      <c r="T329" s="632"/>
      <c r="U329" s="632"/>
      <c r="V329" s="632"/>
      <c r="W329" s="633">
        <f>IF('様式第２号（市提出用）'!X257="","",'様式第２号（市提出用）'!X257)</f>
        <v>0</v>
      </c>
      <c r="X329" s="633"/>
      <c r="Y329" s="633"/>
      <c r="Z329" s="633"/>
      <c r="AA329" s="633"/>
      <c r="AB329" s="178"/>
      <c r="AC329" s="178"/>
      <c r="AD329" s="178"/>
      <c r="AE329" s="178"/>
      <c r="AF329" s="178"/>
      <c r="AG329" s="178"/>
      <c r="AH329" s="178"/>
    </row>
    <row r="330" spans="1:34" ht="13.5" customHeight="1">
      <c r="B330" s="634"/>
      <c r="C330" s="634"/>
      <c r="D330" s="634"/>
      <c r="E330" s="634" t="str">
        <f>IF(入力ｼｰﾄ2!U260="","",入力ｼｰﾄ2!U260)</f>
        <v/>
      </c>
      <c r="F330" s="634"/>
      <c r="G330" s="634"/>
      <c r="H330" s="634" t="str">
        <f>IF(入力ｼｰﾄ2!X260="","",入力ｼｰﾄ2!X260)</f>
        <v/>
      </c>
      <c r="I330" s="634"/>
      <c r="J330" s="634"/>
      <c r="K330" s="634" t="str">
        <f>IF(入力ｼｰﾄ2!AA260="","",入力ｼｰﾄ2!AA260)</f>
        <v/>
      </c>
      <c r="L330" s="634"/>
      <c r="M330" s="634"/>
      <c r="N330" s="635">
        <f>IF('様式第２号（市提出用）'!R258="","",'様式第２号（市提出用）'!R258)</f>
        <v>0</v>
      </c>
      <c r="O330" s="635"/>
      <c r="P330" s="635"/>
      <c r="Q330" s="635"/>
      <c r="R330" s="635"/>
      <c r="S330" s="632" t="str">
        <f>IF(入力ｼｰﾄ2!AG260="","",入力ｼｰﾄ2!AG260)</f>
        <v/>
      </c>
      <c r="T330" s="632"/>
      <c r="U330" s="632"/>
      <c r="V330" s="632"/>
      <c r="W330" s="633">
        <f>IF('様式第２号（市提出用）'!X258="","",'様式第２号（市提出用）'!X258)</f>
        <v>0</v>
      </c>
      <c r="X330" s="633"/>
      <c r="Y330" s="633"/>
      <c r="Z330" s="633"/>
      <c r="AA330" s="633"/>
      <c r="AB330" s="178"/>
      <c r="AC330" s="178"/>
      <c r="AD330" s="178"/>
      <c r="AE330" s="178"/>
      <c r="AF330" s="178"/>
      <c r="AG330" s="178"/>
      <c r="AH330" s="178"/>
    </row>
    <row r="331" spans="1:34" ht="13.5" customHeight="1">
      <c r="B331" s="634"/>
      <c r="C331" s="634"/>
      <c r="D331" s="634"/>
      <c r="E331" s="634" t="str">
        <f>IF(入力ｼｰﾄ2!U261="","",入力ｼｰﾄ2!U261)</f>
        <v/>
      </c>
      <c r="F331" s="634"/>
      <c r="G331" s="634"/>
      <c r="H331" s="634" t="str">
        <f>IF(入力ｼｰﾄ2!X261="","",入力ｼｰﾄ2!X261)</f>
        <v/>
      </c>
      <c r="I331" s="634"/>
      <c r="J331" s="634"/>
      <c r="K331" s="634" t="str">
        <f>IF(入力ｼｰﾄ2!AA261="","",入力ｼｰﾄ2!AA261)</f>
        <v/>
      </c>
      <c r="L331" s="634"/>
      <c r="M331" s="634"/>
      <c r="N331" s="635">
        <f>IF('様式第２号（市提出用）'!R259="","",'様式第２号（市提出用）'!R259)</f>
        <v>0</v>
      </c>
      <c r="O331" s="635"/>
      <c r="P331" s="635"/>
      <c r="Q331" s="635"/>
      <c r="R331" s="635"/>
      <c r="S331" s="632" t="str">
        <f>IF(入力ｼｰﾄ2!AG261="","",入力ｼｰﾄ2!AG261)</f>
        <v/>
      </c>
      <c r="T331" s="632"/>
      <c r="U331" s="632"/>
      <c r="V331" s="632"/>
      <c r="W331" s="633">
        <f>IF('様式第２号（市提出用）'!X259="","",'様式第２号（市提出用）'!X259)</f>
        <v>0</v>
      </c>
      <c r="X331" s="633"/>
      <c r="Y331" s="633"/>
      <c r="Z331" s="633"/>
      <c r="AA331" s="633"/>
      <c r="AB331" s="178"/>
      <c r="AC331" s="178"/>
      <c r="AD331" s="178"/>
      <c r="AE331" s="178"/>
      <c r="AF331" s="178"/>
      <c r="AG331" s="178"/>
      <c r="AH331" s="178"/>
    </row>
    <row r="332" spans="1:34" ht="13.5" customHeight="1">
      <c r="B332" s="634"/>
      <c r="C332" s="634"/>
      <c r="D332" s="634"/>
      <c r="E332" s="634" t="str">
        <f>IF(入力ｼｰﾄ2!U262="","",入力ｼｰﾄ2!U262)</f>
        <v/>
      </c>
      <c r="F332" s="634"/>
      <c r="G332" s="634"/>
      <c r="H332" s="634" t="str">
        <f>IF(入力ｼｰﾄ2!X262="","",入力ｼｰﾄ2!X262)</f>
        <v/>
      </c>
      <c r="I332" s="634"/>
      <c r="J332" s="634"/>
      <c r="K332" s="634" t="str">
        <f>IF(入力ｼｰﾄ2!AA262="","",入力ｼｰﾄ2!AA262)</f>
        <v/>
      </c>
      <c r="L332" s="634"/>
      <c r="M332" s="634"/>
      <c r="N332" s="635">
        <f>IF('様式第２号（市提出用）'!R260="","",'様式第２号（市提出用）'!R260)</f>
        <v>0</v>
      </c>
      <c r="O332" s="635"/>
      <c r="P332" s="635"/>
      <c r="Q332" s="635"/>
      <c r="R332" s="635"/>
      <c r="S332" s="632" t="str">
        <f>IF(入力ｼｰﾄ2!AG262="","",入力ｼｰﾄ2!AG262)</f>
        <v/>
      </c>
      <c r="T332" s="632"/>
      <c r="U332" s="632"/>
      <c r="V332" s="632"/>
      <c r="W332" s="633">
        <f>IF('様式第２号（市提出用）'!X260="","",'様式第２号（市提出用）'!X260)</f>
        <v>0</v>
      </c>
      <c r="X332" s="633"/>
      <c r="Y332" s="633"/>
      <c r="Z332" s="633"/>
      <c r="AA332" s="633"/>
      <c r="AB332" s="178"/>
      <c r="AC332" s="178"/>
      <c r="AD332" s="178"/>
      <c r="AE332" s="178"/>
      <c r="AF332" s="178"/>
      <c r="AG332" s="178"/>
      <c r="AH332" s="178"/>
    </row>
    <row r="333" spans="1:34" ht="13.5" customHeight="1">
      <c r="B333" s="634"/>
      <c r="C333" s="634"/>
      <c r="D333" s="634"/>
      <c r="E333" s="634" t="str">
        <f>IF(入力ｼｰﾄ2!U263="","",入力ｼｰﾄ2!U263)</f>
        <v/>
      </c>
      <c r="F333" s="634"/>
      <c r="G333" s="634"/>
      <c r="H333" s="634" t="str">
        <f>IF(入力ｼｰﾄ2!X263="","",入力ｼｰﾄ2!X263)</f>
        <v/>
      </c>
      <c r="I333" s="634"/>
      <c r="J333" s="634"/>
      <c r="K333" s="634" t="str">
        <f>IF(入力ｼｰﾄ2!AA263="","",入力ｼｰﾄ2!AA263)</f>
        <v/>
      </c>
      <c r="L333" s="634"/>
      <c r="M333" s="634"/>
      <c r="N333" s="635">
        <f>IF('様式第２号（市提出用）'!R261="","",'様式第２号（市提出用）'!R261)</f>
        <v>0</v>
      </c>
      <c r="O333" s="635"/>
      <c r="P333" s="635"/>
      <c r="Q333" s="635"/>
      <c r="R333" s="635"/>
      <c r="S333" s="632" t="str">
        <f>IF(入力ｼｰﾄ2!AG263="","",入力ｼｰﾄ2!AG263)</f>
        <v/>
      </c>
      <c r="T333" s="632"/>
      <c r="U333" s="632"/>
      <c r="V333" s="632"/>
      <c r="W333" s="633">
        <f>IF('様式第２号（市提出用）'!X261="","",'様式第２号（市提出用）'!X261)</f>
        <v>0</v>
      </c>
      <c r="X333" s="633"/>
      <c r="Y333" s="633"/>
      <c r="Z333" s="633"/>
      <c r="AA333" s="633"/>
      <c r="AB333" s="178"/>
      <c r="AC333" s="178"/>
      <c r="AD333" s="178"/>
      <c r="AE333" s="178"/>
      <c r="AF333" s="178"/>
      <c r="AG333" s="178"/>
      <c r="AH333" s="178"/>
    </row>
    <row r="334" spans="1:34" ht="13.5" customHeight="1">
      <c r="B334" s="634"/>
      <c r="C334" s="634"/>
      <c r="D334" s="634"/>
      <c r="E334" s="634" t="str">
        <f>IF(入力ｼｰﾄ2!U264="","",入力ｼｰﾄ2!U264)</f>
        <v/>
      </c>
      <c r="F334" s="634"/>
      <c r="G334" s="634"/>
      <c r="H334" s="634" t="str">
        <f>IF(入力ｼｰﾄ2!X264="","",入力ｼｰﾄ2!X264)</f>
        <v/>
      </c>
      <c r="I334" s="634"/>
      <c r="J334" s="634"/>
      <c r="K334" s="634" t="str">
        <f>IF(入力ｼｰﾄ2!AA264="","",入力ｼｰﾄ2!AA264)</f>
        <v/>
      </c>
      <c r="L334" s="634"/>
      <c r="M334" s="634"/>
      <c r="N334" s="635">
        <f>IF('様式第２号（市提出用）'!R262="","",'様式第２号（市提出用）'!R262)</f>
        <v>0</v>
      </c>
      <c r="O334" s="635"/>
      <c r="P334" s="635"/>
      <c r="Q334" s="635"/>
      <c r="R334" s="635"/>
      <c r="S334" s="632" t="str">
        <f>IF(入力ｼｰﾄ2!AG264="","",入力ｼｰﾄ2!AG264)</f>
        <v/>
      </c>
      <c r="T334" s="632"/>
      <c r="U334" s="632"/>
      <c r="V334" s="632"/>
      <c r="W334" s="633">
        <f>IF('様式第２号（市提出用）'!X262="","",'様式第２号（市提出用）'!X262)</f>
        <v>0</v>
      </c>
      <c r="X334" s="633"/>
      <c r="Y334" s="633"/>
      <c r="Z334" s="633"/>
      <c r="AA334" s="633"/>
      <c r="AB334" s="178"/>
      <c r="AC334" s="178"/>
      <c r="AD334" s="178"/>
      <c r="AE334" s="178"/>
      <c r="AF334" s="178"/>
      <c r="AG334" s="178"/>
      <c r="AH334" s="178"/>
    </row>
    <row r="335" spans="1:34" ht="13.5" customHeight="1">
      <c r="B335" s="634"/>
      <c r="C335" s="634"/>
      <c r="D335" s="634"/>
      <c r="E335" s="634" t="str">
        <f>IF(入力ｼｰﾄ2!U265="","",入力ｼｰﾄ2!U265)</f>
        <v/>
      </c>
      <c r="F335" s="634"/>
      <c r="G335" s="634"/>
      <c r="H335" s="634" t="str">
        <f>IF(入力ｼｰﾄ2!X265="","",入力ｼｰﾄ2!X265)</f>
        <v/>
      </c>
      <c r="I335" s="634"/>
      <c r="J335" s="634"/>
      <c r="K335" s="634" t="str">
        <f>IF(入力ｼｰﾄ2!AA265="","",入力ｼｰﾄ2!AA265)</f>
        <v/>
      </c>
      <c r="L335" s="634"/>
      <c r="M335" s="634"/>
      <c r="N335" s="635">
        <f>IF('様式第２号（市提出用）'!R263="","",'様式第２号（市提出用）'!R263)</f>
        <v>0</v>
      </c>
      <c r="O335" s="635"/>
      <c r="P335" s="635"/>
      <c r="Q335" s="635"/>
      <c r="R335" s="635"/>
      <c r="S335" s="632" t="str">
        <f>IF(入力ｼｰﾄ2!AG265="","",入力ｼｰﾄ2!AG265)</f>
        <v/>
      </c>
      <c r="T335" s="632"/>
      <c r="U335" s="632"/>
      <c r="V335" s="632"/>
      <c r="W335" s="633">
        <f>IF('様式第２号（市提出用）'!X263="","",'様式第２号（市提出用）'!X263)</f>
        <v>0</v>
      </c>
      <c r="X335" s="633"/>
      <c r="Y335" s="633"/>
      <c r="Z335" s="633"/>
      <c r="AA335" s="633"/>
      <c r="AB335" s="178"/>
      <c r="AC335" s="178"/>
      <c r="AD335" s="178"/>
      <c r="AE335" s="178"/>
      <c r="AF335" s="178"/>
      <c r="AG335" s="178"/>
      <c r="AH335" s="178"/>
    </row>
    <row r="336" spans="1:34" ht="13.5" customHeight="1">
      <c r="B336" s="634"/>
      <c r="C336" s="634"/>
      <c r="D336" s="634"/>
      <c r="E336" s="634" t="str">
        <f>IF(入力ｼｰﾄ2!U266="","",入力ｼｰﾄ2!U266)</f>
        <v/>
      </c>
      <c r="F336" s="634"/>
      <c r="G336" s="634"/>
      <c r="H336" s="634" t="str">
        <f>IF(入力ｼｰﾄ2!X266="","",入力ｼｰﾄ2!X266)</f>
        <v/>
      </c>
      <c r="I336" s="634"/>
      <c r="J336" s="634"/>
      <c r="K336" s="634" t="str">
        <f>IF(入力ｼｰﾄ2!AA266="","",入力ｼｰﾄ2!AA266)</f>
        <v/>
      </c>
      <c r="L336" s="634"/>
      <c r="M336" s="634"/>
      <c r="N336" s="635">
        <f>IF('様式第２号（市提出用）'!R264="","",'様式第２号（市提出用）'!R264)</f>
        <v>0</v>
      </c>
      <c r="O336" s="635"/>
      <c r="P336" s="635"/>
      <c r="Q336" s="635"/>
      <c r="R336" s="635"/>
      <c r="S336" s="632" t="str">
        <f>IF(入力ｼｰﾄ2!AG266="","",入力ｼｰﾄ2!AG266)</f>
        <v/>
      </c>
      <c r="T336" s="632"/>
      <c r="U336" s="632"/>
      <c r="V336" s="632"/>
      <c r="W336" s="633">
        <f>IF('様式第２号（市提出用）'!X264="","",'様式第２号（市提出用）'!X264)</f>
        <v>0</v>
      </c>
      <c r="X336" s="633"/>
      <c r="Y336" s="633"/>
      <c r="Z336" s="633"/>
      <c r="AA336" s="633"/>
      <c r="AB336" s="178"/>
      <c r="AC336" s="178"/>
      <c r="AD336" s="178"/>
      <c r="AE336" s="178"/>
      <c r="AF336" s="178"/>
      <c r="AG336" s="178"/>
      <c r="AH336" s="178"/>
    </row>
    <row r="337" spans="1:34" ht="13.5" customHeight="1">
      <c r="B337" s="634"/>
      <c r="C337" s="634"/>
      <c r="D337" s="634"/>
      <c r="E337" s="634" t="str">
        <f>IF(入力ｼｰﾄ2!U267="","",入力ｼｰﾄ2!U267)</f>
        <v/>
      </c>
      <c r="F337" s="634"/>
      <c r="G337" s="634"/>
      <c r="H337" s="634" t="str">
        <f>IF(入力ｼｰﾄ2!X267="","",入力ｼｰﾄ2!X267)</f>
        <v/>
      </c>
      <c r="I337" s="634"/>
      <c r="J337" s="634"/>
      <c r="K337" s="634" t="str">
        <f>IF(入力ｼｰﾄ2!AA267="","",入力ｼｰﾄ2!AA267)</f>
        <v/>
      </c>
      <c r="L337" s="634"/>
      <c r="M337" s="634"/>
      <c r="N337" s="635">
        <f>IF('様式第２号（市提出用）'!R265="","",'様式第２号（市提出用）'!R265)</f>
        <v>0</v>
      </c>
      <c r="O337" s="635"/>
      <c r="P337" s="635"/>
      <c r="Q337" s="635"/>
      <c r="R337" s="635"/>
      <c r="S337" s="632" t="str">
        <f>IF(入力ｼｰﾄ2!AG267="","",入力ｼｰﾄ2!AG267)</f>
        <v/>
      </c>
      <c r="T337" s="632"/>
      <c r="U337" s="632"/>
      <c r="V337" s="632"/>
      <c r="W337" s="633">
        <f>IF('様式第２号（市提出用）'!X265="","",'様式第２号（市提出用）'!X265)</f>
        <v>0</v>
      </c>
      <c r="X337" s="633"/>
      <c r="Y337" s="633"/>
      <c r="Z337" s="633"/>
      <c r="AA337" s="633"/>
      <c r="AB337" s="178"/>
      <c r="AC337" s="178"/>
      <c r="AD337" s="178"/>
      <c r="AE337" s="178"/>
      <c r="AF337" s="178"/>
      <c r="AG337" s="178"/>
      <c r="AH337" s="178"/>
    </row>
    <row r="338" spans="1:34" ht="13.5" customHeight="1">
      <c r="B338" s="643"/>
      <c r="C338" s="644"/>
      <c r="D338" s="645"/>
      <c r="E338" s="634" t="str">
        <f>IF(入力ｼｰﾄ2!U268="","",入力ｼｰﾄ2!U268)</f>
        <v/>
      </c>
      <c r="F338" s="634"/>
      <c r="G338" s="634"/>
      <c r="H338" s="634" t="str">
        <f>IF(入力ｼｰﾄ2!X268="","",入力ｼｰﾄ2!X268)</f>
        <v/>
      </c>
      <c r="I338" s="634"/>
      <c r="J338" s="634"/>
      <c r="K338" s="634" t="str">
        <f>IF(入力ｼｰﾄ2!AA268="","",入力ｼｰﾄ2!AA268)</f>
        <v/>
      </c>
      <c r="L338" s="634"/>
      <c r="M338" s="634"/>
      <c r="N338" s="635">
        <f>IF('様式第２号（市提出用）'!R266="","",'様式第２号（市提出用）'!R266)</f>
        <v>0</v>
      </c>
      <c r="O338" s="635"/>
      <c r="P338" s="635"/>
      <c r="Q338" s="635"/>
      <c r="R338" s="635"/>
      <c r="S338" s="632" t="str">
        <f>IF(入力ｼｰﾄ2!AG268="","",入力ｼｰﾄ2!AG268)</f>
        <v/>
      </c>
      <c r="T338" s="632"/>
      <c r="U338" s="632"/>
      <c r="V338" s="632"/>
      <c r="W338" s="633">
        <f>IF('様式第２号（市提出用）'!X266="","",'様式第２号（市提出用）'!X266)</f>
        <v>0</v>
      </c>
      <c r="X338" s="633"/>
      <c r="Y338" s="633"/>
      <c r="Z338" s="633"/>
      <c r="AA338" s="633"/>
      <c r="AB338" s="176"/>
      <c r="AC338" s="177"/>
      <c r="AD338" s="177"/>
      <c r="AE338" s="177"/>
      <c r="AF338" s="177"/>
      <c r="AG338" s="177"/>
      <c r="AH338" s="181"/>
    </row>
    <row r="339" spans="1:34" ht="13.5" customHeight="1">
      <c r="B339" s="643"/>
      <c r="C339" s="644"/>
      <c r="D339" s="645"/>
      <c r="E339" s="634" t="str">
        <f>IF(入力ｼｰﾄ2!U309="","",入力ｼｰﾄ2!U309)</f>
        <v/>
      </c>
      <c r="F339" s="634"/>
      <c r="G339" s="634"/>
      <c r="H339" s="634" t="str">
        <f>IF(入力ｼｰﾄ2!X269="","",入力ｼｰﾄ2!X269)</f>
        <v/>
      </c>
      <c r="I339" s="634"/>
      <c r="J339" s="634"/>
      <c r="K339" s="634" t="str">
        <f>IF(入力ｼｰﾄ2!AA269="","",入力ｼｰﾄ2!AA269)</f>
        <v/>
      </c>
      <c r="L339" s="634"/>
      <c r="M339" s="634"/>
      <c r="N339" s="635">
        <f>IF('様式第２号（市提出用）'!R267="","",'様式第２号（市提出用）'!R267)</f>
        <v>0</v>
      </c>
      <c r="O339" s="635"/>
      <c r="P339" s="635"/>
      <c r="Q339" s="635"/>
      <c r="R339" s="635"/>
      <c r="S339" s="632" t="str">
        <f>IF(入力ｼｰﾄ2!AG269="","",入力ｼｰﾄ2!AG269)</f>
        <v/>
      </c>
      <c r="T339" s="632"/>
      <c r="U339" s="632"/>
      <c r="V339" s="632"/>
      <c r="W339" s="633">
        <f>IF('様式第２号（市提出用）'!X267="","",'様式第２号（市提出用）'!X267)</f>
        <v>0</v>
      </c>
      <c r="X339" s="633"/>
      <c r="Y339" s="633"/>
      <c r="Z339" s="633"/>
      <c r="AA339" s="633"/>
      <c r="AB339" s="176"/>
      <c r="AC339" s="177"/>
      <c r="AD339" s="177"/>
      <c r="AE339" s="177"/>
      <c r="AF339" s="177"/>
      <c r="AG339" s="177"/>
      <c r="AH339" s="181"/>
    </row>
    <row r="340" spans="1:34" ht="27" customHeight="1">
      <c r="A340" s="159" t="s">
        <v>150</v>
      </c>
      <c r="B340" s="637"/>
      <c r="C340" s="637"/>
      <c r="D340" s="637"/>
      <c r="E340" s="637"/>
      <c r="F340" s="637"/>
      <c r="G340" s="637"/>
      <c r="H340" s="637"/>
      <c r="I340" s="637"/>
      <c r="J340" s="637"/>
      <c r="K340" s="637"/>
      <c r="L340" s="637"/>
      <c r="M340" s="637"/>
      <c r="N340" s="638"/>
      <c r="O340" s="638"/>
      <c r="P340" s="638"/>
      <c r="Q340" s="638"/>
      <c r="R340" s="638"/>
      <c r="S340" s="639"/>
      <c r="T340" s="639"/>
      <c r="U340" s="639"/>
      <c r="V340" s="639"/>
      <c r="W340" s="640">
        <f>IF(A340="","",SUM(W310:AA339))</f>
        <v>0</v>
      </c>
      <c r="X340" s="640"/>
      <c r="Y340" s="640"/>
      <c r="Z340" s="640"/>
      <c r="AA340" s="640"/>
      <c r="AB340" s="178"/>
      <c r="AC340" s="178"/>
      <c r="AD340" s="178"/>
      <c r="AE340" s="178"/>
      <c r="AF340" s="178"/>
      <c r="AG340" s="178"/>
      <c r="AH340" s="178"/>
    </row>
    <row r="341" spans="1:34" ht="27" customHeight="1">
      <c r="A341" s="159" t="s">
        <v>318</v>
      </c>
      <c r="B341" s="637"/>
      <c r="C341" s="637"/>
      <c r="D341" s="637"/>
      <c r="E341" s="637"/>
      <c r="F341" s="637"/>
      <c r="G341" s="637"/>
      <c r="H341" s="637"/>
      <c r="I341" s="637"/>
      <c r="J341" s="637"/>
      <c r="K341" s="637"/>
      <c r="L341" s="637"/>
      <c r="M341" s="637"/>
      <c r="N341" s="638"/>
      <c r="O341" s="638"/>
      <c r="P341" s="638"/>
      <c r="Q341" s="638"/>
      <c r="R341" s="638"/>
      <c r="S341" s="639"/>
      <c r="T341" s="639"/>
      <c r="U341" s="639"/>
      <c r="V341" s="639"/>
      <c r="W341" s="640">
        <f>IF(A341="","",(W292+W340))</f>
        <v>13.4307</v>
      </c>
      <c r="X341" s="640"/>
      <c r="Y341" s="640"/>
      <c r="Z341" s="640"/>
      <c r="AA341" s="640"/>
      <c r="AB341" s="178"/>
      <c r="AC341" s="178"/>
      <c r="AD341" s="178"/>
      <c r="AE341" s="178"/>
      <c r="AF341" s="178"/>
      <c r="AG341" s="178"/>
      <c r="AH341" s="178"/>
    </row>
    <row r="342" spans="1:34" ht="20.100000000000001" customHeight="1">
      <c r="B342" s="641" t="s">
        <v>356</v>
      </c>
      <c r="C342" s="641"/>
      <c r="D342" s="641"/>
      <c r="E342" s="641"/>
      <c r="F342" s="641"/>
      <c r="G342" s="641"/>
      <c r="H342" s="641"/>
      <c r="I342" s="641"/>
      <c r="J342" s="641"/>
      <c r="K342" s="641"/>
      <c r="L342" s="641"/>
      <c r="M342" s="641"/>
      <c r="N342" s="641"/>
      <c r="O342" s="641"/>
      <c r="P342" s="641"/>
      <c r="Q342" s="641"/>
      <c r="R342" s="641"/>
      <c r="S342" s="641"/>
      <c r="T342" s="641"/>
      <c r="U342" s="641"/>
      <c r="V342" s="641"/>
      <c r="W342" s="641"/>
      <c r="X342" s="641"/>
      <c r="Y342" s="641"/>
      <c r="Z342" s="641"/>
      <c r="AA342" s="641"/>
      <c r="AB342" s="641"/>
      <c r="AC342" s="641"/>
      <c r="AD342" s="641"/>
      <c r="AE342" s="641"/>
      <c r="AF342" s="641"/>
      <c r="AG342" s="641"/>
      <c r="AH342" s="641"/>
    </row>
    <row r="343" spans="1:34" ht="20.100000000000001" customHeight="1">
      <c r="B343" s="642" t="s">
        <v>149</v>
      </c>
      <c r="C343" s="642"/>
      <c r="D343" s="642"/>
      <c r="E343" s="642"/>
      <c r="F343" s="642"/>
      <c r="G343" s="642"/>
      <c r="H343" s="642"/>
      <c r="I343" s="642"/>
      <c r="J343" s="642"/>
      <c r="K343" s="642"/>
      <c r="L343" s="642"/>
      <c r="M343" s="642"/>
      <c r="N343" s="642"/>
      <c r="O343" s="642"/>
      <c r="P343" s="642"/>
      <c r="Q343" s="642"/>
      <c r="R343" s="642"/>
      <c r="S343" s="642"/>
      <c r="T343" s="642"/>
      <c r="U343" s="642"/>
      <c r="V343" s="642"/>
      <c r="W343" s="642"/>
      <c r="X343" s="642"/>
      <c r="Y343" s="642"/>
      <c r="Z343" s="642"/>
      <c r="AA343" s="642"/>
      <c r="AB343" s="642"/>
      <c r="AC343" s="642"/>
      <c r="AD343" s="642"/>
      <c r="AE343" s="642"/>
      <c r="AF343" s="642"/>
    </row>
    <row r="344" spans="1:34" ht="20.100000000000001" customHeight="1">
      <c r="B344" s="156" t="s">
        <v>154</v>
      </c>
      <c r="C344" s="156"/>
    </row>
    <row r="345" spans="1:34" ht="20.100000000000001" customHeight="1">
      <c r="B345" s="156"/>
      <c r="C345" s="156"/>
      <c r="Z345" s="156"/>
      <c r="AA345" s="156"/>
      <c r="AB345" s="156"/>
      <c r="AC345" s="156"/>
      <c r="AE345" s="156"/>
      <c r="AF345" s="156"/>
      <c r="AG345" s="156"/>
      <c r="AH345" s="156"/>
    </row>
    <row r="346" spans="1:34" ht="20.100000000000001" customHeight="1">
      <c r="X346" s="628" t="s">
        <v>272</v>
      </c>
      <c r="Y346" s="628"/>
      <c r="Z346" s="628"/>
      <c r="AA346" s="628"/>
      <c r="AB346" s="156" t="s">
        <v>28</v>
      </c>
      <c r="AC346" s="628"/>
      <c r="AD346" s="628"/>
      <c r="AE346" s="156" t="s">
        <v>29</v>
      </c>
      <c r="AF346" s="628"/>
      <c r="AG346" s="628"/>
      <c r="AH346" s="156" t="s">
        <v>30</v>
      </c>
    </row>
    <row r="347" spans="1:34" ht="20.100000000000001" customHeight="1">
      <c r="Z347" s="158"/>
      <c r="AA347" s="158"/>
      <c r="AB347" s="158"/>
      <c r="AC347" s="156"/>
      <c r="AD347" s="158"/>
      <c r="AE347" s="158"/>
      <c r="AF347" s="158"/>
      <c r="AG347" s="156"/>
      <c r="AH347" s="158"/>
    </row>
    <row r="348" spans="1:34" ht="20.100000000000001" customHeight="1">
      <c r="B348" s="156"/>
      <c r="C348" s="156"/>
      <c r="D348" s="156"/>
      <c r="E348" s="156"/>
      <c r="F348" s="156"/>
      <c r="G348" s="156"/>
      <c r="H348" s="156"/>
      <c r="I348" s="156"/>
      <c r="J348" s="156"/>
      <c r="M348" s="36" t="s">
        <v>141</v>
      </c>
    </row>
    <row r="349" spans="1:34" ht="20.100000000000001" customHeight="1">
      <c r="B349" s="156"/>
      <c r="C349" s="156"/>
      <c r="D349" s="156"/>
      <c r="E349" s="156"/>
      <c r="F349" s="156"/>
      <c r="G349" s="156"/>
      <c r="H349" s="156"/>
      <c r="I349" s="156"/>
      <c r="J349" s="156"/>
    </row>
    <row r="350" spans="1:34" ht="20.100000000000001" customHeight="1">
      <c r="B350" s="636" t="s">
        <v>354</v>
      </c>
      <c r="C350" s="636"/>
      <c r="D350" s="636"/>
      <c r="E350" s="636"/>
      <c r="F350" s="636"/>
      <c r="G350" s="636"/>
      <c r="H350" s="636"/>
      <c r="I350" s="636"/>
      <c r="J350" s="636"/>
      <c r="K350" s="636"/>
      <c r="L350" s="636"/>
      <c r="M350" s="636"/>
      <c r="N350" s="636"/>
      <c r="O350" s="636"/>
      <c r="P350" s="636"/>
      <c r="Q350" s="636"/>
      <c r="R350" s="636"/>
      <c r="S350" s="636"/>
      <c r="T350" s="636"/>
      <c r="U350" s="636"/>
      <c r="V350" s="636"/>
      <c r="W350" s="636"/>
      <c r="X350" s="636"/>
      <c r="Y350" s="636"/>
      <c r="Z350" s="636"/>
      <c r="AA350" s="636"/>
      <c r="AB350" s="636"/>
      <c r="AC350" s="636"/>
      <c r="AD350" s="636"/>
      <c r="AE350" s="636"/>
      <c r="AF350" s="636"/>
      <c r="AG350" s="636"/>
      <c r="AH350" s="636"/>
    </row>
    <row r="351" spans="1:34" ht="20.100000000000001" customHeight="1">
      <c r="B351" s="156"/>
      <c r="C351" s="156"/>
      <c r="D351" s="156"/>
      <c r="E351" s="156"/>
      <c r="F351" s="156"/>
      <c r="G351" s="156"/>
      <c r="H351" s="156"/>
      <c r="I351" s="156"/>
      <c r="J351" s="156"/>
    </row>
    <row r="352" spans="1:34" ht="20.100000000000001" customHeight="1">
      <c r="B352" s="157"/>
      <c r="C352" s="157"/>
      <c r="D352" s="157"/>
      <c r="E352" s="157"/>
      <c r="F352" s="157"/>
      <c r="G352" s="157"/>
      <c r="H352" s="157"/>
      <c r="I352" s="157"/>
      <c r="J352" s="157"/>
      <c r="R352" s="629" t="s">
        <v>143</v>
      </c>
      <c r="S352" s="629"/>
      <c r="T352" s="629"/>
      <c r="U352" s="629"/>
      <c r="V352" s="629"/>
      <c r="W352" s="629"/>
      <c r="X352" s="629"/>
      <c r="Y352" s="157"/>
    </row>
    <row r="353" spans="1:34" ht="20.100000000000001" customHeight="1">
      <c r="B353" s="157"/>
      <c r="C353" s="157"/>
      <c r="D353" s="157"/>
      <c r="E353" s="157"/>
      <c r="F353" s="157"/>
      <c r="G353" s="157"/>
      <c r="H353" s="157"/>
      <c r="I353" s="157"/>
      <c r="J353" s="157"/>
      <c r="R353" s="629" t="s">
        <v>144</v>
      </c>
      <c r="S353" s="629"/>
      <c r="T353" s="629"/>
      <c r="U353" s="629"/>
      <c r="V353" s="629"/>
      <c r="W353" s="629"/>
      <c r="X353" s="629"/>
      <c r="Y353" s="157"/>
      <c r="Z353" s="156"/>
      <c r="AA353" s="156"/>
      <c r="AB353" s="156"/>
      <c r="AH353" s="36" t="s">
        <v>49</v>
      </c>
    </row>
    <row r="355" spans="1:34" ht="20.100000000000001" customHeight="1">
      <c r="A355" s="156"/>
      <c r="B355" s="156"/>
      <c r="C355" s="156" t="s">
        <v>355</v>
      </c>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row>
    <row r="356" spans="1:34" ht="20.100000000000001"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row>
    <row r="357" spans="1:34" ht="20.100000000000001" customHeight="1">
      <c r="A357" s="156"/>
      <c r="B357" s="630" t="s">
        <v>145</v>
      </c>
      <c r="C357" s="630"/>
      <c r="D357" s="178"/>
      <c r="E357" s="630" t="s">
        <v>146</v>
      </c>
      <c r="F357" s="178"/>
      <c r="G357" s="178"/>
      <c r="H357" s="630" t="s">
        <v>5</v>
      </c>
      <c r="I357" s="178"/>
      <c r="J357" s="178"/>
      <c r="K357" s="630" t="s">
        <v>6</v>
      </c>
      <c r="L357" s="178"/>
      <c r="M357" s="178"/>
      <c r="N357" s="630" t="s">
        <v>147</v>
      </c>
      <c r="O357" s="630"/>
      <c r="P357" s="630"/>
      <c r="Q357" s="178"/>
      <c r="R357" s="178"/>
      <c r="S357" s="630" t="s">
        <v>8</v>
      </c>
      <c r="T357" s="630"/>
      <c r="U357" s="178"/>
      <c r="V357" s="178"/>
      <c r="W357" s="630" t="s">
        <v>148</v>
      </c>
      <c r="X357" s="178"/>
      <c r="Y357" s="178"/>
      <c r="Z357" s="178"/>
      <c r="AA357" s="178"/>
      <c r="AB357" s="178" t="s">
        <v>58</v>
      </c>
      <c r="AC357" s="178"/>
      <c r="AD357" s="178"/>
      <c r="AE357" s="178"/>
      <c r="AF357" s="178"/>
      <c r="AG357" s="178"/>
      <c r="AH357" s="178"/>
    </row>
    <row r="358" spans="1:34" ht="20.100000000000001" customHeight="1" thickBot="1">
      <c r="A358" s="156"/>
      <c r="B358" s="631"/>
      <c r="C358" s="631"/>
      <c r="D358" s="631"/>
      <c r="E358" s="631"/>
      <c r="F358" s="631"/>
      <c r="G358" s="631"/>
      <c r="H358" s="631"/>
      <c r="I358" s="631"/>
      <c r="J358" s="631"/>
      <c r="K358" s="631"/>
      <c r="L358" s="631"/>
      <c r="M358" s="631"/>
      <c r="N358" s="631"/>
      <c r="O358" s="631"/>
      <c r="P358" s="631"/>
      <c r="Q358" s="631"/>
      <c r="R358" s="631"/>
      <c r="S358" s="631"/>
      <c r="T358" s="631"/>
      <c r="U358" s="631"/>
      <c r="V358" s="631"/>
      <c r="W358" s="631"/>
      <c r="X358" s="631"/>
      <c r="Y358" s="631"/>
      <c r="Z358" s="631"/>
      <c r="AA358" s="631"/>
      <c r="AB358" s="631"/>
      <c r="AC358" s="631"/>
      <c r="AD358" s="631"/>
      <c r="AE358" s="631"/>
      <c r="AF358" s="631"/>
      <c r="AG358" s="631"/>
      <c r="AH358" s="631"/>
    </row>
    <row r="359" spans="1:34" ht="13.5" customHeight="1" thickTop="1">
      <c r="A359" s="156"/>
      <c r="B359" s="634"/>
      <c r="C359" s="634"/>
      <c r="D359" s="634"/>
      <c r="E359" s="634" t="str">
        <f>IF(入力ｼｰﾄ2!U279="","",入力ｼｰﾄ2!U279)</f>
        <v/>
      </c>
      <c r="F359" s="634"/>
      <c r="G359" s="634"/>
      <c r="H359" s="634" t="str">
        <f>IF(入力ｼｰﾄ2!X279="","",入力ｼｰﾄ2!X279)</f>
        <v/>
      </c>
      <c r="I359" s="634"/>
      <c r="J359" s="634"/>
      <c r="K359" s="634" t="str">
        <f>IF(入力ｼｰﾄ2!AA279="","",入力ｼｰﾄ2!AA279)</f>
        <v/>
      </c>
      <c r="L359" s="634"/>
      <c r="M359" s="634"/>
      <c r="N359" s="635">
        <f>IF('様式第２号（市提出用）'!R277="","",'様式第２号（市提出用）'!R277)</f>
        <v>0</v>
      </c>
      <c r="O359" s="635"/>
      <c r="P359" s="635"/>
      <c r="Q359" s="635"/>
      <c r="R359" s="635"/>
      <c r="S359" s="632" t="str">
        <f>IF(入力ｼｰﾄ2!AG279="","",入力ｼｰﾄ2!AG279)</f>
        <v/>
      </c>
      <c r="T359" s="632"/>
      <c r="U359" s="632"/>
      <c r="V359" s="632"/>
      <c r="W359" s="633">
        <f>IF('様式第２号（市提出用）'!X277="","",'様式第２号（市提出用）'!X277)</f>
        <v>0</v>
      </c>
      <c r="X359" s="633"/>
      <c r="Y359" s="633"/>
      <c r="Z359" s="633"/>
      <c r="AA359" s="633"/>
      <c r="AB359" s="632"/>
      <c r="AC359" s="632"/>
      <c r="AD359" s="632"/>
      <c r="AE359" s="632"/>
      <c r="AF359" s="632"/>
      <c r="AG359" s="632"/>
      <c r="AH359" s="632"/>
    </row>
    <row r="360" spans="1:34" ht="13.5" customHeight="1">
      <c r="A360" s="156"/>
      <c r="B360" s="634"/>
      <c r="C360" s="634"/>
      <c r="D360" s="634"/>
      <c r="E360" s="634" t="str">
        <f>IF(入力ｼｰﾄ2!U280="","",入力ｼｰﾄ2!U280)</f>
        <v/>
      </c>
      <c r="F360" s="634"/>
      <c r="G360" s="634"/>
      <c r="H360" s="634" t="str">
        <f>IF(入力ｼｰﾄ2!X280="","",入力ｼｰﾄ2!X280)</f>
        <v/>
      </c>
      <c r="I360" s="634"/>
      <c r="J360" s="634"/>
      <c r="K360" s="634" t="str">
        <f>IF(入力ｼｰﾄ2!AA280="","",入力ｼｰﾄ2!AA280)</f>
        <v/>
      </c>
      <c r="L360" s="634"/>
      <c r="M360" s="634"/>
      <c r="N360" s="635">
        <f>IF('様式第２号（市提出用）'!R278="","",'様式第２号（市提出用）'!R278)</f>
        <v>0</v>
      </c>
      <c r="O360" s="635"/>
      <c r="P360" s="635"/>
      <c r="Q360" s="635"/>
      <c r="R360" s="635"/>
      <c r="S360" s="632" t="str">
        <f>IF(入力ｼｰﾄ2!AG280="","",入力ｼｰﾄ2!AG280)</f>
        <v/>
      </c>
      <c r="T360" s="632"/>
      <c r="U360" s="632"/>
      <c r="V360" s="632"/>
      <c r="W360" s="633">
        <f>IF('様式第２号（市提出用）'!X278="","",'様式第２号（市提出用）'!X278)</f>
        <v>0</v>
      </c>
      <c r="X360" s="633"/>
      <c r="Y360" s="633"/>
      <c r="Z360" s="633"/>
      <c r="AA360" s="633"/>
      <c r="AB360" s="178"/>
      <c r="AC360" s="178"/>
      <c r="AD360" s="178"/>
      <c r="AE360" s="178"/>
      <c r="AF360" s="178"/>
      <c r="AG360" s="178"/>
      <c r="AH360" s="178"/>
    </row>
    <row r="361" spans="1:34" ht="13.5" customHeight="1">
      <c r="A361" s="156"/>
      <c r="B361" s="634"/>
      <c r="C361" s="634"/>
      <c r="D361" s="634"/>
      <c r="E361" s="634" t="str">
        <f>IF(入力ｼｰﾄ2!U281="","",入力ｼｰﾄ2!U281)</f>
        <v/>
      </c>
      <c r="F361" s="634"/>
      <c r="G361" s="634"/>
      <c r="H361" s="634" t="str">
        <f>IF(入力ｼｰﾄ2!X281="","",入力ｼｰﾄ2!X281)</f>
        <v/>
      </c>
      <c r="I361" s="634"/>
      <c r="J361" s="634"/>
      <c r="K361" s="634" t="str">
        <f>IF(入力ｼｰﾄ2!AA281="","",入力ｼｰﾄ2!AA281)</f>
        <v/>
      </c>
      <c r="L361" s="634"/>
      <c r="M361" s="634"/>
      <c r="N361" s="635">
        <f>IF('様式第２号（市提出用）'!R279="","",'様式第２号（市提出用）'!R279)</f>
        <v>0</v>
      </c>
      <c r="O361" s="635"/>
      <c r="P361" s="635"/>
      <c r="Q361" s="635"/>
      <c r="R361" s="635"/>
      <c r="S361" s="632" t="str">
        <f>IF(入力ｼｰﾄ2!AG281="","",入力ｼｰﾄ2!AG281)</f>
        <v/>
      </c>
      <c r="T361" s="632"/>
      <c r="U361" s="632"/>
      <c r="V361" s="632"/>
      <c r="W361" s="633">
        <f>IF('様式第２号（市提出用）'!X279="","",'様式第２号（市提出用）'!X279)</f>
        <v>0</v>
      </c>
      <c r="X361" s="633"/>
      <c r="Y361" s="633"/>
      <c r="Z361" s="633"/>
      <c r="AA361" s="633"/>
      <c r="AB361" s="178"/>
      <c r="AC361" s="178"/>
      <c r="AD361" s="178"/>
      <c r="AE361" s="178"/>
      <c r="AF361" s="178"/>
      <c r="AG361" s="178"/>
      <c r="AH361" s="178"/>
    </row>
    <row r="362" spans="1:34" ht="13.5" customHeight="1">
      <c r="A362" s="156"/>
      <c r="B362" s="634"/>
      <c r="C362" s="634"/>
      <c r="D362" s="634"/>
      <c r="E362" s="634" t="str">
        <f>IF(入力ｼｰﾄ2!U282="","",入力ｼｰﾄ2!U282)</f>
        <v/>
      </c>
      <c r="F362" s="634"/>
      <c r="G362" s="634"/>
      <c r="H362" s="634" t="str">
        <f>IF(入力ｼｰﾄ2!X282="","",入力ｼｰﾄ2!X282)</f>
        <v/>
      </c>
      <c r="I362" s="634"/>
      <c r="J362" s="634"/>
      <c r="K362" s="634" t="str">
        <f>IF(入力ｼｰﾄ2!AA282="","",入力ｼｰﾄ2!AA282)</f>
        <v/>
      </c>
      <c r="L362" s="634"/>
      <c r="M362" s="634"/>
      <c r="N362" s="635">
        <f>IF('様式第２号（市提出用）'!R280="","",'様式第２号（市提出用）'!R280)</f>
        <v>0</v>
      </c>
      <c r="O362" s="635"/>
      <c r="P362" s="635"/>
      <c r="Q362" s="635"/>
      <c r="R362" s="635"/>
      <c r="S362" s="632" t="str">
        <f>IF(入力ｼｰﾄ2!AG282="","",入力ｼｰﾄ2!AG282)</f>
        <v/>
      </c>
      <c r="T362" s="632"/>
      <c r="U362" s="632"/>
      <c r="V362" s="632"/>
      <c r="W362" s="633">
        <f>IF('様式第２号（市提出用）'!X280="","",'様式第２号（市提出用）'!X280)</f>
        <v>0</v>
      </c>
      <c r="X362" s="633"/>
      <c r="Y362" s="633"/>
      <c r="Z362" s="633"/>
      <c r="AA362" s="633"/>
      <c r="AB362" s="178"/>
      <c r="AC362" s="178"/>
      <c r="AD362" s="178"/>
      <c r="AE362" s="178"/>
      <c r="AF362" s="178"/>
      <c r="AG362" s="178"/>
      <c r="AH362" s="178"/>
    </row>
    <row r="363" spans="1:34" ht="13.5" customHeight="1">
      <c r="A363" s="156"/>
      <c r="B363" s="634"/>
      <c r="C363" s="634"/>
      <c r="D363" s="634"/>
      <c r="E363" s="634" t="str">
        <f>IF(入力ｼｰﾄ2!U283="","",入力ｼｰﾄ2!U283)</f>
        <v/>
      </c>
      <c r="F363" s="634"/>
      <c r="G363" s="634"/>
      <c r="H363" s="634" t="str">
        <f>IF(入力ｼｰﾄ2!X283="","",入力ｼｰﾄ2!X283)</f>
        <v/>
      </c>
      <c r="I363" s="634"/>
      <c r="J363" s="634"/>
      <c r="K363" s="634" t="str">
        <f>IF(入力ｼｰﾄ2!AA283="","",入力ｼｰﾄ2!AA283)</f>
        <v/>
      </c>
      <c r="L363" s="634"/>
      <c r="M363" s="634"/>
      <c r="N363" s="635">
        <f>IF('様式第２号（市提出用）'!R281="","",'様式第２号（市提出用）'!R281)</f>
        <v>0</v>
      </c>
      <c r="O363" s="635"/>
      <c r="P363" s="635"/>
      <c r="Q363" s="635"/>
      <c r="R363" s="635"/>
      <c r="S363" s="632" t="str">
        <f>IF(入力ｼｰﾄ2!AG283="","",入力ｼｰﾄ2!AG283)</f>
        <v/>
      </c>
      <c r="T363" s="632"/>
      <c r="U363" s="632"/>
      <c r="V363" s="632"/>
      <c r="W363" s="633">
        <f>IF('様式第２号（市提出用）'!X281="","",'様式第２号（市提出用）'!X281)</f>
        <v>0</v>
      </c>
      <c r="X363" s="633"/>
      <c r="Y363" s="633"/>
      <c r="Z363" s="633"/>
      <c r="AA363" s="633"/>
      <c r="AB363" s="178"/>
      <c r="AC363" s="178"/>
      <c r="AD363" s="178"/>
      <c r="AE363" s="178"/>
      <c r="AF363" s="178"/>
      <c r="AG363" s="178"/>
      <c r="AH363" s="178"/>
    </row>
    <row r="364" spans="1:34" ht="13.5" customHeight="1">
      <c r="A364" s="156"/>
      <c r="B364" s="634"/>
      <c r="C364" s="634"/>
      <c r="D364" s="634"/>
      <c r="E364" s="634" t="str">
        <f>IF(入力ｼｰﾄ2!U284="","",入力ｼｰﾄ2!U284)</f>
        <v/>
      </c>
      <c r="F364" s="634"/>
      <c r="G364" s="634"/>
      <c r="H364" s="634" t="str">
        <f>IF(入力ｼｰﾄ2!X284="","",入力ｼｰﾄ2!X284)</f>
        <v/>
      </c>
      <c r="I364" s="634"/>
      <c r="J364" s="634"/>
      <c r="K364" s="634" t="str">
        <f>IF(入力ｼｰﾄ2!AA284="","",入力ｼｰﾄ2!AA284)</f>
        <v/>
      </c>
      <c r="L364" s="634"/>
      <c r="M364" s="634"/>
      <c r="N364" s="635">
        <f>IF('様式第２号（市提出用）'!R282="","",'様式第２号（市提出用）'!R282)</f>
        <v>0</v>
      </c>
      <c r="O364" s="635"/>
      <c r="P364" s="635"/>
      <c r="Q364" s="635"/>
      <c r="R364" s="635"/>
      <c r="S364" s="632" t="str">
        <f>IF(入力ｼｰﾄ2!AG284="","",入力ｼｰﾄ2!AG284)</f>
        <v/>
      </c>
      <c r="T364" s="632"/>
      <c r="U364" s="632"/>
      <c r="V364" s="632"/>
      <c r="W364" s="633">
        <f>IF('様式第２号（市提出用）'!X282="","",'様式第２号（市提出用）'!X282)</f>
        <v>0</v>
      </c>
      <c r="X364" s="633"/>
      <c r="Y364" s="633"/>
      <c r="Z364" s="633"/>
      <c r="AA364" s="633"/>
      <c r="AB364" s="178"/>
      <c r="AC364" s="178"/>
      <c r="AD364" s="178"/>
      <c r="AE364" s="178"/>
      <c r="AF364" s="178"/>
      <c r="AG364" s="178"/>
      <c r="AH364" s="178"/>
    </row>
    <row r="365" spans="1:34" ht="13.5" customHeight="1">
      <c r="A365" s="156"/>
      <c r="B365" s="634"/>
      <c r="C365" s="634"/>
      <c r="D365" s="634"/>
      <c r="E365" s="634" t="str">
        <f>IF(入力ｼｰﾄ2!U285="","",入力ｼｰﾄ2!U285)</f>
        <v/>
      </c>
      <c r="F365" s="634"/>
      <c r="G365" s="634"/>
      <c r="H365" s="634" t="str">
        <f>IF(入力ｼｰﾄ2!X285="","",入力ｼｰﾄ2!X285)</f>
        <v/>
      </c>
      <c r="I365" s="634"/>
      <c r="J365" s="634"/>
      <c r="K365" s="634" t="str">
        <f>IF(入力ｼｰﾄ2!AA285="","",入力ｼｰﾄ2!AA285)</f>
        <v/>
      </c>
      <c r="L365" s="634"/>
      <c r="M365" s="634"/>
      <c r="N365" s="635">
        <f>IF('様式第２号（市提出用）'!R283="","",'様式第２号（市提出用）'!R283)</f>
        <v>0</v>
      </c>
      <c r="O365" s="635"/>
      <c r="P365" s="635"/>
      <c r="Q365" s="635"/>
      <c r="R365" s="635"/>
      <c r="S365" s="632" t="str">
        <f>IF(入力ｼｰﾄ2!AG285="","",入力ｼｰﾄ2!AG285)</f>
        <v/>
      </c>
      <c r="T365" s="632"/>
      <c r="U365" s="632"/>
      <c r="V365" s="632"/>
      <c r="W365" s="633">
        <f>IF('様式第２号（市提出用）'!X283="","",'様式第２号（市提出用）'!X283)</f>
        <v>0</v>
      </c>
      <c r="X365" s="633"/>
      <c r="Y365" s="633"/>
      <c r="Z365" s="633"/>
      <c r="AA365" s="633"/>
      <c r="AB365" s="178"/>
      <c r="AC365" s="178"/>
      <c r="AD365" s="178"/>
      <c r="AE365" s="178"/>
      <c r="AF365" s="178"/>
      <c r="AG365" s="178"/>
      <c r="AH365" s="178"/>
    </row>
    <row r="366" spans="1:34" ht="13.5" customHeight="1">
      <c r="A366" s="156"/>
      <c r="B366" s="634"/>
      <c r="C366" s="634"/>
      <c r="D366" s="634"/>
      <c r="E366" s="634" t="str">
        <f>IF(入力ｼｰﾄ2!U286="","",入力ｼｰﾄ2!U286)</f>
        <v/>
      </c>
      <c r="F366" s="634"/>
      <c r="G366" s="634"/>
      <c r="H366" s="634" t="str">
        <f>IF(入力ｼｰﾄ2!X286="","",入力ｼｰﾄ2!X286)</f>
        <v/>
      </c>
      <c r="I366" s="634"/>
      <c r="J366" s="634"/>
      <c r="K366" s="634" t="str">
        <f>IF(入力ｼｰﾄ2!AA286="","",入力ｼｰﾄ2!AA286)</f>
        <v/>
      </c>
      <c r="L366" s="634"/>
      <c r="M366" s="634"/>
      <c r="N366" s="635">
        <f>IF('様式第２号（市提出用）'!R284="","",'様式第２号（市提出用）'!R284)</f>
        <v>0</v>
      </c>
      <c r="O366" s="635"/>
      <c r="P366" s="635"/>
      <c r="Q366" s="635"/>
      <c r="R366" s="635"/>
      <c r="S366" s="632" t="str">
        <f>IF(入力ｼｰﾄ2!AG286="","",入力ｼｰﾄ2!AG286)</f>
        <v/>
      </c>
      <c r="T366" s="632"/>
      <c r="U366" s="632"/>
      <c r="V366" s="632"/>
      <c r="W366" s="633">
        <f>IF('様式第２号（市提出用）'!X284="","",'様式第２号（市提出用）'!X284)</f>
        <v>0</v>
      </c>
      <c r="X366" s="633"/>
      <c r="Y366" s="633"/>
      <c r="Z366" s="633"/>
      <c r="AA366" s="633"/>
      <c r="AB366" s="178"/>
      <c r="AC366" s="178"/>
      <c r="AD366" s="178"/>
      <c r="AE366" s="178"/>
      <c r="AF366" s="178"/>
      <c r="AG366" s="178"/>
      <c r="AH366" s="178"/>
    </row>
    <row r="367" spans="1:34" ht="13.5" customHeight="1">
      <c r="A367" s="156"/>
      <c r="B367" s="634"/>
      <c r="C367" s="634"/>
      <c r="D367" s="634"/>
      <c r="E367" s="634" t="str">
        <f>IF(入力ｼｰﾄ2!U287="","",入力ｼｰﾄ2!U287)</f>
        <v/>
      </c>
      <c r="F367" s="634"/>
      <c r="G367" s="634"/>
      <c r="H367" s="634" t="str">
        <f>IF(入力ｼｰﾄ2!X287="","",入力ｼｰﾄ2!X287)</f>
        <v/>
      </c>
      <c r="I367" s="634"/>
      <c r="J367" s="634"/>
      <c r="K367" s="634" t="str">
        <f>IF(入力ｼｰﾄ2!AA287="","",入力ｼｰﾄ2!AA287)</f>
        <v/>
      </c>
      <c r="L367" s="634"/>
      <c r="M367" s="634"/>
      <c r="N367" s="635">
        <f>IF('様式第２号（市提出用）'!R285="","",'様式第２号（市提出用）'!R285)</f>
        <v>0</v>
      </c>
      <c r="O367" s="635"/>
      <c r="P367" s="635"/>
      <c r="Q367" s="635"/>
      <c r="R367" s="635"/>
      <c r="S367" s="632" t="str">
        <f>IF(入力ｼｰﾄ2!AG287="","",入力ｼｰﾄ2!AG287)</f>
        <v/>
      </c>
      <c r="T367" s="632"/>
      <c r="U367" s="632"/>
      <c r="V367" s="632"/>
      <c r="W367" s="633">
        <f>IF('様式第２号（市提出用）'!X285="","",'様式第２号（市提出用）'!X285)</f>
        <v>0</v>
      </c>
      <c r="X367" s="633"/>
      <c r="Y367" s="633"/>
      <c r="Z367" s="633"/>
      <c r="AA367" s="633"/>
      <c r="AB367" s="178"/>
      <c r="AC367" s="178"/>
      <c r="AD367" s="178"/>
      <c r="AE367" s="178"/>
      <c r="AF367" s="178"/>
      <c r="AG367" s="178"/>
      <c r="AH367" s="178"/>
    </row>
    <row r="368" spans="1:34" ht="13.5" customHeight="1">
      <c r="A368" s="156"/>
      <c r="B368" s="634"/>
      <c r="C368" s="634"/>
      <c r="D368" s="634"/>
      <c r="E368" s="634" t="str">
        <f>IF(入力ｼｰﾄ2!U288="","",入力ｼｰﾄ2!U288)</f>
        <v/>
      </c>
      <c r="F368" s="634"/>
      <c r="G368" s="634"/>
      <c r="H368" s="634" t="str">
        <f>IF(入力ｼｰﾄ2!X288="","",入力ｼｰﾄ2!X288)</f>
        <v/>
      </c>
      <c r="I368" s="634"/>
      <c r="J368" s="634"/>
      <c r="K368" s="634" t="str">
        <f>IF(入力ｼｰﾄ2!AA288="","",入力ｼｰﾄ2!AA288)</f>
        <v/>
      </c>
      <c r="L368" s="634"/>
      <c r="M368" s="634"/>
      <c r="N368" s="635">
        <f>IF('様式第２号（市提出用）'!R286="","",'様式第２号（市提出用）'!R286)</f>
        <v>0</v>
      </c>
      <c r="O368" s="635"/>
      <c r="P368" s="635"/>
      <c r="Q368" s="635"/>
      <c r="R368" s="635"/>
      <c r="S368" s="632" t="str">
        <f>IF(入力ｼｰﾄ2!AG288="","",入力ｼｰﾄ2!AG288)</f>
        <v/>
      </c>
      <c r="T368" s="632"/>
      <c r="U368" s="632"/>
      <c r="V368" s="632"/>
      <c r="W368" s="633">
        <f>IF('様式第２号（市提出用）'!X286="","",'様式第２号（市提出用）'!X286)</f>
        <v>0</v>
      </c>
      <c r="X368" s="633"/>
      <c r="Y368" s="633"/>
      <c r="Z368" s="633"/>
      <c r="AA368" s="633"/>
      <c r="AB368" s="178"/>
      <c r="AC368" s="178"/>
      <c r="AD368" s="178"/>
      <c r="AE368" s="178"/>
      <c r="AF368" s="178"/>
      <c r="AG368" s="178"/>
      <c r="AH368" s="178"/>
    </row>
    <row r="369" spans="1:34" ht="13.5" customHeight="1">
      <c r="A369" s="156"/>
      <c r="B369" s="634"/>
      <c r="C369" s="634"/>
      <c r="D369" s="634"/>
      <c r="E369" s="634" t="str">
        <f>IF(入力ｼｰﾄ2!U289="","",入力ｼｰﾄ2!U289)</f>
        <v/>
      </c>
      <c r="F369" s="634"/>
      <c r="G369" s="634"/>
      <c r="H369" s="634" t="str">
        <f>IF(入力ｼｰﾄ2!X289="","",入力ｼｰﾄ2!X289)</f>
        <v/>
      </c>
      <c r="I369" s="634"/>
      <c r="J369" s="634"/>
      <c r="K369" s="634" t="str">
        <f>IF(入力ｼｰﾄ2!AA289="","",入力ｼｰﾄ2!AA289)</f>
        <v/>
      </c>
      <c r="L369" s="634"/>
      <c r="M369" s="634"/>
      <c r="N369" s="635">
        <f>IF('様式第２号（市提出用）'!R287="","",'様式第２号（市提出用）'!R287)</f>
        <v>0</v>
      </c>
      <c r="O369" s="635"/>
      <c r="P369" s="635"/>
      <c r="Q369" s="635"/>
      <c r="R369" s="635"/>
      <c r="S369" s="632" t="str">
        <f>IF(入力ｼｰﾄ2!AG289="","",入力ｼｰﾄ2!AG289)</f>
        <v/>
      </c>
      <c r="T369" s="632"/>
      <c r="U369" s="632"/>
      <c r="V369" s="632"/>
      <c r="W369" s="633">
        <f>IF('様式第２号（市提出用）'!X287="","",'様式第２号（市提出用）'!X287)</f>
        <v>0</v>
      </c>
      <c r="X369" s="633"/>
      <c r="Y369" s="633"/>
      <c r="Z369" s="633"/>
      <c r="AA369" s="633"/>
      <c r="AB369" s="178"/>
      <c r="AC369" s="178"/>
      <c r="AD369" s="178"/>
      <c r="AE369" s="178"/>
      <c r="AF369" s="178"/>
      <c r="AG369" s="178"/>
      <c r="AH369" s="178"/>
    </row>
    <row r="370" spans="1:34" ht="13.5" customHeight="1">
      <c r="A370" s="156"/>
      <c r="B370" s="634"/>
      <c r="C370" s="634"/>
      <c r="D370" s="634"/>
      <c r="E370" s="634" t="str">
        <f>IF(入力ｼｰﾄ2!U290="","",入力ｼｰﾄ2!U290)</f>
        <v/>
      </c>
      <c r="F370" s="634"/>
      <c r="G370" s="634"/>
      <c r="H370" s="634" t="str">
        <f>IF(入力ｼｰﾄ2!X290="","",入力ｼｰﾄ2!X290)</f>
        <v/>
      </c>
      <c r="I370" s="634"/>
      <c r="J370" s="634"/>
      <c r="K370" s="634" t="str">
        <f>IF(入力ｼｰﾄ2!AA290="","",入力ｼｰﾄ2!AA290)</f>
        <v/>
      </c>
      <c r="L370" s="634"/>
      <c r="M370" s="634"/>
      <c r="N370" s="635">
        <f>IF('様式第２号（市提出用）'!R288="","",'様式第２号（市提出用）'!R288)</f>
        <v>0</v>
      </c>
      <c r="O370" s="635"/>
      <c r="P370" s="635"/>
      <c r="Q370" s="635"/>
      <c r="R370" s="635"/>
      <c r="S370" s="632" t="str">
        <f>IF(入力ｼｰﾄ2!AG290="","",入力ｼｰﾄ2!AG290)</f>
        <v/>
      </c>
      <c r="T370" s="632"/>
      <c r="U370" s="632"/>
      <c r="V370" s="632"/>
      <c r="W370" s="633">
        <f>IF('様式第２号（市提出用）'!X288="","",'様式第２号（市提出用）'!X288)</f>
        <v>0</v>
      </c>
      <c r="X370" s="633"/>
      <c r="Y370" s="633"/>
      <c r="Z370" s="633"/>
      <c r="AA370" s="633"/>
      <c r="AB370" s="178"/>
      <c r="AC370" s="178"/>
      <c r="AD370" s="178"/>
      <c r="AE370" s="178"/>
      <c r="AF370" s="178"/>
      <c r="AG370" s="178"/>
      <c r="AH370" s="178"/>
    </row>
    <row r="371" spans="1:34" ht="13.5" customHeight="1">
      <c r="A371" s="156"/>
      <c r="B371" s="634"/>
      <c r="C371" s="634"/>
      <c r="D371" s="634"/>
      <c r="E371" s="634" t="str">
        <f>IF(入力ｼｰﾄ2!U291="","",入力ｼｰﾄ2!U291)</f>
        <v/>
      </c>
      <c r="F371" s="634"/>
      <c r="G371" s="634"/>
      <c r="H371" s="634" t="str">
        <f>IF(入力ｼｰﾄ2!X291="","",入力ｼｰﾄ2!X291)</f>
        <v/>
      </c>
      <c r="I371" s="634"/>
      <c r="J371" s="634"/>
      <c r="K371" s="634" t="str">
        <f>IF(入力ｼｰﾄ2!AA291="","",入力ｼｰﾄ2!AA291)</f>
        <v/>
      </c>
      <c r="L371" s="634"/>
      <c r="M371" s="634"/>
      <c r="N371" s="635">
        <f>IF('様式第２号（市提出用）'!R289="","",'様式第２号（市提出用）'!R289)</f>
        <v>0</v>
      </c>
      <c r="O371" s="635"/>
      <c r="P371" s="635"/>
      <c r="Q371" s="635"/>
      <c r="R371" s="635"/>
      <c r="S371" s="632" t="str">
        <f>IF(入力ｼｰﾄ2!AG291="","",入力ｼｰﾄ2!AG291)</f>
        <v/>
      </c>
      <c r="T371" s="632"/>
      <c r="U371" s="632"/>
      <c r="V371" s="632"/>
      <c r="W371" s="633">
        <f>IF('様式第２号（市提出用）'!X289="","",'様式第２号（市提出用）'!X289)</f>
        <v>0</v>
      </c>
      <c r="X371" s="633"/>
      <c r="Y371" s="633"/>
      <c r="Z371" s="633"/>
      <c r="AA371" s="633"/>
      <c r="AB371" s="178"/>
      <c r="AC371" s="178"/>
      <c r="AD371" s="178"/>
      <c r="AE371" s="178"/>
      <c r="AF371" s="178"/>
      <c r="AG371" s="178"/>
      <c r="AH371" s="178"/>
    </row>
    <row r="372" spans="1:34" ht="13.5" customHeight="1">
      <c r="A372" s="156"/>
      <c r="B372" s="634"/>
      <c r="C372" s="634"/>
      <c r="D372" s="634"/>
      <c r="E372" s="634" t="str">
        <f>IF(入力ｼｰﾄ2!U292="","",入力ｼｰﾄ2!U292)</f>
        <v/>
      </c>
      <c r="F372" s="634"/>
      <c r="G372" s="634"/>
      <c r="H372" s="634" t="str">
        <f>IF(入力ｼｰﾄ2!X292="","",入力ｼｰﾄ2!X292)</f>
        <v/>
      </c>
      <c r="I372" s="634"/>
      <c r="J372" s="634"/>
      <c r="K372" s="634" t="str">
        <f>IF(入力ｼｰﾄ2!AA292="","",入力ｼｰﾄ2!AA292)</f>
        <v/>
      </c>
      <c r="L372" s="634"/>
      <c r="M372" s="634"/>
      <c r="N372" s="635">
        <f>IF('様式第２号（市提出用）'!R290="","",'様式第２号（市提出用）'!R290)</f>
        <v>0</v>
      </c>
      <c r="O372" s="635"/>
      <c r="P372" s="635"/>
      <c r="Q372" s="635"/>
      <c r="R372" s="635"/>
      <c r="S372" s="632" t="str">
        <f>IF(入力ｼｰﾄ2!AG292="","",入力ｼｰﾄ2!AG292)</f>
        <v/>
      </c>
      <c r="T372" s="632"/>
      <c r="U372" s="632"/>
      <c r="V372" s="632"/>
      <c r="W372" s="633">
        <f>IF('様式第２号（市提出用）'!X290="","",'様式第２号（市提出用）'!X290)</f>
        <v>0</v>
      </c>
      <c r="X372" s="633"/>
      <c r="Y372" s="633"/>
      <c r="Z372" s="633"/>
      <c r="AA372" s="633"/>
      <c r="AB372" s="178"/>
      <c r="AC372" s="178"/>
      <c r="AD372" s="178"/>
      <c r="AE372" s="178"/>
      <c r="AF372" s="178"/>
      <c r="AG372" s="178"/>
      <c r="AH372" s="178"/>
    </row>
    <row r="373" spans="1:34" ht="13.5" customHeight="1">
      <c r="B373" s="634"/>
      <c r="C373" s="634"/>
      <c r="D373" s="634"/>
      <c r="E373" s="634" t="str">
        <f>IF(入力ｼｰﾄ2!U293="","",入力ｼｰﾄ2!U293)</f>
        <v/>
      </c>
      <c r="F373" s="634"/>
      <c r="G373" s="634"/>
      <c r="H373" s="634" t="str">
        <f>IF(入力ｼｰﾄ2!X293="","",入力ｼｰﾄ2!X293)</f>
        <v/>
      </c>
      <c r="I373" s="634"/>
      <c r="J373" s="634"/>
      <c r="K373" s="634" t="str">
        <f>IF(入力ｼｰﾄ2!AA293="","",入力ｼｰﾄ2!AA293)</f>
        <v/>
      </c>
      <c r="L373" s="634"/>
      <c r="M373" s="634"/>
      <c r="N373" s="635">
        <f>IF('様式第２号（市提出用）'!R291="","",'様式第２号（市提出用）'!R291)</f>
        <v>0</v>
      </c>
      <c r="O373" s="635"/>
      <c r="P373" s="635"/>
      <c r="Q373" s="635"/>
      <c r="R373" s="635"/>
      <c r="S373" s="632" t="str">
        <f>IF(入力ｼｰﾄ2!AG293="","",入力ｼｰﾄ2!AG293)</f>
        <v/>
      </c>
      <c r="T373" s="632"/>
      <c r="U373" s="632"/>
      <c r="V373" s="632"/>
      <c r="W373" s="633">
        <f>IF('様式第２号（市提出用）'!X291="","",'様式第２号（市提出用）'!X291)</f>
        <v>0</v>
      </c>
      <c r="X373" s="633"/>
      <c r="Y373" s="633"/>
      <c r="Z373" s="633"/>
      <c r="AA373" s="633"/>
      <c r="AB373" s="178"/>
      <c r="AC373" s="178"/>
      <c r="AD373" s="178"/>
      <c r="AE373" s="178"/>
      <c r="AF373" s="178"/>
      <c r="AG373" s="178"/>
      <c r="AH373" s="178"/>
    </row>
    <row r="374" spans="1:34" ht="13.5" customHeight="1">
      <c r="B374" s="634"/>
      <c r="C374" s="634"/>
      <c r="D374" s="634"/>
      <c r="E374" s="634" t="str">
        <f>IF(入力ｼｰﾄ2!U294="","",入力ｼｰﾄ2!U294)</f>
        <v/>
      </c>
      <c r="F374" s="634"/>
      <c r="G374" s="634"/>
      <c r="H374" s="634" t="str">
        <f>IF(入力ｼｰﾄ2!X294="","",入力ｼｰﾄ2!X294)</f>
        <v/>
      </c>
      <c r="I374" s="634"/>
      <c r="J374" s="634"/>
      <c r="K374" s="634" t="str">
        <f>IF(入力ｼｰﾄ2!AA294="","",入力ｼｰﾄ2!AA294)</f>
        <v/>
      </c>
      <c r="L374" s="634"/>
      <c r="M374" s="634"/>
      <c r="N374" s="635">
        <f>IF('様式第２号（市提出用）'!R292="","",'様式第２号（市提出用）'!R292)</f>
        <v>0</v>
      </c>
      <c r="O374" s="635"/>
      <c r="P374" s="635"/>
      <c r="Q374" s="635"/>
      <c r="R374" s="635"/>
      <c r="S374" s="632" t="str">
        <f>IF(入力ｼｰﾄ2!AG294="","",入力ｼｰﾄ2!AG294)</f>
        <v/>
      </c>
      <c r="T374" s="632"/>
      <c r="U374" s="632"/>
      <c r="V374" s="632"/>
      <c r="W374" s="633">
        <f>IF('様式第２号（市提出用）'!X292="","",'様式第２号（市提出用）'!X292)</f>
        <v>0</v>
      </c>
      <c r="X374" s="633"/>
      <c r="Y374" s="633"/>
      <c r="Z374" s="633"/>
      <c r="AA374" s="633"/>
      <c r="AB374" s="178"/>
      <c r="AC374" s="178"/>
      <c r="AD374" s="178"/>
      <c r="AE374" s="178"/>
      <c r="AF374" s="178"/>
      <c r="AG374" s="178"/>
      <c r="AH374" s="178"/>
    </row>
    <row r="375" spans="1:34" ht="13.5" customHeight="1">
      <c r="B375" s="634"/>
      <c r="C375" s="634"/>
      <c r="D375" s="634"/>
      <c r="E375" s="634" t="str">
        <f>IF(入力ｼｰﾄ2!U295="","",入力ｼｰﾄ2!U295)</f>
        <v/>
      </c>
      <c r="F375" s="634"/>
      <c r="G375" s="634"/>
      <c r="H375" s="634" t="str">
        <f>IF(入力ｼｰﾄ2!X295="","",入力ｼｰﾄ2!X295)</f>
        <v/>
      </c>
      <c r="I375" s="634"/>
      <c r="J375" s="634"/>
      <c r="K375" s="634" t="str">
        <f>IF(入力ｼｰﾄ2!AA295="","",入力ｼｰﾄ2!AA295)</f>
        <v/>
      </c>
      <c r="L375" s="634"/>
      <c r="M375" s="634"/>
      <c r="N375" s="635">
        <f>IF('様式第２号（市提出用）'!R293="","",'様式第２号（市提出用）'!R293)</f>
        <v>0</v>
      </c>
      <c r="O375" s="635"/>
      <c r="P375" s="635"/>
      <c r="Q375" s="635"/>
      <c r="R375" s="635"/>
      <c r="S375" s="632" t="str">
        <f>IF(入力ｼｰﾄ2!AG295="","",入力ｼｰﾄ2!AG295)</f>
        <v/>
      </c>
      <c r="T375" s="632"/>
      <c r="U375" s="632"/>
      <c r="V375" s="632"/>
      <c r="W375" s="633">
        <f>IF('様式第２号（市提出用）'!X293="","",'様式第２号（市提出用）'!X293)</f>
        <v>0</v>
      </c>
      <c r="X375" s="633"/>
      <c r="Y375" s="633"/>
      <c r="Z375" s="633"/>
      <c r="AA375" s="633"/>
      <c r="AB375" s="178"/>
      <c r="AC375" s="178"/>
      <c r="AD375" s="178"/>
      <c r="AE375" s="178"/>
      <c r="AF375" s="178"/>
      <c r="AG375" s="178"/>
      <c r="AH375" s="178"/>
    </row>
    <row r="376" spans="1:34" ht="13.5" customHeight="1">
      <c r="B376" s="634"/>
      <c r="C376" s="634"/>
      <c r="D376" s="634"/>
      <c r="E376" s="634" t="str">
        <f>IF(入力ｼｰﾄ2!U296="","",入力ｼｰﾄ2!U296)</f>
        <v/>
      </c>
      <c r="F376" s="634"/>
      <c r="G376" s="634"/>
      <c r="H376" s="634" t="str">
        <f>IF(入力ｼｰﾄ2!X296="","",入力ｼｰﾄ2!X296)</f>
        <v/>
      </c>
      <c r="I376" s="634"/>
      <c r="J376" s="634"/>
      <c r="K376" s="634" t="str">
        <f>IF(入力ｼｰﾄ2!AA296="","",入力ｼｰﾄ2!AA296)</f>
        <v/>
      </c>
      <c r="L376" s="634"/>
      <c r="M376" s="634"/>
      <c r="N376" s="635">
        <f>IF('様式第２号（市提出用）'!R294="","",'様式第２号（市提出用）'!R294)</f>
        <v>0</v>
      </c>
      <c r="O376" s="635"/>
      <c r="P376" s="635"/>
      <c r="Q376" s="635"/>
      <c r="R376" s="635"/>
      <c r="S376" s="632" t="str">
        <f>IF(入力ｼｰﾄ2!AG296="","",入力ｼｰﾄ2!AG296)</f>
        <v/>
      </c>
      <c r="T376" s="632"/>
      <c r="U376" s="632"/>
      <c r="V376" s="632"/>
      <c r="W376" s="633">
        <f>IF('様式第２号（市提出用）'!X294="","",'様式第２号（市提出用）'!X294)</f>
        <v>0</v>
      </c>
      <c r="X376" s="633"/>
      <c r="Y376" s="633"/>
      <c r="Z376" s="633"/>
      <c r="AA376" s="633"/>
      <c r="AB376" s="178"/>
      <c r="AC376" s="178"/>
      <c r="AD376" s="178"/>
      <c r="AE376" s="178"/>
      <c r="AF376" s="178"/>
      <c r="AG376" s="178"/>
      <c r="AH376" s="178"/>
    </row>
    <row r="377" spans="1:34" ht="13.5" customHeight="1">
      <c r="B377" s="634"/>
      <c r="C377" s="634"/>
      <c r="D377" s="634"/>
      <c r="E377" s="634" t="str">
        <f>IF(入力ｼｰﾄ2!U297="","",入力ｼｰﾄ2!U297)</f>
        <v/>
      </c>
      <c r="F377" s="634"/>
      <c r="G377" s="634"/>
      <c r="H377" s="634" t="str">
        <f>IF(入力ｼｰﾄ2!X297="","",入力ｼｰﾄ2!X297)</f>
        <v/>
      </c>
      <c r="I377" s="634"/>
      <c r="J377" s="634"/>
      <c r="K377" s="634" t="str">
        <f>IF(入力ｼｰﾄ2!AA297="","",入力ｼｰﾄ2!AA297)</f>
        <v/>
      </c>
      <c r="L377" s="634"/>
      <c r="M377" s="634"/>
      <c r="N377" s="635">
        <f>IF('様式第２号（市提出用）'!R295="","",'様式第２号（市提出用）'!R295)</f>
        <v>0</v>
      </c>
      <c r="O377" s="635"/>
      <c r="P377" s="635"/>
      <c r="Q377" s="635"/>
      <c r="R377" s="635"/>
      <c r="S377" s="632" t="str">
        <f>IF(入力ｼｰﾄ2!AG297="","",入力ｼｰﾄ2!AG297)</f>
        <v/>
      </c>
      <c r="T377" s="632"/>
      <c r="U377" s="632"/>
      <c r="V377" s="632"/>
      <c r="W377" s="633">
        <f>IF('様式第２号（市提出用）'!X295="","",'様式第２号（市提出用）'!X295)</f>
        <v>0</v>
      </c>
      <c r="X377" s="633"/>
      <c r="Y377" s="633"/>
      <c r="Z377" s="633"/>
      <c r="AA377" s="633"/>
      <c r="AB377" s="178"/>
      <c r="AC377" s="178"/>
      <c r="AD377" s="178"/>
      <c r="AE377" s="178"/>
      <c r="AF377" s="178"/>
      <c r="AG377" s="178"/>
      <c r="AH377" s="178"/>
    </row>
    <row r="378" spans="1:34" ht="13.5" customHeight="1">
      <c r="B378" s="634"/>
      <c r="C378" s="634"/>
      <c r="D378" s="634"/>
      <c r="E378" s="634" t="str">
        <f>IF(入力ｼｰﾄ2!U298="","",入力ｼｰﾄ2!U298)</f>
        <v/>
      </c>
      <c r="F378" s="634"/>
      <c r="G378" s="634"/>
      <c r="H378" s="634" t="str">
        <f>IF(入力ｼｰﾄ2!X298="","",入力ｼｰﾄ2!X298)</f>
        <v/>
      </c>
      <c r="I378" s="634"/>
      <c r="J378" s="634"/>
      <c r="K378" s="634" t="str">
        <f>IF(入力ｼｰﾄ2!AA298="","",入力ｼｰﾄ2!AA298)</f>
        <v/>
      </c>
      <c r="L378" s="634"/>
      <c r="M378" s="634"/>
      <c r="N378" s="635">
        <f>IF('様式第２号（市提出用）'!R296="","",'様式第２号（市提出用）'!R296)</f>
        <v>0</v>
      </c>
      <c r="O378" s="635"/>
      <c r="P378" s="635"/>
      <c r="Q378" s="635"/>
      <c r="R378" s="635"/>
      <c r="S378" s="632" t="str">
        <f>IF(入力ｼｰﾄ2!AG298="","",入力ｼｰﾄ2!AG298)</f>
        <v/>
      </c>
      <c r="T378" s="632"/>
      <c r="U378" s="632"/>
      <c r="V378" s="632"/>
      <c r="W378" s="633">
        <f>IF('様式第２号（市提出用）'!X296="","",'様式第２号（市提出用）'!X296)</f>
        <v>0</v>
      </c>
      <c r="X378" s="633"/>
      <c r="Y378" s="633"/>
      <c r="Z378" s="633"/>
      <c r="AA378" s="633"/>
      <c r="AB378" s="178"/>
      <c r="AC378" s="178"/>
      <c r="AD378" s="178"/>
      <c r="AE378" s="178"/>
      <c r="AF378" s="178"/>
      <c r="AG378" s="178"/>
      <c r="AH378" s="178"/>
    </row>
    <row r="379" spans="1:34" ht="13.5" customHeight="1">
      <c r="B379" s="634"/>
      <c r="C379" s="634"/>
      <c r="D379" s="634"/>
      <c r="E379" s="634" t="str">
        <f>IF(入力ｼｰﾄ2!U299="","",入力ｼｰﾄ2!U299)</f>
        <v/>
      </c>
      <c r="F379" s="634"/>
      <c r="G379" s="634"/>
      <c r="H379" s="634" t="str">
        <f>IF(入力ｼｰﾄ2!X299="","",入力ｼｰﾄ2!X299)</f>
        <v/>
      </c>
      <c r="I379" s="634"/>
      <c r="J379" s="634"/>
      <c r="K379" s="634" t="str">
        <f>IF(入力ｼｰﾄ2!AA299="","",入力ｼｰﾄ2!AA299)</f>
        <v/>
      </c>
      <c r="L379" s="634"/>
      <c r="M379" s="634"/>
      <c r="N379" s="635">
        <f>IF('様式第２号（市提出用）'!R297="","",'様式第２号（市提出用）'!R297)</f>
        <v>0</v>
      </c>
      <c r="O379" s="635"/>
      <c r="P379" s="635"/>
      <c r="Q379" s="635"/>
      <c r="R379" s="635"/>
      <c r="S379" s="632" t="str">
        <f>IF(入力ｼｰﾄ2!AG299="","",入力ｼｰﾄ2!AG299)</f>
        <v/>
      </c>
      <c r="T379" s="632"/>
      <c r="U379" s="632"/>
      <c r="V379" s="632"/>
      <c r="W379" s="633">
        <f>IF('様式第２号（市提出用）'!X297="","",'様式第２号（市提出用）'!X297)</f>
        <v>0</v>
      </c>
      <c r="X379" s="633"/>
      <c r="Y379" s="633"/>
      <c r="Z379" s="633"/>
      <c r="AA379" s="633"/>
      <c r="AB379" s="178"/>
      <c r="AC379" s="178"/>
      <c r="AD379" s="178"/>
      <c r="AE379" s="178"/>
      <c r="AF379" s="178"/>
      <c r="AG379" s="178"/>
      <c r="AH379" s="178"/>
    </row>
    <row r="380" spans="1:34" ht="13.5" customHeight="1">
      <c r="B380" s="634"/>
      <c r="C380" s="634"/>
      <c r="D380" s="634"/>
      <c r="E380" s="634" t="str">
        <f>IF(入力ｼｰﾄ2!U300="","",入力ｼｰﾄ2!U300)</f>
        <v/>
      </c>
      <c r="F380" s="634"/>
      <c r="G380" s="634"/>
      <c r="H380" s="634" t="str">
        <f>IF(入力ｼｰﾄ2!X300="","",入力ｼｰﾄ2!X300)</f>
        <v/>
      </c>
      <c r="I380" s="634"/>
      <c r="J380" s="634"/>
      <c r="K380" s="634" t="str">
        <f>IF(入力ｼｰﾄ2!AA300="","",入力ｼｰﾄ2!AA300)</f>
        <v/>
      </c>
      <c r="L380" s="634"/>
      <c r="M380" s="634"/>
      <c r="N380" s="635">
        <f>IF('様式第２号（市提出用）'!R298="","",'様式第２号（市提出用）'!R298)</f>
        <v>0</v>
      </c>
      <c r="O380" s="635"/>
      <c r="P380" s="635"/>
      <c r="Q380" s="635"/>
      <c r="R380" s="635"/>
      <c r="S380" s="632" t="str">
        <f>IF(入力ｼｰﾄ2!AG300="","",入力ｼｰﾄ2!AG300)</f>
        <v/>
      </c>
      <c r="T380" s="632"/>
      <c r="U380" s="632"/>
      <c r="V380" s="632"/>
      <c r="W380" s="633">
        <f>IF('様式第２号（市提出用）'!X298="","",'様式第２号（市提出用）'!X298)</f>
        <v>0</v>
      </c>
      <c r="X380" s="633"/>
      <c r="Y380" s="633"/>
      <c r="Z380" s="633"/>
      <c r="AA380" s="633"/>
      <c r="AB380" s="178"/>
      <c r="AC380" s="178"/>
      <c r="AD380" s="178"/>
      <c r="AE380" s="178"/>
      <c r="AF380" s="178"/>
      <c r="AG380" s="178"/>
      <c r="AH380" s="178"/>
    </row>
    <row r="381" spans="1:34" ht="13.5" customHeight="1">
      <c r="B381" s="634"/>
      <c r="C381" s="634"/>
      <c r="D381" s="634"/>
      <c r="E381" s="634" t="str">
        <f>IF(入力ｼｰﾄ2!U301="","",入力ｼｰﾄ2!U301)</f>
        <v/>
      </c>
      <c r="F381" s="634"/>
      <c r="G381" s="634"/>
      <c r="H381" s="634" t="str">
        <f>IF(入力ｼｰﾄ2!X301="","",入力ｼｰﾄ2!X301)</f>
        <v/>
      </c>
      <c r="I381" s="634"/>
      <c r="J381" s="634"/>
      <c r="K381" s="634" t="str">
        <f>IF(入力ｼｰﾄ2!AA301="","",入力ｼｰﾄ2!AA301)</f>
        <v/>
      </c>
      <c r="L381" s="634"/>
      <c r="M381" s="634"/>
      <c r="N381" s="635">
        <f>IF('様式第２号（市提出用）'!R299="","",'様式第２号（市提出用）'!R299)</f>
        <v>0</v>
      </c>
      <c r="O381" s="635"/>
      <c r="P381" s="635"/>
      <c r="Q381" s="635"/>
      <c r="R381" s="635"/>
      <c r="S381" s="632" t="str">
        <f>IF(入力ｼｰﾄ2!AG301="","",入力ｼｰﾄ2!AG301)</f>
        <v/>
      </c>
      <c r="T381" s="632"/>
      <c r="U381" s="632"/>
      <c r="V381" s="632"/>
      <c r="W381" s="633">
        <f>IF('様式第２号（市提出用）'!X299="","",'様式第２号（市提出用）'!X299)</f>
        <v>0</v>
      </c>
      <c r="X381" s="633"/>
      <c r="Y381" s="633"/>
      <c r="Z381" s="633"/>
      <c r="AA381" s="633"/>
      <c r="AB381" s="178"/>
      <c r="AC381" s="178"/>
      <c r="AD381" s="178"/>
      <c r="AE381" s="178"/>
      <c r="AF381" s="178"/>
      <c r="AG381" s="178"/>
      <c r="AH381" s="178"/>
    </row>
    <row r="382" spans="1:34" ht="13.5" customHeight="1">
      <c r="B382" s="634"/>
      <c r="C382" s="634"/>
      <c r="D382" s="634"/>
      <c r="E382" s="634" t="str">
        <f>IF(入力ｼｰﾄ2!U302="","",入力ｼｰﾄ2!U302)</f>
        <v/>
      </c>
      <c r="F382" s="634"/>
      <c r="G382" s="634"/>
      <c r="H382" s="634" t="str">
        <f>IF(入力ｼｰﾄ2!X302="","",入力ｼｰﾄ2!X302)</f>
        <v/>
      </c>
      <c r="I382" s="634"/>
      <c r="J382" s="634"/>
      <c r="K382" s="634" t="str">
        <f>IF(入力ｼｰﾄ2!AA302="","",入力ｼｰﾄ2!AA302)</f>
        <v/>
      </c>
      <c r="L382" s="634"/>
      <c r="M382" s="634"/>
      <c r="N382" s="635">
        <f>IF('様式第２号（市提出用）'!R300="","",'様式第２号（市提出用）'!R300)</f>
        <v>0</v>
      </c>
      <c r="O382" s="635"/>
      <c r="P382" s="635"/>
      <c r="Q382" s="635"/>
      <c r="R382" s="635"/>
      <c r="S382" s="632" t="str">
        <f>IF(入力ｼｰﾄ2!AG302="","",入力ｼｰﾄ2!AG302)</f>
        <v/>
      </c>
      <c r="T382" s="632"/>
      <c r="U382" s="632"/>
      <c r="V382" s="632"/>
      <c r="W382" s="633">
        <f>IF('様式第２号（市提出用）'!X300="","",'様式第２号（市提出用）'!X300)</f>
        <v>0</v>
      </c>
      <c r="X382" s="633"/>
      <c r="Y382" s="633"/>
      <c r="Z382" s="633"/>
      <c r="AA382" s="633"/>
      <c r="AB382" s="178"/>
      <c r="AC382" s="178"/>
      <c r="AD382" s="178"/>
      <c r="AE382" s="178"/>
      <c r="AF382" s="178"/>
      <c r="AG382" s="178"/>
      <c r="AH382" s="178"/>
    </row>
    <row r="383" spans="1:34" ht="13.5" customHeight="1">
      <c r="B383" s="634"/>
      <c r="C383" s="634"/>
      <c r="D383" s="634"/>
      <c r="E383" s="634" t="str">
        <f>IF(入力ｼｰﾄ2!U303="","",入力ｼｰﾄ2!U303)</f>
        <v/>
      </c>
      <c r="F383" s="634"/>
      <c r="G383" s="634"/>
      <c r="H383" s="634" t="str">
        <f>IF(入力ｼｰﾄ2!X303="","",入力ｼｰﾄ2!X303)</f>
        <v/>
      </c>
      <c r="I383" s="634"/>
      <c r="J383" s="634"/>
      <c r="K383" s="634" t="str">
        <f>IF(入力ｼｰﾄ2!AA303="","",入力ｼｰﾄ2!AA303)</f>
        <v/>
      </c>
      <c r="L383" s="634"/>
      <c r="M383" s="634"/>
      <c r="N383" s="635">
        <f>IF('様式第２号（市提出用）'!R301="","",'様式第２号（市提出用）'!R301)</f>
        <v>0</v>
      </c>
      <c r="O383" s="635"/>
      <c r="P383" s="635"/>
      <c r="Q383" s="635"/>
      <c r="R383" s="635"/>
      <c r="S383" s="632" t="str">
        <f>IF(入力ｼｰﾄ2!AG303="","",入力ｼｰﾄ2!AG303)</f>
        <v/>
      </c>
      <c r="T383" s="632"/>
      <c r="U383" s="632"/>
      <c r="V383" s="632"/>
      <c r="W383" s="633">
        <f>IF('様式第２号（市提出用）'!X301="","",'様式第２号（市提出用）'!X301)</f>
        <v>0</v>
      </c>
      <c r="X383" s="633"/>
      <c r="Y383" s="633"/>
      <c r="Z383" s="633"/>
      <c r="AA383" s="633"/>
      <c r="AB383" s="178"/>
      <c r="AC383" s="178"/>
      <c r="AD383" s="178"/>
      <c r="AE383" s="178"/>
      <c r="AF383" s="178"/>
      <c r="AG383" s="178"/>
      <c r="AH383" s="178"/>
    </row>
    <row r="384" spans="1:34" ht="13.5" customHeight="1">
      <c r="B384" s="634"/>
      <c r="C384" s="634"/>
      <c r="D384" s="634"/>
      <c r="E384" s="634" t="str">
        <f>IF(入力ｼｰﾄ2!U304="","",入力ｼｰﾄ2!U304)</f>
        <v/>
      </c>
      <c r="F384" s="634"/>
      <c r="G384" s="634"/>
      <c r="H384" s="634" t="str">
        <f>IF(入力ｼｰﾄ2!X304="","",入力ｼｰﾄ2!X304)</f>
        <v/>
      </c>
      <c r="I384" s="634"/>
      <c r="J384" s="634"/>
      <c r="K384" s="634" t="str">
        <f>IF(入力ｼｰﾄ2!AA304="","",入力ｼｰﾄ2!AA304)</f>
        <v/>
      </c>
      <c r="L384" s="634"/>
      <c r="M384" s="634"/>
      <c r="N384" s="635">
        <f>IF('様式第２号（市提出用）'!R302="","",'様式第２号（市提出用）'!R302)</f>
        <v>0</v>
      </c>
      <c r="O384" s="635"/>
      <c r="P384" s="635"/>
      <c r="Q384" s="635"/>
      <c r="R384" s="635"/>
      <c r="S384" s="632" t="str">
        <f>IF(入力ｼｰﾄ2!AG304="","",入力ｼｰﾄ2!AG304)</f>
        <v/>
      </c>
      <c r="T384" s="632"/>
      <c r="U384" s="632"/>
      <c r="V384" s="632"/>
      <c r="W384" s="633">
        <f>IF('様式第２号（市提出用）'!X302="","",'様式第２号（市提出用）'!X302)</f>
        <v>0</v>
      </c>
      <c r="X384" s="633"/>
      <c r="Y384" s="633"/>
      <c r="Z384" s="633"/>
      <c r="AA384" s="633"/>
      <c r="AB384" s="178"/>
      <c r="AC384" s="178"/>
      <c r="AD384" s="178"/>
      <c r="AE384" s="178"/>
      <c r="AF384" s="178"/>
      <c r="AG384" s="178"/>
      <c r="AH384" s="178"/>
    </row>
    <row r="385" spans="1:34" ht="13.5" customHeight="1">
      <c r="B385" s="634"/>
      <c r="C385" s="634"/>
      <c r="D385" s="634"/>
      <c r="E385" s="634" t="str">
        <f>IF(入力ｼｰﾄ2!U305="","",入力ｼｰﾄ2!U305)</f>
        <v/>
      </c>
      <c r="F385" s="634"/>
      <c r="G385" s="634"/>
      <c r="H385" s="634" t="str">
        <f>IF(入力ｼｰﾄ2!X305="","",入力ｼｰﾄ2!X305)</f>
        <v/>
      </c>
      <c r="I385" s="634"/>
      <c r="J385" s="634"/>
      <c r="K385" s="634" t="str">
        <f>IF(入力ｼｰﾄ2!AA305="","",入力ｼｰﾄ2!AA305)</f>
        <v/>
      </c>
      <c r="L385" s="634"/>
      <c r="M385" s="634"/>
      <c r="N385" s="635">
        <f>IF('様式第２号（市提出用）'!R303="","",'様式第２号（市提出用）'!R303)</f>
        <v>0</v>
      </c>
      <c r="O385" s="635"/>
      <c r="P385" s="635"/>
      <c r="Q385" s="635"/>
      <c r="R385" s="635"/>
      <c r="S385" s="632" t="str">
        <f>IF(入力ｼｰﾄ2!AG305="","",入力ｼｰﾄ2!AG305)</f>
        <v/>
      </c>
      <c r="T385" s="632"/>
      <c r="U385" s="632"/>
      <c r="V385" s="632"/>
      <c r="W385" s="633">
        <f>IF('様式第２号（市提出用）'!X303="","",'様式第２号（市提出用）'!X303)</f>
        <v>0</v>
      </c>
      <c r="X385" s="633"/>
      <c r="Y385" s="633"/>
      <c r="Z385" s="633"/>
      <c r="AA385" s="633"/>
      <c r="AB385" s="178"/>
      <c r="AC385" s="178"/>
      <c r="AD385" s="178"/>
      <c r="AE385" s="178"/>
      <c r="AF385" s="178"/>
      <c r="AG385" s="178"/>
      <c r="AH385" s="178"/>
    </row>
    <row r="386" spans="1:34" ht="13.5" customHeight="1">
      <c r="B386" s="634"/>
      <c r="C386" s="634"/>
      <c r="D386" s="634"/>
      <c r="E386" s="634" t="str">
        <f>IF(入力ｼｰﾄ2!U306="","",入力ｼｰﾄ2!U306)</f>
        <v/>
      </c>
      <c r="F386" s="634"/>
      <c r="G386" s="634"/>
      <c r="H386" s="634" t="str">
        <f>IF(入力ｼｰﾄ2!X306="","",入力ｼｰﾄ2!X306)</f>
        <v/>
      </c>
      <c r="I386" s="634"/>
      <c r="J386" s="634"/>
      <c r="K386" s="634" t="str">
        <f>IF(入力ｼｰﾄ2!AA306="","",入力ｼｰﾄ2!AA306)</f>
        <v/>
      </c>
      <c r="L386" s="634"/>
      <c r="M386" s="634"/>
      <c r="N386" s="635">
        <f>IF('様式第２号（市提出用）'!R304="","",'様式第２号（市提出用）'!R304)</f>
        <v>0</v>
      </c>
      <c r="O386" s="635"/>
      <c r="P386" s="635"/>
      <c r="Q386" s="635"/>
      <c r="R386" s="635"/>
      <c r="S386" s="632" t="str">
        <f>IF(入力ｼｰﾄ2!AG306="","",入力ｼｰﾄ2!AG306)</f>
        <v/>
      </c>
      <c r="T386" s="632"/>
      <c r="U386" s="632"/>
      <c r="V386" s="632"/>
      <c r="W386" s="633">
        <f>IF('様式第２号（市提出用）'!X304="","",'様式第２号（市提出用）'!X304)</f>
        <v>0</v>
      </c>
      <c r="X386" s="633"/>
      <c r="Y386" s="633"/>
      <c r="Z386" s="633"/>
      <c r="AA386" s="633"/>
      <c r="AB386" s="178"/>
      <c r="AC386" s="178"/>
      <c r="AD386" s="178"/>
      <c r="AE386" s="178"/>
      <c r="AF386" s="178"/>
      <c r="AG386" s="178"/>
      <c r="AH386" s="178"/>
    </row>
    <row r="387" spans="1:34" ht="13.5" customHeight="1">
      <c r="B387" s="643"/>
      <c r="C387" s="644"/>
      <c r="D387" s="645"/>
      <c r="E387" s="634" t="str">
        <f>IF(入力ｼｰﾄ2!U307="","",入力ｼｰﾄ2!U307)</f>
        <v/>
      </c>
      <c r="F387" s="634"/>
      <c r="G387" s="634"/>
      <c r="H387" s="634" t="str">
        <f>IF(入力ｼｰﾄ2!X307="","",入力ｼｰﾄ2!X307)</f>
        <v/>
      </c>
      <c r="I387" s="634"/>
      <c r="J387" s="634"/>
      <c r="K387" s="634" t="str">
        <f>IF(入力ｼｰﾄ2!AA307="","",入力ｼｰﾄ2!AA307)</f>
        <v/>
      </c>
      <c r="L387" s="634"/>
      <c r="M387" s="634"/>
      <c r="N387" s="635">
        <f>IF('様式第２号（市提出用）'!R305="","",'様式第２号（市提出用）'!R305)</f>
        <v>0</v>
      </c>
      <c r="O387" s="635"/>
      <c r="P387" s="635"/>
      <c r="Q387" s="635"/>
      <c r="R387" s="635"/>
      <c r="S387" s="632" t="str">
        <f>IF(入力ｼｰﾄ2!AG307="","",入力ｼｰﾄ2!AG307)</f>
        <v/>
      </c>
      <c r="T387" s="632"/>
      <c r="U387" s="632"/>
      <c r="V387" s="632"/>
      <c r="W387" s="633">
        <f>IF('様式第２号（市提出用）'!X305="","",'様式第２号（市提出用）'!X305)</f>
        <v>0</v>
      </c>
      <c r="X387" s="633"/>
      <c r="Y387" s="633"/>
      <c r="Z387" s="633"/>
      <c r="AA387" s="633"/>
      <c r="AB387" s="176"/>
      <c r="AC387" s="177"/>
      <c r="AD387" s="177"/>
      <c r="AE387" s="177"/>
      <c r="AF387" s="177"/>
      <c r="AG387" s="177"/>
      <c r="AH387" s="181"/>
    </row>
    <row r="388" spans="1:34" ht="13.5" customHeight="1">
      <c r="B388" s="643"/>
      <c r="C388" s="644"/>
      <c r="D388" s="645"/>
      <c r="E388" s="634" t="str">
        <f>IF(入力ｼｰﾄ2!U308="","",入力ｼｰﾄ2!U308)</f>
        <v/>
      </c>
      <c r="F388" s="634"/>
      <c r="G388" s="634"/>
      <c r="H388" s="634" t="str">
        <f>IF(入力ｼｰﾄ2!X308="","",入力ｼｰﾄ2!X308)</f>
        <v/>
      </c>
      <c r="I388" s="634"/>
      <c r="J388" s="634"/>
      <c r="K388" s="634" t="str">
        <f>IF(入力ｼｰﾄ2!AA308="","",入力ｼｰﾄ2!AA308)</f>
        <v/>
      </c>
      <c r="L388" s="634"/>
      <c r="M388" s="634"/>
      <c r="N388" s="635">
        <f>IF('様式第２号（市提出用）'!R306="","",'様式第２号（市提出用）'!R306)</f>
        <v>0</v>
      </c>
      <c r="O388" s="635"/>
      <c r="P388" s="635"/>
      <c r="Q388" s="635"/>
      <c r="R388" s="635"/>
      <c r="S388" s="632" t="str">
        <f>IF(入力ｼｰﾄ2!AG308="","",入力ｼｰﾄ2!AG308)</f>
        <v/>
      </c>
      <c r="T388" s="632"/>
      <c r="U388" s="632"/>
      <c r="V388" s="632"/>
      <c r="W388" s="633">
        <f>IF('様式第２号（市提出用）'!X306="","",'様式第２号（市提出用）'!X306)</f>
        <v>0</v>
      </c>
      <c r="X388" s="633"/>
      <c r="Y388" s="633"/>
      <c r="Z388" s="633"/>
      <c r="AA388" s="633"/>
      <c r="AB388" s="176"/>
      <c r="AC388" s="177"/>
      <c r="AD388" s="177"/>
      <c r="AE388" s="177"/>
      <c r="AF388" s="177"/>
      <c r="AG388" s="177"/>
      <c r="AH388" s="181"/>
    </row>
    <row r="389" spans="1:34" ht="27" customHeight="1">
      <c r="A389" s="36" t="s">
        <v>150</v>
      </c>
      <c r="B389" s="637"/>
      <c r="C389" s="637"/>
      <c r="D389" s="637"/>
      <c r="E389" s="637"/>
      <c r="F389" s="637"/>
      <c r="G389" s="637"/>
      <c r="H389" s="637"/>
      <c r="I389" s="637"/>
      <c r="J389" s="637"/>
      <c r="K389" s="637"/>
      <c r="L389" s="637"/>
      <c r="M389" s="637"/>
      <c r="N389" s="638"/>
      <c r="O389" s="638"/>
      <c r="P389" s="638"/>
      <c r="Q389" s="638"/>
      <c r="R389" s="638"/>
      <c r="S389" s="639"/>
      <c r="T389" s="639"/>
      <c r="U389" s="639"/>
      <c r="V389" s="639"/>
      <c r="W389" s="640">
        <f>IF(A389="","",SUM(W359:AA388))</f>
        <v>0</v>
      </c>
      <c r="X389" s="640"/>
      <c r="Y389" s="640"/>
      <c r="Z389" s="640"/>
      <c r="AA389" s="640"/>
      <c r="AB389" s="178"/>
      <c r="AC389" s="178"/>
      <c r="AD389" s="178"/>
      <c r="AE389" s="178"/>
      <c r="AF389" s="178"/>
      <c r="AG389" s="178"/>
      <c r="AH389" s="178"/>
    </row>
    <row r="390" spans="1:34" ht="27" customHeight="1">
      <c r="A390" s="36" t="s">
        <v>318</v>
      </c>
      <c r="B390" s="637"/>
      <c r="C390" s="637"/>
      <c r="D390" s="637"/>
      <c r="E390" s="637"/>
      <c r="F390" s="637"/>
      <c r="G390" s="637"/>
      <c r="H390" s="637"/>
      <c r="I390" s="637"/>
      <c r="J390" s="637"/>
      <c r="K390" s="637"/>
      <c r="L390" s="637"/>
      <c r="M390" s="637"/>
      <c r="N390" s="638"/>
      <c r="O390" s="638"/>
      <c r="P390" s="638"/>
      <c r="Q390" s="638"/>
      <c r="R390" s="638"/>
      <c r="S390" s="639"/>
      <c r="T390" s="639"/>
      <c r="U390" s="639"/>
      <c r="V390" s="639"/>
      <c r="W390" s="640">
        <f>IF(A390="","",(W341+W389))</f>
        <v>13.4307</v>
      </c>
      <c r="X390" s="640"/>
      <c r="Y390" s="640"/>
      <c r="Z390" s="640"/>
      <c r="AA390" s="640"/>
      <c r="AB390" s="178"/>
      <c r="AC390" s="178"/>
      <c r="AD390" s="178"/>
      <c r="AE390" s="178"/>
      <c r="AF390" s="178"/>
      <c r="AG390" s="178"/>
      <c r="AH390" s="178"/>
    </row>
    <row r="391" spans="1:34" ht="20.100000000000001" customHeight="1">
      <c r="B391" s="641" t="s">
        <v>356</v>
      </c>
      <c r="C391" s="641"/>
      <c r="D391" s="641"/>
      <c r="E391" s="641"/>
      <c r="F391" s="641"/>
      <c r="G391" s="641"/>
      <c r="H391" s="641"/>
      <c r="I391" s="641"/>
      <c r="J391" s="641"/>
      <c r="K391" s="641"/>
      <c r="L391" s="641"/>
      <c r="M391" s="641"/>
      <c r="N391" s="641"/>
      <c r="O391" s="641"/>
      <c r="P391" s="641"/>
      <c r="Q391" s="641"/>
      <c r="R391" s="641"/>
      <c r="S391" s="641"/>
      <c r="T391" s="641"/>
      <c r="U391" s="641"/>
      <c r="V391" s="641"/>
      <c r="W391" s="641"/>
      <c r="X391" s="641"/>
      <c r="Y391" s="641"/>
      <c r="Z391" s="641"/>
      <c r="AA391" s="641"/>
      <c r="AB391" s="641"/>
      <c r="AC391" s="641"/>
      <c r="AD391" s="641"/>
      <c r="AE391" s="641"/>
      <c r="AF391" s="641"/>
      <c r="AG391" s="641"/>
      <c r="AH391" s="641"/>
    </row>
    <row r="392" spans="1:34" ht="20.100000000000001" customHeight="1">
      <c r="B392" s="642" t="s">
        <v>149</v>
      </c>
      <c r="C392" s="642"/>
      <c r="D392" s="642"/>
      <c r="E392" s="642"/>
      <c r="F392" s="642"/>
      <c r="G392" s="642"/>
      <c r="H392" s="642"/>
      <c r="I392" s="642"/>
      <c r="J392" s="642"/>
      <c r="K392" s="642"/>
      <c r="L392" s="642"/>
      <c r="M392" s="642"/>
      <c r="N392" s="642"/>
      <c r="O392" s="642"/>
      <c r="P392" s="642"/>
      <c r="Q392" s="642"/>
      <c r="R392" s="642"/>
      <c r="S392" s="642"/>
      <c r="T392" s="642"/>
      <c r="U392" s="642"/>
      <c r="V392" s="642"/>
      <c r="W392" s="642"/>
      <c r="X392" s="642"/>
      <c r="Y392" s="642"/>
      <c r="Z392" s="642"/>
      <c r="AA392" s="642"/>
      <c r="AB392" s="642"/>
      <c r="AC392" s="642"/>
      <c r="AD392" s="642"/>
      <c r="AE392" s="642"/>
      <c r="AF392" s="642"/>
    </row>
    <row r="393" spans="1:34" ht="20.100000000000001" customHeight="1">
      <c r="B393" s="156" t="s">
        <v>154</v>
      </c>
      <c r="C393" s="156"/>
    </row>
    <row r="394" spans="1:34" ht="20.100000000000001" customHeight="1">
      <c r="B394" s="156"/>
      <c r="C394" s="156"/>
      <c r="Z394" s="156"/>
      <c r="AA394" s="156"/>
      <c r="AB394" s="156"/>
      <c r="AC394" s="156"/>
      <c r="AE394" s="156"/>
      <c r="AF394" s="156"/>
      <c r="AG394" s="156"/>
      <c r="AH394" s="156"/>
    </row>
    <row r="395" spans="1:34" ht="20.100000000000001" customHeight="1">
      <c r="X395" s="628" t="s">
        <v>272</v>
      </c>
      <c r="Y395" s="628"/>
      <c r="Z395" s="628"/>
      <c r="AA395" s="628"/>
      <c r="AB395" s="156" t="s">
        <v>28</v>
      </c>
      <c r="AC395" s="628"/>
      <c r="AD395" s="628"/>
      <c r="AE395" s="156" t="s">
        <v>29</v>
      </c>
      <c r="AF395" s="628"/>
      <c r="AG395" s="628"/>
      <c r="AH395" s="156" t="s">
        <v>30</v>
      </c>
    </row>
    <row r="396" spans="1:34" ht="20.100000000000001" customHeight="1">
      <c r="Z396" s="158"/>
      <c r="AA396" s="158"/>
      <c r="AB396" s="158"/>
      <c r="AC396" s="156"/>
      <c r="AD396" s="158"/>
      <c r="AE396" s="158"/>
      <c r="AF396" s="158"/>
      <c r="AG396" s="156"/>
      <c r="AH396" s="158"/>
    </row>
    <row r="397" spans="1:34" ht="20.100000000000001" customHeight="1">
      <c r="B397" s="156"/>
      <c r="C397" s="156"/>
      <c r="D397" s="156"/>
      <c r="E397" s="156"/>
      <c r="F397" s="156"/>
      <c r="G397" s="156"/>
      <c r="H397" s="156"/>
      <c r="I397" s="156"/>
      <c r="J397" s="156"/>
      <c r="M397" s="36" t="s">
        <v>141</v>
      </c>
    </row>
    <row r="398" spans="1:34" ht="20.100000000000001" customHeight="1">
      <c r="B398" s="156"/>
      <c r="C398" s="156"/>
      <c r="D398" s="156"/>
      <c r="E398" s="156"/>
      <c r="F398" s="156"/>
      <c r="G398" s="156"/>
      <c r="H398" s="156"/>
      <c r="I398" s="156"/>
      <c r="J398" s="156"/>
    </row>
    <row r="399" spans="1:34" ht="20.100000000000001" customHeight="1">
      <c r="B399" s="636" t="s">
        <v>354</v>
      </c>
      <c r="C399" s="636"/>
      <c r="D399" s="636"/>
      <c r="E399" s="636"/>
      <c r="F399" s="636"/>
      <c r="G399" s="636"/>
      <c r="H399" s="636"/>
      <c r="I399" s="636"/>
      <c r="J399" s="636"/>
      <c r="K399" s="636"/>
      <c r="L399" s="636"/>
      <c r="M399" s="636"/>
      <c r="N399" s="636"/>
      <c r="O399" s="636"/>
      <c r="P399" s="636"/>
      <c r="Q399" s="636"/>
      <c r="R399" s="636"/>
      <c r="S399" s="636"/>
      <c r="T399" s="636"/>
      <c r="U399" s="636"/>
      <c r="V399" s="636"/>
      <c r="W399" s="636"/>
      <c r="X399" s="636"/>
      <c r="Y399" s="636"/>
      <c r="Z399" s="636"/>
      <c r="AA399" s="636"/>
      <c r="AB399" s="636"/>
      <c r="AC399" s="636"/>
      <c r="AD399" s="636"/>
      <c r="AE399" s="636"/>
      <c r="AF399" s="636"/>
      <c r="AG399" s="636"/>
      <c r="AH399" s="636"/>
    </row>
    <row r="400" spans="1:34" ht="20.100000000000001" customHeight="1">
      <c r="B400" s="156"/>
      <c r="C400" s="156"/>
      <c r="D400" s="156"/>
      <c r="E400" s="156"/>
      <c r="F400" s="156"/>
      <c r="G400" s="156"/>
      <c r="H400" s="156"/>
      <c r="I400" s="156"/>
      <c r="J400" s="156"/>
    </row>
    <row r="401" spans="1:34" ht="20.100000000000001" customHeight="1">
      <c r="B401" s="157"/>
      <c r="C401" s="157"/>
      <c r="D401" s="157"/>
      <c r="E401" s="157"/>
      <c r="F401" s="157"/>
      <c r="G401" s="157"/>
      <c r="H401" s="157"/>
      <c r="I401" s="157"/>
      <c r="J401" s="157"/>
      <c r="R401" s="629" t="s">
        <v>143</v>
      </c>
      <c r="S401" s="629"/>
      <c r="T401" s="629"/>
      <c r="U401" s="629"/>
      <c r="V401" s="629"/>
      <c r="W401" s="629"/>
      <c r="X401" s="629"/>
      <c r="Y401" s="157"/>
    </row>
    <row r="402" spans="1:34" ht="20.100000000000001" customHeight="1">
      <c r="B402" s="157"/>
      <c r="C402" s="157"/>
      <c r="D402" s="157"/>
      <c r="E402" s="157"/>
      <c r="F402" s="157"/>
      <c r="G402" s="157"/>
      <c r="H402" s="157"/>
      <c r="I402" s="157"/>
      <c r="J402" s="157"/>
      <c r="R402" s="629" t="s">
        <v>144</v>
      </c>
      <c r="S402" s="629"/>
      <c r="T402" s="629"/>
      <c r="U402" s="629"/>
      <c r="V402" s="629"/>
      <c r="W402" s="629"/>
      <c r="X402" s="629"/>
      <c r="Y402" s="157"/>
      <c r="Z402" s="156"/>
      <c r="AA402" s="156"/>
      <c r="AB402" s="156"/>
      <c r="AH402" s="36" t="s">
        <v>49</v>
      </c>
    </row>
    <row r="404" spans="1:34" ht="20.100000000000001" customHeight="1">
      <c r="A404" s="156"/>
      <c r="B404" s="156"/>
      <c r="C404" s="156" t="s">
        <v>355</v>
      </c>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row>
    <row r="405" spans="1:34" ht="20.100000000000001"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row>
    <row r="406" spans="1:34" ht="20.100000000000001" customHeight="1">
      <c r="A406" s="156"/>
      <c r="B406" s="630" t="s">
        <v>145</v>
      </c>
      <c r="C406" s="630"/>
      <c r="D406" s="178"/>
      <c r="E406" s="630" t="s">
        <v>146</v>
      </c>
      <c r="F406" s="178"/>
      <c r="G406" s="178"/>
      <c r="H406" s="630" t="s">
        <v>5</v>
      </c>
      <c r="I406" s="178"/>
      <c r="J406" s="178"/>
      <c r="K406" s="630" t="s">
        <v>6</v>
      </c>
      <c r="L406" s="178"/>
      <c r="M406" s="178"/>
      <c r="N406" s="630" t="s">
        <v>147</v>
      </c>
      <c r="O406" s="630"/>
      <c r="P406" s="630"/>
      <c r="Q406" s="178"/>
      <c r="R406" s="178"/>
      <c r="S406" s="630" t="s">
        <v>8</v>
      </c>
      <c r="T406" s="630"/>
      <c r="U406" s="178"/>
      <c r="V406" s="178"/>
      <c r="W406" s="630" t="s">
        <v>148</v>
      </c>
      <c r="X406" s="178"/>
      <c r="Y406" s="178"/>
      <c r="Z406" s="178"/>
      <c r="AA406" s="178"/>
      <c r="AB406" s="178" t="s">
        <v>58</v>
      </c>
      <c r="AC406" s="178"/>
      <c r="AD406" s="178"/>
      <c r="AE406" s="178"/>
      <c r="AF406" s="178"/>
      <c r="AG406" s="178"/>
      <c r="AH406" s="178"/>
    </row>
    <row r="407" spans="1:34" ht="20.100000000000001" customHeight="1" thickBot="1">
      <c r="A407" s="156"/>
      <c r="B407" s="631"/>
      <c r="C407" s="631"/>
      <c r="D407" s="631"/>
      <c r="E407" s="631"/>
      <c r="F407" s="631"/>
      <c r="G407" s="631"/>
      <c r="H407" s="631"/>
      <c r="I407" s="631"/>
      <c r="J407" s="631"/>
      <c r="K407" s="631"/>
      <c r="L407" s="631"/>
      <c r="M407" s="631"/>
      <c r="N407" s="631"/>
      <c r="O407" s="631"/>
      <c r="P407" s="631"/>
      <c r="Q407" s="631"/>
      <c r="R407" s="631"/>
      <c r="S407" s="631"/>
      <c r="T407" s="631"/>
      <c r="U407" s="631"/>
      <c r="V407" s="631"/>
      <c r="W407" s="631"/>
      <c r="X407" s="631"/>
      <c r="Y407" s="631"/>
      <c r="Z407" s="631"/>
      <c r="AA407" s="631"/>
      <c r="AB407" s="631"/>
      <c r="AC407" s="631"/>
      <c r="AD407" s="631"/>
      <c r="AE407" s="631"/>
      <c r="AF407" s="631"/>
      <c r="AG407" s="631"/>
      <c r="AH407" s="631"/>
    </row>
    <row r="408" spans="1:34" ht="13.5" customHeight="1" thickTop="1">
      <c r="A408" s="156"/>
      <c r="B408" s="634"/>
      <c r="C408" s="634"/>
      <c r="D408" s="634"/>
      <c r="E408" s="634" t="str">
        <f>IF(入力ｼｰﾄ2!U318="","",入力ｼｰﾄ2!U318)</f>
        <v/>
      </c>
      <c r="F408" s="634"/>
      <c r="G408" s="634"/>
      <c r="H408" s="634" t="str">
        <f>IF(入力ｼｰﾄ2!X318="","",入力ｼｰﾄ2!X318)</f>
        <v/>
      </c>
      <c r="I408" s="634"/>
      <c r="J408" s="634"/>
      <c r="K408" s="634" t="str">
        <f>IF(入力ｼｰﾄ2!AA318="","",入力ｼｰﾄ2!AA318)</f>
        <v/>
      </c>
      <c r="L408" s="634"/>
      <c r="M408" s="634"/>
      <c r="N408" s="635">
        <f>IF('様式第２号（市提出用）'!R316="","",'様式第２号（市提出用）'!R316)</f>
        <v>0</v>
      </c>
      <c r="O408" s="635"/>
      <c r="P408" s="635"/>
      <c r="Q408" s="635"/>
      <c r="R408" s="635"/>
      <c r="S408" s="632" t="str">
        <f>IF(入力ｼｰﾄ2!AG318="","",入力ｼｰﾄ2!AG318)</f>
        <v/>
      </c>
      <c r="T408" s="632"/>
      <c r="U408" s="632"/>
      <c r="V408" s="632"/>
      <c r="W408" s="633">
        <f>IF('様式第２号（市提出用）'!X316="","",'様式第２号（市提出用）'!X316)</f>
        <v>0</v>
      </c>
      <c r="X408" s="633"/>
      <c r="Y408" s="633"/>
      <c r="Z408" s="633"/>
      <c r="AA408" s="633"/>
      <c r="AB408" s="632"/>
      <c r="AC408" s="632"/>
      <c r="AD408" s="632"/>
      <c r="AE408" s="632"/>
      <c r="AF408" s="632"/>
      <c r="AG408" s="632"/>
      <c r="AH408" s="632"/>
    </row>
    <row r="409" spans="1:34" ht="13.5" customHeight="1">
      <c r="A409" s="156"/>
      <c r="B409" s="634"/>
      <c r="C409" s="634"/>
      <c r="D409" s="634"/>
      <c r="E409" s="634" t="str">
        <f>IF(入力ｼｰﾄ2!U319="","",入力ｼｰﾄ2!U319)</f>
        <v/>
      </c>
      <c r="F409" s="634"/>
      <c r="G409" s="634"/>
      <c r="H409" s="634" t="str">
        <f>IF(入力ｼｰﾄ2!X319="","",入力ｼｰﾄ2!X319)</f>
        <v/>
      </c>
      <c r="I409" s="634"/>
      <c r="J409" s="634"/>
      <c r="K409" s="634" t="str">
        <f>IF(入力ｼｰﾄ2!AA319="","",入力ｼｰﾄ2!AA319)</f>
        <v/>
      </c>
      <c r="L409" s="634"/>
      <c r="M409" s="634"/>
      <c r="N409" s="635">
        <f>IF('様式第２号（市提出用）'!R317="","",'様式第２号（市提出用）'!R317)</f>
        <v>0</v>
      </c>
      <c r="O409" s="635"/>
      <c r="P409" s="635"/>
      <c r="Q409" s="635"/>
      <c r="R409" s="635"/>
      <c r="S409" s="632" t="str">
        <f>IF(入力ｼｰﾄ2!AG319="","",入力ｼｰﾄ2!AG319)</f>
        <v/>
      </c>
      <c r="T409" s="632"/>
      <c r="U409" s="632"/>
      <c r="V409" s="632"/>
      <c r="W409" s="633">
        <f>IF('様式第２号（市提出用）'!X317="","",'様式第２号（市提出用）'!X317)</f>
        <v>0</v>
      </c>
      <c r="X409" s="633"/>
      <c r="Y409" s="633"/>
      <c r="Z409" s="633"/>
      <c r="AA409" s="633"/>
      <c r="AB409" s="178"/>
      <c r="AC409" s="178"/>
      <c r="AD409" s="178"/>
      <c r="AE409" s="178"/>
      <c r="AF409" s="178"/>
      <c r="AG409" s="178"/>
      <c r="AH409" s="178"/>
    </row>
    <row r="410" spans="1:34" ht="13.5" customHeight="1">
      <c r="A410" s="156"/>
      <c r="B410" s="634"/>
      <c r="C410" s="634"/>
      <c r="D410" s="634"/>
      <c r="E410" s="634" t="str">
        <f>IF(入力ｼｰﾄ2!U320="","",入力ｼｰﾄ2!U320)</f>
        <v/>
      </c>
      <c r="F410" s="634"/>
      <c r="G410" s="634"/>
      <c r="H410" s="634" t="str">
        <f>IF(入力ｼｰﾄ2!X320="","",入力ｼｰﾄ2!X320)</f>
        <v/>
      </c>
      <c r="I410" s="634"/>
      <c r="J410" s="634"/>
      <c r="K410" s="634" t="str">
        <f>IF(入力ｼｰﾄ2!AA320="","",入力ｼｰﾄ2!AA320)</f>
        <v/>
      </c>
      <c r="L410" s="634"/>
      <c r="M410" s="634"/>
      <c r="N410" s="635">
        <f>IF('様式第２号（市提出用）'!R318="","",'様式第２号（市提出用）'!R318)</f>
        <v>0</v>
      </c>
      <c r="O410" s="635"/>
      <c r="P410" s="635"/>
      <c r="Q410" s="635"/>
      <c r="R410" s="635"/>
      <c r="S410" s="632" t="str">
        <f>IF(入力ｼｰﾄ2!AG320="","",入力ｼｰﾄ2!AG320)</f>
        <v/>
      </c>
      <c r="T410" s="632"/>
      <c r="U410" s="632"/>
      <c r="V410" s="632"/>
      <c r="W410" s="633">
        <f>IF('様式第２号（市提出用）'!X318="","",'様式第２号（市提出用）'!X318)</f>
        <v>0</v>
      </c>
      <c r="X410" s="633"/>
      <c r="Y410" s="633"/>
      <c r="Z410" s="633"/>
      <c r="AA410" s="633"/>
      <c r="AB410" s="178"/>
      <c r="AC410" s="178"/>
      <c r="AD410" s="178"/>
      <c r="AE410" s="178"/>
      <c r="AF410" s="178"/>
      <c r="AG410" s="178"/>
      <c r="AH410" s="178"/>
    </row>
    <row r="411" spans="1:34" ht="13.5" customHeight="1">
      <c r="A411" s="156"/>
      <c r="B411" s="634"/>
      <c r="C411" s="634"/>
      <c r="D411" s="634"/>
      <c r="E411" s="634" t="str">
        <f>IF(入力ｼｰﾄ2!U321="","",入力ｼｰﾄ2!U321)</f>
        <v/>
      </c>
      <c r="F411" s="634"/>
      <c r="G411" s="634"/>
      <c r="H411" s="634" t="str">
        <f>IF(入力ｼｰﾄ2!X321="","",入力ｼｰﾄ2!X321)</f>
        <v/>
      </c>
      <c r="I411" s="634"/>
      <c r="J411" s="634"/>
      <c r="K411" s="634" t="str">
        <f>IF(入力ｼｰﾄ2!AA321="","",入力ｼｰﾄ2!AA321)</f>
        <v/>
      </c>
      <c r="L411" s="634"/>
      <c r="M411" s="634"/>
      <c r="N411" s="635">
        <f>IF('様式第２号（市提出用）'!R319="","",'様式第２号（市提出用）'!R319)</f>
        <v>0</v>
      </c>
      <c r="O411" s="635"/>
      <c r="P411" s="635"/>
      <c r="Q411" s="635"/>
      <c r="R411" s="635"/>
      <c r="S411" s="632" t="str">
        <f>IF(入力ｼｰﾄ2!AG321="","",入力ｼｰﾄ2!AG321)</f>
        <v/>
      </c>
      <c r="T411" s="632"/>
      <c r="U411" s="632"/>
      <c r="V411" s="632"/>
      <c r="W411" s="633">
        <f>IF('様式第２号（市提出用）'!X319="","",'様式第２号（市提出用）'!X319)</f>
        <v>0</v>
      </c>
      <c r="X411" s="633"/>
      <c r="Y411" s="633"/>
      <c r="Z411" s="633"/>
      <c r="AA411" s="633"/>
      <c r="AB411" s="178"/>
      <c r="AC411" s="178"/>
      <c r="AD411" s="178"/>
      <c r="AE411" s="178"/>
      <c r="AF411" s="178"/>
      <c r="AG411" s="178"/>
      <c r="AH411" s="178"/>
    </row>
    <row r="412" spans="1:34" ht="13.5" customHeight="1">
      <c r="A412" s="156"/>
      <c r="B412" s="634"/>
      <c r="C412" s="634"/>
      <c r="D412" s="634"/>
      <c r="E412" s="634" t="str">
        <f>IF(入力ｼｰﾄ2!U322="","",入力ｼｰﾄ2!U322)</f>
        <v/>
      </c>
      <c r="F412" s="634"/>
      <c r="G412" s="634"/>
      <c r="H412" s="634" t="str">
        <f>IF(入力ｼｰﾄ2!X322="","",入力ｼｰﾄ2!X322)</f>
        <v/>
      </c>
      <c r="I412" s="634"/>
      <c r="J412" s="634"/>
      <c r="K412" s="634" t="str">
        <f>IF(入力ｼｰﾄ2!AA322="","",入力ｼｰﾄ2!AA322)</f>
        <v/>
      </c>
      <c r="L412" s="634"/>
      <c r="M412" s="634"/>
      <c r="N412" s="635">
        <f>IF('様式第２号（市提出用）'!R320="","",'様式第２号（市提出用）'!R320)</f>
        <v>0</v>
      </c>
      <c r="O412" s="635"/>
      <c r="P412" s="635"/>
      <c r="Q412" s="635"/>
      <c r="R412" s="635"/>
      <c r="S412" s="632" t="str">
        <f>IF(入力ｼｰﾄ2!AG322="","",入力ｼｰﾄ2!AG322)</f>
        <v/>
      </c>
      <c r="T412" s="632"/>
      <c r="U412" s="632"/>
      <c r="V412" s="632"/>
      <c r="W412" s="633">
        <f>IF('様式第２号（市提出用）'!X320="","",'様式第２号（市提出用）'!X320)</f>
        <v>0</v>
      </c>
      <c r="X412" s="633"/>
      <c r="Y412" s="633"/>
      <c r="Z412" s="633"/>
      <c r="AA412" s="633"/>
      <c r="AB412" s="178"/>
      <c r="AC412" s="178"/>
      <c r="AD412" s="178"/>
      <c r="AE412" s="178"/>
      <c r="AF412" s="178"/>
      <c r="AG412" s="178"/>
      <c r="AH412" s="178"/>
    </row>
    <row r="413" spans="1:34" ht="13.5" customHeight="1">
      <c r="A413" s="156"/>
      <c r="B413" s="634"/>
      <c r="C413" s="634"/>
      <c r="D413" s="634"/>
      <c r="E413" s="634" t="str">
        <f>IF(入力ｼｰﾄ2!U323="","",入力ｼｰﾄ2!U323)</f>
        <v/>
      </c>
      <c r="F413" s="634"/>
      <c r="G413" s="634"/>
      <c r="H413" s="634" t="str">
        <f>IF(入力ｼｰﾄ2!X323="","",入力ｼｰﾄ2!X323)</f>
        <v/>
      </c>
      <c r="I413" s="634"/>
      <c r="J413" s="634"/>
      <c r="K413" s="634" t="str">
        <f>IF(入力ｼｰﾄ2!AA323="","",入力ｼｰﾄ2!AA323)</f>
        <v/>
      </c>
      <c r="L413" s="634"/>
      <c r="M413" s="634"/>
      <c r="N413" s="635">
        <f>IF('様式第２号（市提出用）'!R321="","",'様式第２号（市提出用）'!R321)</f>
        <v>0</v>
      </c>
      <c r="O413" s="635"/>
      <c r="P413" s="635"/>
      <c r="Q413" s="635"/>
      <c r="R413" s="635"/>
      <c r="S413" s="632" t="str">
        <f>IF(入力ｼｰﾄ2!AG323="","",入力ｼｰﾄ2!AG323)</f>
        <v/>
      </c>
      <c r="T413" s="632"/>
      <c r="U413" s="632"/>
      <c r="V413" s="632"/>
      <c r="W413" s="633">
        <f>IF('様式第２号（市提出用）'!X321="","",'様式第２号（市提出用）'!X321)</f>
        <v>0</v>
      </c>
      <c r="X413" s="633"/>
      <c r="Y413" s="633"/>
      <c r="Z413" s="633"/>
      <c r="AA413" s="633"/>
      <c r="AB413" s="178"/>
      <c r="AC413" s="178"/>
      <c r="AD413" s="178"/>
      <c r="AE413" s="178"/>
      <c r="AF413" s="178"/>
      <c r="AG413" s="178"/>
      <c r="AH413" s="178"/>
    </row>
    <row r="414" spans="1:34" ht="13.5" customHeight="1">
      <c r="A414" s="156"/>
      <c r="B414" s="634"/>
      <c r="C414" s="634"/>
      <c r="D414" s="634"/>
      <c r="E414" s="634" t="str">
        <f>IF(入力ｼｰﾄ2!U324="","",入力ｼｰﾄ2!U324)</f>
        <v/>
      </c>
      <c r="F414" s="634"/>
      <c r="G414" s="634"/>
      <c r="H414" s="634" t="str">
        <f>IF(入力ｼｰﾄ2!X324="","",入力ｼｰﾄ2!X324)</f>
        <v/>
      </c>
      <c r="I414" s="634"/>
      <c r="J414" s="634"/>
      <c r="K414" s="634" t="str">
        <f>IF(入力ｼｰﾄ2!AA324="","",入力ｼｰﾄ2!AA324)</f>
        <v/>
      </c>
      <c r="L414" s="634"/>
      <c r="M414" s="634"/>
      <c r="N414" s="635">
        <f>IF('様式第２号（市提出用）'!R322="","",'様式第２号（市提出用）'!R322)</f>
        <v>0</v>
      </c>
      <c r="O414" s="635"/>
      <c r="P414" s="635"/>
      <c r="Q414" s="635"/>
      <c r="R414" s="635"/>
      <c r="S414" s="632" t="str">
        <f>IF(入力ｼｰﾄ2!AG324="","",入力ｼｰﾄ2!AG324)</f>
        <v/>
      </c>
      <c r="T414" s="632"/>
      <c r="U414" s="632"/>
      <c r="V414" s="632"/>
      <c r="W414" s="633">
        <f>IF('様式第２号（市提出用）'!X322="","",'様式第２号（市提出用）'!X322)</f>
        <v>0</v>
      </c>
      <c r="X414" s="633"/>
      <c r="Y414" s="633"/>
      <c r="Z414" s="633"/>
      <c r="AA414" s="633"/>
      <c r="AB414" s="178"/>
      <c r="AC414" s="178"/>
      <c r="AD414" s="178"/>
      <c r="AE414" s="178"/>
      <c r="AF414" s="178"/>
      <c r="AG414" s="178"/>
      <c r="AH414" s="178"/>
    </row>
    <row r="415" spans="1:34" ht="13.5" customHeight="1">
      <c r="A415" s="156"/>
      <c r="B415" s="634"/>
      <c r="C415" s="634"/>
      <c r="D415" s="634"/>
      <c r="E415" s="634" t="str">
        <f>IF(入力ｼｰﾄ2!U325="","",入力ｼｰﾄ2!U325)</f>
        <v/>
      </c>
      <c r="F415" s="634"/>
      <c r="G415" s="634"/>
      <c r="H415" s="634" t="str">
        <f>IF(入力ｼｰﾄ2!X325="","",入力ｼｰﾄ2!X325)</f>
        <v/>
      </c>
      <c r="I415" s="634"/>
      <c r="J415" s="634"/>
      <c r="K415" s="634" t="str">
        <f>IF(入力ｼｰﾄ2!AA325="","",入力ｼｰﾄ2!AA325)</f>
        <v/>
      </c>
      <c r="L415" s="634"/>
      <c r="M415" s="634"/>
      <c r="N415" s="635">
        <f>IF('様式第２号（市提出用）'!R323="","",'様式第２号（市提出用）'!R323)</f>
        <v>0</v>
      </c>
      <c r="O415" s="635"/>
      <c r="P415" s="635"/>
      <c r="Q415" s="635"/>
      <c r="R415" s="635"/>
      <c r="S415" s="632" t="str">
        <f>IF(入力ｼｰﾄ2!AG325="","",入力ｼｰﾄ2!AG325)</f>
        <v/>
      </c>
      <c r="T415" s="632"/>
      <c r="U415" s="632"/>
      <c r="V415" s="632"/>
      <c r="W415" s="633">
        <f>IF('様式第２号（市提出用）'!X323="","",'様式第２号（市提出用）'!X323)</f>
        <v>0</v>
      </c>
      <c r="X415" s="633"/>
      <c r="Y415" s="633"/>
      <c r="Z415" s="633"/>
      <c r="AA415" s="633"/>
      <c r="AB415" s="178"/>
      <c r="AC415" s="178"/>
      <c r="AD415" s="178"/>
      <c r="AE415" s="178"/>
      <c r="AF415" s="178"/>
      <c r="AG415" s="178"/>
      <c r="AH415" s="178"/>
    </row>
    <row r="416" spans="1:34" ht="13.5" customHeight="1">
      <c r="A416" s="156"/>
      <c r="B416" s="634"/>
      <c r="C416" s="634"/>
      <c r="D416" s="634"/>
      <c r="E416" s="634" t="str">
        <f>IF(入力ｼｰﾄ2!U326="","",入力ｼｰﾄ2!U326)</f>
        <v/>
      </c>
      <c r="F416" s="634"/>
      <c r="G416" s="634"/>
      <c r="H416" s="634" t="str">
        <f>IF(入力ｼｰﾄ2!X326="","",入力ｼｰﾄ2!X326)</f>
        <v/>
      </c>
      <c r="I416" s="634"/>
      <c r="J416" s="634"/>
      <c r="K416" s="634" t="str">
        <f>IF(入力ｼｰﾄ2!AA326="","",入力ｼｰﾄ2!AA326)</f>
        <v/>
      </c>
      <c r="L416" s="634"/>
      <c r="M416" s="634"/>
      <c r="N416" s="635">
        <f>IF('様式第２号（市提出用）'!R324="","",'様式第２号（市提出用）'!R324)</f>
        <v>0</v>
      </c>
      <c r="O416" s="635"/>
      <c r="P416" s="635"/>
      <c r="Q416" s="635"/>
      <c r="R416" s="635"/>
      <c r="S416" s="632" t="str">
        <f>IF(入力ｼｰﾄ2!AG326="","",入力ｼｰﾄ2!AG326)</f>
        <v/>
      </c>
      <c r="T416" s="632"/>
      <c r="U416" s="632"/>
      <c r="V416" s="632"/>
      <c r="W416" s="633">
        <f>IF('様式第２号（市提出用）'!X324="","",'様式第２号（市提出用）'!X324)</f>
        <v>0</v>
      </c>
      <c r="X416" s="633"/>
      <c r="Y416" s="633"/>
      <c r="Z416" s="633"/>
      <c r="AA416" s="633"/>
      <c r="AB416" s="178"/>
      <c r="AC416" s="178"/>
      <c r="AD416" s="178"/>
      <c r="AE416" s="178"/>
      <c r="AF416" s="178"/>
      <c r="AG416" s="178"/>
      <c r="AH416" s="178"/>
    </row>
    <row r="417" spans="1:34" ht="13.5" customHeight="1">
      <c r="A417" s="156"/>
      <c r="B417" s="634"/>
      <c r="C417" s="634"/>
      <c r="D417" s="634"/>
      <c r="E417" s="634" t="str">
        <f>IF(入力ｼｰﾄ2!U327="","",入力ｼｰﾄ2!U327)</f>
        <v/>
      </c>
      <c r="F417" s="634"/>
      <c r="G417" s="634"/>
      <c r="H417" s="634" t="str">
        <f>IF(入力ｼｰﾄ2!X327="","",入力ｼｰﾄ2!X327)</f>
        <v/>
      </c>
      <c r="I417" s="634"/>
      <c r="J417" s="634"/>
      <c r="K417" s="634" t="str">
        <f>IF(入力ｼｰﾄ2!AA327="","",入力ｼｰﾄ2!AA327)</f>
        <v/>
      </c>
      <c r="L417" s="634"/>
      <c r="M417" s="634"/>
      <c r="N417" s="635">
        <f>IF('様式第２号（市提出用）'!R325="","",'様式第２号（市提出用）'!R325)</f>
        <v>0</v>
      </c>
      <c r="O417" s="635"/>
      <c r="P417" s="635"/>
      <c r="Q417" s="635"/>
      <c r="R417" s="635"/>
      <c r="S417" s="632" t="str">
        <f>IF(入力ｼｰﾄ2!AG327="","",入力ｼｰﾄ2!AG327)</f>
        <v/>
      </c>
      <c r="T417" s="632"/>
      <c r="U417" s="632"/>
      <c r="V417" s="632"/>
      <c r="W417" s="633">
        <f>IF('様式第２号（市提出用）'!X325="","",'様式第２号（市提出用）'!X325)</f>
        <v>0</v>
      </c>
      <c r="X417" s="633"/>
      <c r="Y417" s="633"/>
      <c r="Z417" s="633"/>
      <c r="AA417" s="633"/>
      <c r="AB417" s="178"/>
      <c r="AC417" s="178"/>
      <c r="AD417" s="178"/>
      <c r="AE417" s="178"/>
      <c r="AF417" s="178"/>
      <c r="AG417" s="178"/>
      <c r="AH417" s="178"/>
    </row>
    <row r="418" spans="1:34" ht="13.5" customHeight="1">
      <c r="A418" s="156"/>
      <c r="B418" s="634"/>
      <c r="C418" s="634"/>
      <c r="D418" s="634"/>
      <c r="E418" s="634" t="str">
        <f>IF(入力ｼｰﾄ2!U328="","",入力ｼｰﾄ2!U328)</f>
        <v/>
      </c>
      <c r="F418" s="634"/>
      <c r="G418" s="634"/>
      <c r="H418" s="634" t="str">
        <f>IF(入力ｼｰﾄ2!X328="","",入力ｼｰﾄ2!X328)</f>
        <v/>
      </c>
      <c r="I418" s="634"/>
      <c r="J418" s="634"/>
      <c r="K418" s="634" t="str">
        <f>IF(入力ｼｰﾄ2!AA328="","",入力ｼｰﾄ2!AA328)</f>
        <v/>
      </c>
      <c r="L418" s="634"/>
      <c r="M418" s="634"/>
      <c r="N418" s="635">
        <f>IF('様式第２号（市提出用）'!R326="","",'様式第２号（市提出用）'!R326)</f>
        <v>0</v>
      </c>
      <c r="O418" s="635"/>
      <c r="P418" s="635"/>
      <c r="Q418" s="635"/>
      <c r="R418" s="635"/>
      <c r="S418" s="632" t="str">
        <f>IF(入力ｼｰﾄ2!AG328="","",入力ｼｰﾄ2!AG328)</f>
        <v/>
      </c>
      <c r="T418" s="632"/>
      <c r="U418" s="632"/>
      <c r="V418" s="632"/>
      <c r="W418" s="633">
        <f>IF('様式第２号（市提出用）'!X326="","",'様式第２号（市提出用）'!X326)</f>
        <v>0</v>
      </c>
      <c r="X418" s="633"/>
      <c r="Y418" s="633"/>
      <c r="Z418" s="633"/>
      <c r="AA418" s="633"/>
      <c r="AB418" s="178"/>
      <c r="AC418" s="178"/>
      <c r="AD418" s="178"/>
      <c r="AE418" s="178"/>
      <c r="AF418" s="178"/>
      <c r="AG418" s="178"/>
      <c r="AH418" s="178"/>
    </row>
    <row r="419" spans="1:34" ht="13.5" customHeight="1">
      <c r="A419" s="156"/>
      <c r="B419" s="634"/>
      <c r="C419" s="634"/>
      <c r="D419" s="634"/>
      <c r="E419" s="634" t="str">
        <f>IF(入力ｼｰﾄ2!U329="","",入力ｼｰﾄ2!U329)</f>
        <v/>
      </c>
      <c r="F419" s="634"/>
      <c r="G419" s="634"/>
      <c r="H419" s="634" t="str">
        <f>IF(入力ｼｰﾄ2!X329="","",入力ｼｰﾄ2!X329)</f>
        <v/>
      </c>
      <c r="I419" s="634"/>
      <c r="J419" s="634"/>
      <c r="K419" s="634" t="str">
        <f>IF(入力ｼｰﾄ2!AA329="","",入力ｼｰﾄ2!AA329)</f>
        <v/>
      </c>
      <c r="L419" s="634"/>
      <c r="M419" s="634"/>
      <c r="N419" s="635">
        <f>IF('様式第２号（市提出用）'!R327="","",'様式第２号（市提出用）'!R327)</f>
        <v>0</v>
      </c>
      <c r="O419" s="635"/>
      <c r="P419" s="635"/>
      <c r="Q419" s="635"/>
      <c r="R419" s="635"/>
      <c r="S419" s="632" t="str">
        <f>IF(入力ｼｰﾄ2!AG329="","",入力ｼｰﾄ2!AG329)</f>
        <v/>
      </c>
      <c r="T419" s="632"/>
      <c r="U419" s="632"/>
      <c r="V419" s="632"/>
      <c r="W419" s="633">
        <f>IF('様式第２号（市提出用）'!X327="","",'様式第２号（市提出用）'!X327)</f>
        <v>0</v>
      </c>
      <c r="X419" s="633"/>
      <c r="Y419" s="633"/>
      <c r="Z419" s="633"/>
      <c r="AA419" s="633"/>
      <c r="AB419" s="178"/>
      <c r="AC419" s="178"/>
      <c r="AD419" s="178"/>
      <c r="AE419" s="178"/>
      <c r="AF419" s="178"/>
      <c r="AG419" s="178"/>
      <c r="AH419" s="178"/>
    </row>
    <row r="420" spans="1:34" ht="13.5" customHeight="1">
      <c r="A420" s="156"/>
      <c r="B420" s="634"/>
      <c r="C420" s="634"/>
      <c r="D420" s="634"/>
      <c r="E420" s="634" t="str">
        <f>IF(入力ｼｰﾄ2!U330="","",入力ｼｰﾄ2!U330)</f>
        <v/>
      </c>
      <c r="F420" s="634"/>
      <c r="G420" s="634"/>
      <c r="H420" s="634" t="str">
        <f>IF(入力ｼｰﾄ2!X330="","",入力ｼｰﾄ2!X330)</f>
        <v/>
      </c>
      <c r="I420" s="634"/>
      <c r="J420" s="634"/>
      <c r="K420" s="634" t="str">
        <f>IF(入力ｼｰﾄ2!AA330="","",入力ｼｰﾄ2!AA330)</f>
        <v/>
      </c>
      <c r="L420" s="634"/>
      <c r="M420" s="634"/>
      <c r="N420" s="635">
        <f>IF('様式第２号（市提出用）'!R328="","",'様式第２号（市提出用）'!R328)</f>
        <v>0</v>
      </c>
      <c r="O420" s="635"/>
      <c r="P420" s="635"/>
      <c r="Q420" s="635"/>
      <c r="R420" s="635"/>
      <c r="S420" s="632" t="str">
        <f>IF(入力ｼｰﾄ2!AG330="","",入力ｼｰﾄ2!AG330)</f>
        <v/>
      </c>
      <c r="T420" s="632"/>
      <c r="U420" s="632"/>
      <c r="V420" s="632"/>
      <c r="W420" s="633">
        <f>IF('様式第２号（市提出用）'!X328="","",'様式第２号（市提出用）'!X328)</f>
        <v>0</v>
      </c>
      <c r="X420" s="633"/>
      <c r="Y420" s="633"/>
      <c r="Z420" s="633"/>
      <c r="AA420" s="633"/>
      <c r="AB420" s="178"/>
      <c r="AC420" s="178"/>
      <c r="AD420" s="178"/>
      <c r="AE420" s="178"/>
      <c r="AF420" s="178"/>
      <c r="AG420" s="178"/>
      <c r="AH420" s="178"/>
    </row>
    <row r="421" spans="1:34" ht="13.5" customHeight="1">
      <c r="A421" s="156"/>
      <c r="B421" s="634"/>
      <c r="C421" s="634"/>
      <c r="D421" s="634"/>
      <c r="E421" s="634" t="str">
        <f>IF(入力ｼｰﾄ2!U331="","",入力ｼｰﾄ2!U331)</f>
        <v/>
      </c>
      <c r="F421" s="634"/>
      <c r="G421" s="634"/>
      <c r="H421" s="634" t="str">
        <f>IF(入力ｼｰﾄ2!X331="","",入力ｼｰﾄ2!X331)</f>
        <v/>
      </c>
      <c r="I421" s="634"/>
      <c r="J421" s="634"/>
      <c r="K421" s="634" t="str">
        <f>IF(入力ｼｰﾄ2!AA331="","",入力ｼｰﾄ2!AA331)</f>
        <v/>
      </c>
      <c r="L421" s="634"/>
      <c r="M421" s="634"/>
      <c r="N421" s="635">
        <f>IF('様式第２号（市提出用）'!R329="","",'様式第２号（市提出用）'!R329)</f>
        <v>0</v>
      </c>
      <c r="O421" s="635"/>
      <c r="P421" s="635"/>
      <c r="Q421" s="635"/>
      <c r="R421" s="635"/>
      <c r="S421" s="632" t="str">
        <f>IF(入力ｼｰﾄ2!AG331="","",入力ｼｰﾄ2!AG331)</f>
        <v/>
      </c>
      <c r="T421" s="632"/>
      <c r="U421" s="632"/>
      <c r="V421" s="632"/>
      <c r="W421" s="633">
        <f>IF('様式第２号（市提出用）'!X329="","",'様式第２号（市提出用）'!X329)</f>
        <v>0</v>
      </c>
      <c r="X421" s="633"/>
      <c r="Y421" s="633"/>
      <c r="Z421" s="633"/>
      <c r="AA421" s="633"/>
      <c r="AB421" s="178"/>
      <c r="AC421" s="178"/>
      <c r="AD421" s="178"/>
      <c r="AE421" s="178"/>
      <c r="AF421" s="178"/>
      <c r="AG421" s="178"/>
      <c r="AH421" s="178"/>
    </row>
    <row r="422" spans="1:34" ht="13.5" customHeight="1">
      <c r="B422" s="634"/>
      <c r="C422" s="634"/>
      <c r="D422" s="634"/>
      <c r="E422" s="634" t="str">
        <f>IF(入力ｼｰﾄ2!U332="","",入力ｼｰﾄ2!U332)</f>
        <v/>
      </c>
      <c r="F422" s="634"/>
      <c r="G422" s="634"/>
      <c r="H422" s="634" t="str">
        <f>IF(入力ｼｰﾄ2!X332="","",入力ｼｰﾄ2!X332)</f>
        <v/>
      </c>
      <c r="I422" s="634"/>
      <c r="J422" s="634"/>
      <c r="K422" s="634" t="str">
        <f>IF(入力ｼｰﾄ2!AA332="","",入力ｼｰﾄ2!AA332)</f>
        <v/>
      </c>
      <c r="L422" s="634"/>
      <c r="M422" s="634"/>
      <c r="N422" s="635">
        <f>IF('様式第２号（市提出用）'!R330="","",'様式第２号（市提出用）'!R330)</f>
        <v>0</v>
      </c>
      <c r="O422" s="635"/>
      <c r="P422" s="635"/>
      <c r="Q422" s="635"/>
      <c r="R422" s="635"/>
      <c r="S422" s="632" t="str">
        <f>IF(入力ｼｰﾄ2!AG332="","",入力ｼｰﾄ2!AG332)</f>
        <v/>
      </c>
      <c r="T422" s="632"/>
      <c r="U422" s="632"/>
      <c r="V422" s="632"/>
      <c r="W422" s="633">
        <f>IF('様式第２号（市提出用）'!X330="","",'様式第２号（市提出用）'!X330)</f>
        <v>0</v>
      </c>
      <c r="X422" s="633"/>
      <c r="Y422" s="633"/>
      <c r="Z422" s="633"/>
      <c r="AA422" s="633"/>
      <c r="AB422" s="178"/>
      <c r="AC422" s="178"/>
      <c r="AD422" s="178"/>
      <c r="AE422" s="178"/>
      <c r="AF422" s="178"/>
      <c r="AG422" s="178"/>
      <c r="AH422" s="178"/>
    </row>
    <row r="423" spans="1:34" ht="13.5" customHeight="1">
      <c r="B423" s="634"/>
      <c r="C423" s="634"/>
      <c r="D423" s="634"/>
      <c r="E423" s="634" t="str">
        <f>IF(入力ｼｰﾄ2!U333="","",入力ｼｰﾄ2!U333)</f>
        <v/>
      </c>
      <c r="F423" s="634"/>
      <c r="G423" s="634"/>
      <c r="H423" s="634" t="str">
        <f>IF(入力ｼｰﾄ2!X333="","",入力ｼｰﾄ2!X333)</f>
        <v/>
      </c>
      <c r="I423" s="634"/>
      <c r="J423" s="634"/>
      <c r="K423" s="634" t="str">
        <f>IF(入力ｼｰﾄ2!AA333="","",入力ｼｰﾄ2!AA333)</f>
        <v/>
      </c>
      <c r="L423" s="634"/>
      <c r="M423" s="634"/>
      <c r="N423" s="635">
        <f>IF('様式第２号（市提出用）'!R331="","",'様式第２号（市提出用）'!R331)</f>
        <v>0</v>
      </c>
      <c r="O423" s="635"/>
      <c r="P423" s="635"/>
      <c r="Q423" s="635"/>
      <c r="R423" s="635"/>
      <c r="S423" s="632" t="str">
        <f>IF(入力ｼｰﾄ2!AG333="","",入力ｼｰﾄ2!AG333)</f>
        <v/>
      </c>
      <c r="T423" s="632"/>
      <c r="U423" s="632"/>
      <c r="V423" s="632"/>
      <c r="W423" s="633">
        <f>IF('様式第２号（市提出用）'!X331="","",'様式第２号（市提出用）'!X331)</f>
        <v>0</v>
      </c>
      <c r="X423" s="633"/>
      <c r="Y423" s="633"/>
      <c r="Z423" s="633"/>
      <c r="AA423" s="633"/>
      <c r="AB423" s="178"/>
      <c r="AC423" s="178"/>
      <c r="AD423" s="178"/>
      <c r="AE423" s="178"/>
      <c r="AF423" s="178"/>
      <c r="AG423" s="178"/>
      <c r="AH423" s="178"/>
    </row>
    <row r="424" spans="1:34" ht="13.5" customHeight="1">
      <c r="B424" s="634"/>
      <c r="C424" s="634"/>
      <c r="D424" s="634"/>
      <c r="E424" s="634" t="str">
        <f>IF(入力ｼｰﾄ2!U334="","",入力ｼｰﾄ2!U334)</f>
        <v/>
      </c>
      <c r="F424" s="634"/>
      <c r="G424" s="634"/>
      <c r="H424" s="634" t="str">
        <f>IF(入力ｼｰﾄ2!X334="","",入力ｼｰﾄ2!X334)</f>
        <v/>
      </c>
      <c r="I424" s="634"/>
      <c r="J424" s="634"/>
      <c r="K424" s="634" t="str">
        <f>IF(入力ｼｰﾄ2!AA334="","",入力ｼｰﾄ2!AA334)</f>
        <v/>
      </c>
      <c r="L424" s="634"/>
      <c r="M424" s="634"/>
      <c r="N424" s="635">
        <f>IF('様式第２号（市提出用）'!R332="","",'様式第２号（市提出用）'!R332)</f>
        <v>0</v>
      </c>
      <c r="O424" s="635"/>
      <c r="P424" s="635"/>
      <c r="Q424" s="635"/>
      <c r="R424" s="635"/>
      <c r="S424" s="632" t="str">
        <f>IF(入力ｼｰﾄ2!AG334="","",入力ｼｰﾄ2!AG334)</f>
        <v/>
      </c>
      <c r="T424" s="632"/>
      <c r="U424" s="632"/>
      <c r="V424" s="632"/>
      <c r="W424" s="633">
        <f>IF('様式第２号（市提出用）'!X332="","",'様式第２号（市提出用）'!X332)</f>
        <v>0</v>
      </c>
      <c r="X424" s="633"/>
      <c r="Y424" s="633"/>
      <c r="Z424" s="633"/>
      <c r="AA424" s="633"/>
      <c r="AB424" s="178"/>
      <c r="AC424" s="178"/>
      <c r="AD424" s="178"/>
      <c r="AE424" s="178"/>
      <c r="AF424" s="178"/>
      <c r="AG424" s="178"/>
      <c r="AH424" s="178"/>
    </row>
    <row r="425" spans="1:34" ht="13.5" customHeight="1">
      <c r="B425" s="634"/>
      <c r="C425" s="634"/>
      <c r="D425" s="634"/>
      <c r="E425" s="634" t="str">
        <f>IF(入力ｼｰﾄ2!U335="","",入力ｼｰﾄ2!U335)</f>
        <v/>
      </c>
      <c r="F425" s="634"/>
      <c r="G425" s="634"/>
      <c r="H425" s="634" t="str">
        <f>IF(入力ｼｰﾄ2!X335="","",入力ｼｰﾄ2!X335)</f>
        <v/>
      </c>
      <c r="I425" s="634"/>
      <c r="J425" s="634"/>
      <c r="K425" s="634" t="str">
        <f>IF(入力ｼｰﾄ2!AA335="","",入力ｼｰﾄ2!AA335)</f>
        <v/>
      </c>
      <c r="L425" s="634"/>
      <c r="M425" s="634"/>
      <c r="N425" s="635">
        <f>IF('様式第２号（市提出用）'!R333="","",'様式第２号（市提出用）'!R333)</f>
        <v>0</v>
      </c>
      <c r="O425" s="635"/>
      <c r="P425" s="635"/>
      <c r="Q425" s="635"/>
      <c r="R425" s="635"/>
      <c r="S425" s="632" t="str">
        <f>IF(入力ｼｰﾄ2!AG335="","",入力ｼｰﾄ2!AG335)</f>
        <v/>
      </c>
      <c r="T425" s="632"/>
      <c r="U425" s="632"/>
      <c r="V425" s="632"/>
      <c r="W425" s="633">
        <f>IF('様式第２号（市提出用）'!X333="","",'様式第２号（市提出用）'!X333)</f>
        <v>0</v>
      </c>
      <c r="X425" s="633"/>
      <c r="Y425" s="633"/>
      <c r="Z425" s="633"/>
      <c r="AA425" s="633"/>
      <c r="AB425" s="178"/>
      <c r="AC425" s="178"/>
      <c r="AD425" s="178"/>
      <c r="AE425" s="178"/>
      <c r="AF425" s="178"/>
      <c r="AG425" s="178"/>
      <c r="AH425" s="178"/>
    </row>
    <row r="426" spans="1:34" ht="13.5" customHeight="1">
      <c r="B426" s="634"/>
      <c r="C426" s="634"/>
      <c r="D426" s="634"/>
      <c r="E426" s="634" t="str">
        <f>IF(入力ｼｰﾄ2!U336="","",入力ｼｰﾄ2!U336)</f>
        <v/>
      </c>
      <c r="F426" s="634"/>
      <c r="G426" s="634"/>
      <c r="H426" s="634" t="str">
        <f>IF(入力ｼｰﾄ2!X336="","",入力ｼｰﾄ2!X336)</f>
        <v/>
      </c>
      <c r="I426" s="634"/>
      <c r="J426" s="634"/>
      <c r="K426" s="634" t="str">
        <f>IF(入力ｼｰﾄ2!AA336="","",入力ｼｰﾄ2!AA336)</f>
        <v/>
      </c>
      <c r="L426" s="634"/>
      <c r="M426" s="634"/>
      <c r="N426" s="635">
        <f>IF('様式第２号（市提出用）'!R334="","",'様式第２号（市提出用）'!R334)</f>
        <v>0</v>
      </c>
      <c r="O426" s="635"/>
      <c r="P426" s="635"/>
      <c r="Q426" s="635"/>
      <c r="R426" s="635"/>
      <c r="S426" s="632" t="str">
        <f>IF(入力ｼｰﾄ2!AG336="","",入力ｼｰﾄ2!AG336)</f>
        <v/>
      </c>
      <c r="T426" s="632"/>
      <c r="U426" s="632"/>
      <c r="V426" s="632"/>
      <c r="W426" s="633">
        <f>IF('様式第２号（市提出用）'!X334="","",'様式第２号（市提出用）'!X334)</f>
        <v>0</v>
      </c>
      <c r="X426" s="633"/>
      <c r="Y426" s="633"/>
      <c r="Z426" s="633"/>
      <c r="AA426" s="633"/>
      <c r="AB426" s="178"/>
      <c r="AC426" s="178"/>
      <c r="AD426" s="178"/>
      <c r="AE426" s="178"/>
      <c r="AF426" s="178"/>
      <c r="AG426" s="178"/>
      <c r="AH426" s="178"/>
    </row>
    <row r="427" spans="1:34" ht="13.5" customHeight="1">
      <c r="B427" s="634"/>
      <c r="C427" s="634"/>
      <c r="D427" s="634"/>
      <c r="E427" s="634" t="str">
        <f>IF(入力ｼｰﾄ2!U337="","",入力ｼｰﾄ2!U337)</f>
        <v/>
      </c>
      <c r="F427" s="634"/>
      <c r="G427" s="634"/>
      <c r="H427" s="634" t="str">
        <f>IF(入力ｼｰﾄ2!X337="","",入力ｼｰﾄ2!X337)</f>
        <v/>
      </c>
      <c r="I427" s="634"/>
      <c r="J427" s="634"/>
      <c r="K427" s="634" t="str">
        <f>IF(入力ｼｰﾄ2!AA337="","",入力ｼｰﾄ2!AA337)</f>
        <v/>
      </c>
      <c r="L427" s="634"/>
      <c r="M427" s="634"/>
      <c r="N427" s="635">
        <f>IF('様式第２号（市提出用）'!R335="","",'様式第２号（市提出用）'!R335)</f>
        <v>0</v>
      </c>
      <c r="O427" s="635"/>
      <c r="P427" s="635"/>
      <c r="Q427" s="635"/>
      <c r="R427" s="635"/>
      <c r="S427" s="632" t="str">
        <f>IF(入力ｼｰﾄ2!AG337="","",入力ｼｰﾄ2!AG337)</f>
        <v/>
      </c>
      <c r="T427" s="632"/>
      <c r="U427" s="632"/>
      <c r="V427" s="632"/>
      <c r="W427" s="633">
        <f>IF('様式第２号（市提出用）'!X335="","",'様式第２号（市提出用）'!X335)</f>
        <v>0</v>
      </c>
      <c r="X427" s="633"/>
      <c r="Y427" s="633"/>
      <c r="Z427" s="633"/>
      <c r="AA427" s="633"/>
      <c r="AB427" s="178"/>
      <c r="AC427" s="178"/>
      <c r="AD427" s="178"/>
      <c r="AE427" s="178"/>
      <c r="AF427" s="178"/>
      <c r="AG427" s="178"/>
      <c r="AH427" s="178"/>
    </row>
    <row r="428" spans="1:34" ht="13.5" customHeight="1">
      <c r="B428" s="634"/>
      <c r="C428" s="634"/>
      <c r="D428" s="634"/>
      <c r="E428" s="634" t="str">
        <f>IF(入力ｼｰﾄ2!U338="","",入力ｼｰﾄ2!U338)</f>
        <v/>
      </c>
      <c r="F428" s="634"/>
      <c r="G428" s="634"/>
      <c r="H428" s="634" t="str">
        <f>IF(入力ｼｰﾄ2!X338="","",入力ｼｰﾄ2!X338)</f>
        <v/>
      </c>
      <c r="I428" s="634"/>
      <c r="J428" s="634"/>
      <c r="K428" s="634" t="str">
        <f>IF(入力ｼｰﾄ2!AA338="","",入力ｼｰﾄ2!AA338)</f>
        <v/>
      </c>
      <c r="L428" s="634"/>
      <c r="M428" s="634"/>
      <c r="N428" s="635">
        <f>IF('様式第２号（市提出用）'!R336="","",'様式第２号（市提出用）'!R336)</f>
        <v>0</v>
      </c>
      <c r="O428" s="635"/>
      <c r="P428" s="635"/>
      <c r="Q428" s="635"/>
      <c r="R428" s="635"/>
      <c r="S428" s="632" t="str">
        <f>IF(入力ｼｰﾄ2!AG338="","",入力ｼｰﾄ2!AG338)</f>
        <v/>
      </c>
      <c r="T428" s="632"/>
      <c r="U428" s="632"/>
      <c r="V428" s="632"/>
      <c r="W428" s="633">
        <f>IF('様式第２号（市提出用）'!X336="","",'様式第２号（市提出用）'!X336)</f>
        <v>0</v>
      </c>
      <c r="X428" s="633"/>
      <c r="Y428" s="633"/>
      <c r="Z428" s="633"/>
      <c r="AA428" s="633"/>
      <c r="AB428" s="178"/>
      <c r="AC428" s="178"/>
      <c r="AD428" s="178"/>
      <c r="AE428" s="178"/>
      <c r="AF428" s="178"/>
      <c r="AG428" s="178"/>
      <c r="AH428" s="178"/>
    </row>
    <row r="429" spans="1:34" ht="13.5" customHeight="1">
      <c r="B429" s="634"/>
      <c r="C429" s="634"/>
      <c r="D429" s="634"/>
      <c r="E429" s="634" t="str">
        <f>IF(入力ｼｰﾄ2!U339="","",入力ｼｰﾄ2!U339)</f>
        <v/>
      </c>
      <c r="F429" s="634"/>
      <c r="G429" s="634"/>
      <c r="H429" s="634" t="str">
        <f>IF(入力ｼｰﾄ2!X339="","",入力ｼｰﾄ2!X339)</f>
        <v/>
      </c>
      <c r="I429" s="634"/>
      <c r="J429" s="634"/>
      <c r="K429" s="634" t="str">
        <f>IF(入力ｼｰﾄ2!AA339="","",入力ｼｰﾄ2!AA339)</f>
        <v/>
      </c>
      <c r="L429" s="634"/>
      <c r="M429" s="634"/>
      <c r="N429" s="635">
        <f>IF('様式第２号（市提出用）'!R337="","",'様式第２号（市提出用）'!R337)</f>
        <v>0</v>
      </c>
      <c r="O429" s="635"/>
      <c r="P429" s="635"/>
      <c r="Q429" s="635"/>
      <c r="R429" s="635"/>
      <c r="S429" s="632" t="str">
        <f>IF(入力ｼｰﾄ2!AG339="","",入力ｼｰﾄ2!AG339)</f>
        <v/>
      </c>
      <c r="T429" s="632"/>
      <c r="U429" s="632"/>
      <c r="V429" s="632"/>
      <c r="W429" s="633">
        <f>IF('様式第２号（市提出用）'!X337="","",'様式第２号（市提出用）'!X337)</f>
        <v>0</v>
      </c>
      <c r="X429" s="633"/>
      <c r="Y429" s="633"/>
      <c r="Z429" s="633"/>
      <c r="AA429" s="633"/>
      <c r="AB429" s="178"/>
      <c r="AC429" s="178"/>
      <c r="AD429" s="178"/>
      <c r="AE429" s="178"/>
      <c r="AF429" s="178"/>
      <c r="AG429" s="178"/>
      <c r="AH429" s="178"/>
    </row>
    <row r="430" spans="1:34" ht="13.5" customHeight="1">
      <c r="B430" s="634"/>
      <c r="C430" s="634"/>
      <c r="D430" s="634"/>
      <c r="E430" s="634" t="str">
        <f>IF(入力ｼｰﾄ2!U340="","",入力ｼｰﾄ2!U340)</f>
        <v/>
      </c>
      <c r="F430" s="634"/>
      <c r="G430" s="634"/>
      <c r="H430" s="634" t="str">
        <f>IF(入力ｼｰﾄ2!X340="","",入力ｼｰﾄ2!X340)</f>
        <v/>
      </c>
      <c r="I430" s="634"/>
      <c r="J430" s="634"/>
      <c r="K430" s="634" t="str">
        <f>IF(入力ｼｰﾄ2!AA340="","",入力ｼｰﾄ2!AA340)</f>
        <v/>
      </c>
      <c r="L430" s="634"/>
      <c r="M430" s="634"/>
      <c r="N430" s="635">
        <f>IF('様式第２号（市提出用）'!R338="","",'様式第２号（市提出用）'!R338)</f>
        <v>0</v>
      </c>
      <c r="O430" s="635"/>
      <c r="P430" s="635"/>
      <c r="Q430" s="635"/>
      <c r="R430" s="635"/>
      <c r="S430" s="632" t="str">
        <f>IF(入力ｼｰﾄ2!AG340="","",入力ｼｰﾄ2!AG340)</f>
        <v/>
      </c>
      <c r="T430" s="632"/>
      <c r="U430" s="632"/>
      <c r="V430" s="632"/>
      <c r="W430" s="633">
        <f>IF('様式第２号（市提出用）'!X338="","",'様式第２号（市提出用）'!X338)</f>
        <v>0</v>
      </c>
      <c r="X430" s="633"/>
      <c r="Y430" s="633"/>
      <c r="Z430" s="633"/>
      <c r="AA430" s="633"/>
      <c r="AB430" s="178"/>
      <c r="AC430" s="178"/>
      <c r="AD430" s="178"/>
      <c r="AE430" s="178"/>
      <c r="AF430" s="178"/>
      <c r="AG430" s="178"/>
      <c r="AH430" s="178"/>
    </row>
    <row r="431" spans="1:34" ht="13.5" customHeight="1">
      <c r="B431" s="634"/>
      <c r="C431" s="634"/>
      <c r="D431" s="634"/>
      <c r="E431" s="634" t="str">
        <f>IF(入力ｼｰﾄ2!U341="","",入力ｼｰﾄ2!U341)</f>
        <v/>
      </c>
      <c r="F431" s="634"/>
      <c r="G431" s="634"/>
      <c r="H431" s="634" t="str">
        <f>IF(入力ｼｰﾄ2!X341="","",入力ｼｰﾄ2!X341)</f>
        <v/>
      </c>
      <c r="I431" s="634"/>
      <c r="J431" s="634"/>
      <c r="K431" s="634" t="str">
        <f>IF(入力ｼｰﾄ2!AA341="","",入力ｼｰﾄ2!AA341)</f>
        <v/>
      </c>
      <c r="L431" s="634"/>
      <c r="M431" s="634"/>
      <c r="N431" s="635">
        <f>IF('様式第２号（市提出用）'!R339="","",'様式第２号（市提出用）'!R339)</f>
        <v>0</v>
      </c>
      <c r="O431" s="635"/>
      <c r="P431" s="635"/>
      <c r="Q431" s="635"/>
      <c r="R431" s="635"/>
      <c r="S431" s="632" t="str">
        <f>IF(入力ｼｰﾄ2!AG341="","",入力ｼｰﾄ2!AG341)</f>
        <v/>
      </c>
      <c r="T431" s="632"/>
      <c r="U431" s="632"/>
      <c r="V431" s="632"/>
      <c r="W431" s="633">
        <f>IF('様式第２号（市提出用）'!X339="","",'様式第２号（市提出用）'!X339)</f>
        <v>0</v>
      </c>
      <c r="X431" s="633"/>
      <c r="Y431" s="633"/>
      <c r="Z431" s="633"/>
      <c r="AA431" s="633"/>
      <c r="AB431" s="178"/>
      <c r="AC431" s="178"/>
      <c r="AD431" s="178"/>
      <c r="AE431" s="178"/>
      <c r="AF431" s="178"/>
      <c r="AG431" s="178"/>
      <c r="AH431" s="178"/>
    </row>
    <row r="432" spans="1:34" ht="13.5" customHeight="1">
      <c r="B432" s="634"/>
      <c r="C432" s="634"/>
      <c r="D432" s="634"/>
      <c r="E432" s="634" t="str">
        <f>IF(入力ｼｰﾄ2!U342="","",入力ｼｰﾄ2!U342)</f>
        <v/>
      </c>
      <c r="F432" s="634"/>
      <c r="G432" s="634"/>
      <c r="H432" s="634" t="str">
        <f>IF(入力ｼｰﾄ2!X342="","",入力ｼｰﾄ2!X342)</f>
        <v/>
      </c>
      <c r="I432" s="634"/>
      <c r="J432" s="634"/>
      <c r="K432" s="634" t="str">
        <f>IF(入力ｼｰﾄ2!AA342="","",入力ｼｰﾄ2!AA342)</f>
        <v/>
      </c>
      <c r="L432" s="634"/>
      <c r="M432" s="634"/>
      <c r="N432" s="635">
        <f>IF('様式第２号（市提出用）'!R340="","",'様式第２号（市提出用）'!R340)</f>
        <v>0</v>
      </c>
      <c r="O432" s="635"/>
      <c r="P432" s="635"/>
      <c r="Q432" s="635"/>
      <c r="R432" s="635"/>
      <c r="S432" s="632" t="str">
        <f>IF(入力ｼｰﾄ2!AG342="","",入力ｼｰﾄ2!AG342)</f>
        <v/>
      </c>
      <c r="T432" s="632"/>
      <c r="U432" s="632"/>
      <c r="V432" s="632"/>
      <c r="W432" s="633">
        <f>IF('様式第２号（市提出用）'!X340="","",'様式第２号（市提出用）'!X340)</f>
        <v>0</v>
      </c>
      <c r="X432" s="633"/>
      <c r="Y432" s="633"/>
      <c r="Z432" s="633"/>
      <c r="AA432" s="633"/>
      <c r="AB432" s="178"/>
      <c r="AC432" s="178"/>
      <c r="AD432" s="178"/>
      <c r="AE432" s="178"/>
      <c r="AF432" s="178"/>
      <c r="AG432" s="178"/>
      <c r="AH432" s="178"/>
    </row>
    <row r="433" spans="1:34" ht="13.5" customHeight="1">
      <c r="B433" s="634"/>
      <c r="C433" s="634"/>
      <c r="D433" s="634"/>
      <c r="E433" s="634" t="str">
        <f>IF(入力ｼｰﾄ2!U343="","",入力ｼｰﾄ2!U343)</f>
        <v/>
      </c>
      <c r="F433" s="634"/>
      <c r="G433" s="634"/>
      <c r="H433" s="634" t="str">
        <f>IF(入力ｼｰﾄ2!X343="","",入力ｼｰﾄ2!X343)</f>
        <v/>
      </c>
      <c r="I433" s="634"/>
      <c r="J433" s="634"/>
      <c r="K433" s="634" t="str">
        <f>IF(入力ｼｰﾄ2!AA343="","",入力ｼｰﾄ2!AA343)</f>
        <v/>
      </c>
      <c r="L433" s="634"/>
      <c r="M433" s="634"/>
      <c r="N433" s="635">
        <f>IF('様式第２号（市提出用）'!R341="","",'様式第２号（市提出用）'!R341)</f>
        <v>0</v>
      </c>
      <c r="O433" s="635"/>
      <c r="P433" s="635"/>
      <c r="Q433" s="635"/>
      <c r="R433" s="635"/>
      <c r="S433" s="632" t="str">
        <f>IF(入力ｼｰﾄ2!AG343="","",入力ｼｰﾄ2!AG343)</f>
        <v/>
      </c>
      <c r="T433" s="632"/>
      <c r="U433" s="632"/>
      <c r="V433" s="632"/>
      <c r="W433" s="633">
        <f>IF('様式第２号（市提出用）'!X341="","",'様式第２号（市提出用）'!X341)</f>
        <v>0</v>
      </c>
      <c r="X433" s="633"/>
      <c r="Y433" s="633"/>
      <c r="Z433" s="633"/>
      <c r="AA433" s="633"/>
      <c r="AB433" s="178"/>
      <c r="AC433" s="178"/>
      <c r="AD433" s="178"/>
      <c r="AE433" s="178"/>
      <c r="AF433" s="178"/>
      <c r="AG433" s="178"/>
      <c r="AH433" s="178"/>
    </row>
    <row r="434" spans="1:34" ht="13.5" customHeight="1">
      <c r="B434" s="634"/>
      <c r="C434" s="634"/>
      <c r="D434" s="634"/>
      <c r="E434" s="634" t="str">
        <f>IF(入力ｼｰﾄ2!U344="","",入力ｼｰﾄ2!U344)</f>
        <v/>
      </c>
      <c r="F434" s="634"/>
      <c r="G434" s="634"/>
      <c r="H434" s="634" t="str">
        <f>IF(入力ｼｰﾄ2!X344="","",入力ｼｰﾄ2!X344)</f>
        <v/>
      </c>
      <c r="I434" s="634"/>
      <c r="J434" s="634"/>
      <c r="K434" s="634" t="str">
        <f>IF(入力ｼｰﾄ2!AA344="","",入力ｼｰﾄ2!AA344)</f>
        <v/>
      </c>
      <c r="L434" s="634"/>
      <c r="M434" s="634"/>
      <c r="N434" s="635">
        <f>IF('様式第２号（市提出用）'!R342="","",'様式第２号（市提出用）'!R342)</f>
        <v>0</v>
      </c>
      <c r="O434" s="635"/>
      <c r="P434" s="635"/>
      <c r="Q434" s="635"/>
      <c r="R434" s="635"/>
      <c r="S434" s="632" t="str">
        <f>IF(入力ｼｰﾄ2!AG344="","",入力ｼｰﾄ2!AG344)</f>
        <v/>
      </c>
      <c r="T434" s="632"/>
      <c r="U434" s="632"/>
      <c r="V434" s="632"/>
      <c r="W434" s="633">
        <f>IF('様式第２号（市提出用）'!X342="","",'様式第２号（市提出用）'!X342)</f>
        <v>0</v>
      </c>
      <c r="X434" s="633"/>
      <c r="Y434" s="633"/>
      <c r="Z434" s="633"/>
      <c r="AA434" s="633"/>
      <c r="AB434" s="178"/>
      <c r="AC434" s="178"/>
      <c r="AD434" s="178"/>
      <c r="AE434" s="178"/>
      <c r="AF434" s="178"/>
      <c r="AG434" s="178"/>
      <c r="AH434" s="178"/>
    </row>
    <row r="435" spans="1:34" ht="13.5" customHeight="1">
      <c r="B435" s="634"/>
      <c r="C435" s="634"/>
      <c r="D435" s="634"/>
      <c r="E435" s="634" t="str">
        <f>IF(入力ｼｰﾄ2!U345="","",入力ｼｰﾄ2!U345)</f>
        <v/>
      </c>
      <c r="F435" s="634"/>
      <c r="G435" s="634"/>
      <c r="H435" s="634" t="str">
        <f>IF(入力ｼｰﾄ2!X345="","",入力ｼｰﾄ2!X345)</f>
        <v/>
      </c>
      <c r="I435" s="634"/>
      <c r="J435" s="634"/>
      <c r="K435" s="634" t="str">
        <f>IF(入力ｼｰﾄ2!AA345="","",入力ｼｰﾄ2!AA345)</f>
        <v/>
      </c>
      <c r="L435" s="634"/>
      <c r="M435" s="634"/>
      <c r="N435" s="635">
        <f>IF('様式第２号（市提出用）'!R343="","",'様式第２号（市提出用）'!R343)</f>
        <v>0</v>
      </c>
      <c r="O435" s="635"/>
      <c r="P435" s="635"/>
      <c r="Q435" s="635"/>
      <c r="R435" s="635"/>
      <c r="S435" s="632" t="str">
        <f>IF(入力ｼｰﾄ2!AG345="","",入力ｼｰﾄ2!AG345)</f>
        <v/>
      </c>
      <c r="T435" s="632"/>
      <c r="U435" s="632"/>
      <c r="V435" s="632"/>
      <c r="W435" s="633">
        <f>IF('様式第２号（市提出用）'!X343="","",'様式第２号（市提出用）'!X343)</f>
        <v>0</v>
      </c>
      <c r="X435" s="633"/>
      <c r="Y435" s="633"/>
      <c r="Z435" s="633"/>
      <c r="AA435" s="633"/>
      <c r="AB435" s="178"/>
      <c r="AC435" s="178"/>
      <c r="AD435" s="178"/>
      <c r="AE435" s="178"/>
      <c r="AF435" s="178"/>
      <c r="AG435" s="178"/>
      <c r="AH435" s="178"/>
    </row>
    <row r="436" spans="1:34" ht="13.5" customHeight="1">
      <c r="B436" s="643"/>
      <c r="C436" s="644"/>
      <c r="D436" s="645"/>
      <c r="E436" s="634" t="str">
        <f>IF(入力ｼｰﾄ2!U346="","",入力ｼｰﾄ2!U346)</f>
        <v/>
      </c>
      <c r="F436" s="634"/>
      <c r="G436" s="634"/>
      <c r="H436" s="634" t="str">
        <f>IF(入力ｼｰﾄ2!X346="","",入力ｼｰﾄ2!X346)</f>
        <v/>
      </c>
      <c r="I436" s="634"/>
      <c r="J436" s="634"/>
      <c r="K436" s="634" t="str">
        <f>IF(入力ｼｰﾄ2!AA346="","",入力ｼｰﾄ2!AA346)</f>
        <v/>
      </c>
      <c r="L436" s="634"/>
      <c r="M436" s="634"/>
      <c r="N436" s="635">
        <f>IF('様式第２号（市提出用）'!R344="","",'様式第２号（市提出用）'!R344)</f>
        <v>0</v>
      </c>
      <c r="O436" s="635"/>
      <c r="P436" s="635"/>
      <c r="Q436" s="635"/>
      <c r="R436" s="635"/>
      <c r="S436" s="632" t="str">
        <f>IF(入力ｼｰﾄ2!AG346="","",入力ｼｰﾄ2!AG346)</f>
        <v/>
      </c>
      <c r="T436" s="632"/>
      <c r="U436" s="632"/>
      <c r="V436" s="632"/>
      <c r="W436" s="633">
        <f>IF('様式第２号（市提出用）'!X344="","",'様式第２号（市提出用）'!X344)</f>
        <v>0</v>
      </c>
      <c r="X436" s="633"/>
      <c r="Y436" s="633"/>
      <c r="Z436" s="633"/>
      <c r="AA436" s="633"/>
      <c r="AB436" s="176"/>
      <c r="AC436" s="177"/>
      <c r="AD436" s="177"/>
      <c r="AE436" s="177"/>
      <c r="AF436" s="177"/>
      <c r="AG436" s="177"/>
      <c r="AH436" s="181"/>
    </row>
    <row r="437" spans="1:34" ht="13.5" customHeight="1">
      <c r="B437" s="643"/>
      <c r="C437" s="644"/>
      <c r="D437" s="645"/>
      <c r="E437" s="634" t="str">
        <f>IF(入力ｼｰﾄ2!U347="","",入力ｼｰﾄ2!U347)</f>
        <v/>
      </c>
      <c r="F437" s="634"/>
      <c r="G437" s="634"/>
      <c r="H437" s="634" t="str">
        <f>IF(入力ｼｰﾄ2!X347="","",入力ｼｰﾄ2!X347)</f>
        <v/>
      </c>
      <c r="I437" s="634"/>
      <c r="J437" s="634"/>
      <c r="K437" s="634" t="str">
        <f>IF(入力ｼｰﾄ2!AA347="","",入力ｼｰﾄ2!AA347)</f>
        <v/>
      </c>
      <c r="L437" s="634"/>
      <c r="M437" s="634"/>
      <c r="N437" s="635">
        <f>IF('様式第２号（市提出用）'!R345="","",'様式第２号（市提出用）'!R345)</f>
        <v>0</v>
      </c>
      <c r="O437" s="635"/>
      <c r="P437" s="635"/>
      <c r="Q437" s="635"/>
      <c r="R437" s="635"/>
      <c r="S437" s="632" t="str">
        <f>IF(入力ｼｰﾄ2!AG347="","",入力ｼｰﾄ2!AG347)</f>
        <v/>
      </c>
      <c r="T437" s="632"/>
      <c r="U437" s="632"/>
      <c r="V437" s="632"/>
      <c r="W437" s="633">
        <f>IF('様式第２号（市提出用）'!X345="","",'様式第２号（市提出用）'!X345)</f>
        <v>0</v>
      </c>
      <c r="X437" s="633"/>
      <c r="Y437" s="633"/>
      <c r="Z437" s="633"/>
      <c r="AA437" s="633"/>
      <c r="AB437" s="176"/>
      <c r="AC437" s="177"/>
      <c r="AD437" s="177"/>
      <c r="AE437" s="177"/>
      <c r="AF437" s="177"/>
      <c r="AG437" s="177"/>
      <c r="AH437" s="181"/>
    </row>
    <row r="438" spans="1:34" ht="27" customHeight="1">
      <c r="A438" s="36" t="s">
        <v>150</v>
      </c>
      <c r="B438" s="637"/>
      <c r="C438" s="637"/>
      <c r="D438" s="637"/>
      <c r="E438" s="637"/>
      <c r="F438" s="637"/>
      <c r="G438" s="637"/>
      <c r="H438" s="637"/>
      <c r="I438" s="637"/>
      <c r="J438" s="637"/>
      <c r="K438" s="637"/>
      <c r="L438" s="637"/>
      <c r="M438" s="637"/>
      <c r="N438" s="638"/>
      <c r="O438" s="638"/>
      <c r="P438" s="638"/>
      <c r="Q438" s="638"/>
      <c r="R438" s="638"/>
      <c r="S438" s="639"/>
      <c r="T438" s="639"/>
      <c r="U438" s="639"/>
      <c r="V438" s="639"/>
      <c r="W438" s="640">
        <f>IF(A438="","",SUM(W408:AA437))</f>
        <v>0</v>
      </c>
      <c r="X438" s="640"/>
      <c r="Y438" s="640"/>
      <c r="Z438" s="640"/>
      <c r="AA438" s="640"/>
      <c r="AB438" s="178"/>
      <c r="AC438" s="178"/>
      <c r="AD438" s="178"/>
      <c r="AE438" s="178"/>
      <c r="AF438" s="178"/>
      <c r="AG438" s="178"/>
      <c r="AH438" s="178"/>
    </row>
    <row r="439" spans="1:34" ht="27" customHeight="1">
      <c r="A439" s="36" t="s">
        <v>318</v>
      </c>
      <c r="B439" s="637"/>
      <c r="C439" s="637"/>
      <c r="D439" s="637"/>
      <c r="E439" s="637"/>
      <c r="F439" s="637"/>
      <c r="G439" s="637"/>
      <c r="H439" s="637"/>
      <c r="I439" s="637"/>
      <c r="J439" s="637"/>
      <c r="K439" s="637"/>
      <c r="L439" s="637"/>
      <c r="M439" s="637"/>
      <c r="N439" s="638"/>
      <c r="O439" s="638"/>
      <c r="P439" s="638"/>
      <c r="Q439" s="638"/>
      <c r="R439" s="638"/>
      <c r="S439" s="639"/>
      <c r="T439" s="639"/>
      <c r="U439" s="639"/>
      <c r="V439" s="639"/>
      <c r="W439" s="640">
        <f>IF(A439="","",(W390+W438))</f>
        <v>13.4307</v>
      </c>
      <c r="X439" s="640"/>
      <c r="Y439" s="640"/>
      <c r="Z439" s="640"/>
      <c r="AA439" s="640"/>
      <c r="AB439" s="178"/>
      <c r="AC439" s="178"/>
      <c r="AD439" s="178"/>
      <c r="AE439" s="178"/>
      <c r="AF439" s="178"/>
      <c r="AG439" s="178"/>
      <c r="AH439" s="178"/>
    </row>
    <row r="440" spans="1:34" ht="20.100000000000001" customHeight="1">
      <c r="B440" s="641" t="s">
        <v>356</v>
      </c>
      <c r="C440" s="641"/>
      <c r="D440" s="641"/>
      <c r="E440" s="641"/>
      <c r="F440" s="641"/>
      <c r="G440" s="641"/>
      <c r="H440" s="641"/>
      <c r="I440" s="641"/>
      <c r="J440" s="641"/>
      <c r="K440" s="641"/>
      <c r="L440" s="641"/>
      <c r="M440" s="641"/>
      <c r="N440" s="641"/>
      <c r="O440" s="641"/>
      <c r="P440" s="641"/>
      <c r="Q440" s="641"/>
      <c r="R440" s="641"/>
      <c r="S440" s="641"/>
      <c r="T440" s="641"/>
      <c r="U440" s="641"/>
      <c r="V440" s="641"/>
      <c r="W440" s="641"/>
      <c r="X440" s="641"/>
      <c r="Y440" s="641"/>
      <c r="Z440" s="641"/>
      <c r="AA440" s="641"/>
      <c r="AB440" s="641"/>
      <c r="AC440" s="641"/>
      <c r="AD440" s="641"/>
      <c r="AE440" s="641"/>
      <c r="AF440" s="641"/>
      <c r="AG440" s="641"/>
      <c r="AH440" s="641"/>
    </row>
    <row r="441" spans="1:34" ht="20.100000000000001" customHeight="1">
      <c r="B441" s="642" t="s">
        <v>149</v>
      </c>
      <c r="C441" s="642"/>
      <c r="D441" s="642"/>
      <c r="E441" s="642"/>
      <c r="F441" s="642"/>
      <c r="G441" s="642"/>
      <c r="H441" s="642"/>
      <c r="I441" s="642"/>
      <c r="J441" s="642"/>
      <c r="K441" s="642"/>
      <c r="L441" s="642"/>
      <c r="M441" s="642"/>
      <c r="N441" s="642"/>
      <c r="O441" s="642"/>
      <c r="P441" s="642"/>
      <c r="Q441" s="642"/>
      <c r="R441" s="642"/>
      <c r="S441" s="642"/>
      <c r="T441" s="642"/>
      <c r="U441" s="642"/>
      <c r="V441" s="642"/>
      <c r="W441" s="642"/>
      <c r="X441" s="642"/>
      <c r="Y441" s="642"/>
      <c r="Z441" s="642"/>
      <c r="AA441" s="642"/>
      <c r="AB441" s="642"/>
      <c r="AC441" s="642"/>
      <c r="AD441" s="642"/>
      <c r="AE441" s="642"/>
      <c r="AF441" s="642"/>
    </row>
  </sheetData>
  <dataConsolidate/>
  <mergeCells count="2457">
    <mergeCell ref="B441:AF441"/>
    <mergeCell ref="B439:D439"/>
    <mergeCell ref="E439:G439"/>
    <mergeCell ref="H439:J439"/>
    <mergeCell ref="K439:M439"/>
    <mergeCell ref="N439:R439"/>
    <mergeCell ref="S439:V439"/>
    <mergeCell ref="W439:AA439"/>
    <mergeCell ref="AB439:AH439"/>
    <mergeCell ref="B440:AH440"/>
    <mergeCell ref="B437:D437"/>
    <mergeCell ref="E437:G437"/>
    <mergeCell ref="H437:J437"/>
    <mergeCell ref="K437:M437"/>
    <mergeCell ref="N437:R437"/>
    <mergeCell ref="S437:V437"/>
    <mergeCell ref="W437:AA437"/>
    <mergeCell ref="AB437:AH437"/>
    <mergeCell ref="B438:D438"/>
    <mergeCell ref="E438:G438"/>
    <mergeCell ref="H438:J438"/>
    <mergeCell ref="K438:M438"/>
    <mergeCell ref="N438:R438"/>
    <mergeCell ref="S438:V438"/>
    <mergeCell ref="W438:AA438"/>
    <mergeCell ref="AB438:AH438"/>
    <mergeCell ref="B435:D435"/>
    <mergeCell ref="E435:G435"/>
    <mergeCell ref="H435:J435"/>
    <mergeCell ref="K435:M435"/>
    <mergeCell ref="N435:R435"/>
    <mergeCell ref="S435:V435"/>
    <mergeCell ref="W435:AA435"/>
    <mergeCell ref="AB435:AH435"/>
    <mergeCell ref="B436:D436"/>
    <mergeCell ref="E436:G436"/>
    <mergeCell ref="H436:J436"/>
    <mergeCell ref="K436:M436"/>
    <mergeCell ref="N436:R436"/>
    <mergeCell ref="S436:V436"/>
    <mergeCell ref="W436:AA436"/>
    <mergeCell ref="AB436:AH436"/>
    <mergeCell ref="B433:D433"/>
    <mergeCell ref="E433:G433"/>
    <mergeCell ref="H433:J433"/>
    <mergeCell ref="K433:M433"/>
    <mergeCell ref="N433:R433"/>
    <mergeCell ref="S433:V433"/>
    <mergeCell ref="W433:AA433"/>
    <mergeCell ref="AB433:AH433"/>
    <mergeCell ref="B434:D434"/>
    <mergeCell ref="E434:G434"/>
    <mergeCell ref="H434:J434"/>
    <mergeCell ref="K434:M434"/>
    <mergeCell ref="N434:R434"/>
    <mergeCell ref="S434:V434"/>
    <mergeCell ref="W434:AA434"/>
    <mergeCell ref="AB434:AH434"/>
    <mergeCell ref="B431:D431"/>
    <mergeCell ref="E431:G431"/>
    <mergeCell ref="H431:J431"/>
    <mergeCell ref="K431:M431"/>
    <mergeCell ref="N431:R431"/>
    <mergeCell ref="S431:V431"/>
    <mergeCell ref="W431:AA431"/>
    <mergeCell ref="AB431:AH431"/>
    <mergeCell ref="B432:D432"/>
    <mergeCell ref="E432:G432"/>
    <mergeCell ref="H432:J432"/>
    <mergeCell ref="K432:M432"/>
    <mergeCell ref="N432:R432"/>
    <mergeCell ref="S432:V432"/>
    <mergeCell ref="W432:AA432"/>
    <mergeCell ref="AB432:AH432"/>
    <mergeCell ref="B429:D429"/>
    <mergeCell ref="E429:G429"/>
    <mergeCell ref="H429:J429"/>
    <mergeCell ref="K429:M429"/>
    <mergeCell ref="N429:R429"/>
    <mergeCell ref="S429:V429"/>
    <mergeCell ref="W429:AA429"/>
    <mergeCell ref="AB429:AH429"/>
    <mergeCell ref="B430:D430"/>
    <mergeCell ref="E430:G430"/>
    <mergeCell ref="H430:J430"/>
    <mergeCell ref="K430:M430"/>
    <mergeCell ref="N430:R430"/>
    <mergeCell ref="S430:V430"/>
    <mergeCell ref="W430:AA430"/>
    <mergeCell ref="AB430:AH430"/>
    <mergeCell ref="B427:D427"/>
    <mergeCell ref="E427:G427"/>
    <mergeCell ref="H427:J427"/>
    <mergeCell ref="K427:M427"/>
    <mergeCell ref="N427:R427"/>
    <mergeCell ref="S427:V427"/>
    <mergeCell ref="W427:AA427"/>
    <mergeCell ref="AB427:AH427"/>
    <mergeCell ref="B428:D428"/>
    <mergeCell ref="E428:G428"/>
    <mergeCell ref="H428:J428"/>
    <mergeCell ref="K428:M428"/>
    <mergeCell ref="N428:R428"/>
    <mergeCell ref="S428:V428"/>
    <mergeCell ref="W428:AA428"/>
    <mergeCell ref="AB428:AH428"/>
    <mergeCell ref="B425:D425"/>
    <mergeCell ref="E425:G425"/>
    <mergeCell ref="H425:J425"/>
    <mergeCell ref="K425:M425"/>
    <mergeCell ref="N425:R425"/>
    <mergeCell ref="S425:V425"/>
    <mergeCell ref="W425:AA425"/>
    <mergeCell ref="AB425:AH425"/>
    <mergeCell ref="B426:D426"/>
    <mergeCell ref="E426:G426"/>
    <mergeCell ref="H426:J426"/>
    <mergeCell ref="K426:M426"/>
    <mergeCell ref="N426:R426"/>
    <mergeCell ref="S426:V426"/>
    <mergeCell ref="W426:AA426"/>
    <mergeCell ref="AB426:AH426"/>
    <mergeCell ref="B423:D423"/>
    <mergeCell ref="E423:G423"/>
    <mergeCell ref="H423:J423"/>
    <mergeCell ref="K423:M423"/>
    <mergeCell ref="N423:R423"/>
    <mergeCell ref="S423:V423"/>
    <mergeCell ref="W423:AA423"/>
    <mergeCell ref="AB423:AH423"/>
    <mergeCell ref="B424:D424"/>
    <mergeCell ref="E424:G424"/>
    <mergeCell ref="H424:J424"/>
    <mergeCell ref="K424:M424"/>
    <mergeCell ref="N424:R424"/>
    <mergeCell ref="S424:V424"/>
    <mergeCell ref="W424:AA424"/>
    <mergeCell ref="AB424:AH424"/>
    <mergeCell ref="B421:D421"/>
    <mergeCell ref="E421:G421"/>
    <mergeCell ref="H421:J421"/>
    <mergeCell ref="K421:M421"/>
    <mergeCell ref="N421:R421"/>
    <mergeCell ref="S421:V421"/>
    <mergeCell ref="W421:AA421"/>
    <mergeCell ref="AB421:AH421"/>
    <mergeCell ref="B422:D422"/>
    <mergeCell ref="E422:G422"/>
    <mergeCell ref="H422:J422"/>
    <mergeCell ref="K422:M422"/>
    <mergeCell ref="N422:R422"/>
    <mergeCell ref="S422:V422"/>
    <mergeCell ref="W422:AA422"/>
    <mergeCell ref="AB422:AH422"/>
    <mergeCell ref="B419:D419"/>
    <mergeCell ref="E419:G419"/>
    <mergeCell ref="H419:J419"/>
    <mergeCell ref="K419:M419"/>
    <mergeCell ref="N419:R419"/>
    <mergeCell ref="S419:V419"/>
    <mergeCell ref="W419:AA419"/>
    <mergeCell ref="AB419:AH419"/>
    <mergeCell ref="B420:D420"/>
    <mergeCell ref="E420:G420"/>
    <mergeCell ref="H420:J420"/>
    <mergeCell ref="K420:M420"/>
    <mergeCell ref="N420:R420"/>
    <mergeCell ref="S420:V420"/>
    <mergeCell ref="W420:AA420"/>
    <mergeCell ref="AB420:AH420"/>
    <mergeCell ref="B417:D417"/>
    <mergeCell ref="E417:G417"/>
    <mergeCell ref="H417:J417"/>
    <mergeCell ref="K417:M417"/>
    <mergeCell ref="N417:R417"/>
    <mergeCell ref="S417:V417"/>
    <mergeCell ref="W417:AA417"/>
    <mergeCell ref="AB417:AH417"/>
    <mergeCell ref="B418:D418"/>
    <mergeCell ref="E418:G418"/>
    <mergeCell ref="H418:J418"/>
    <mergeCell ref="K418:M418"/>
    <mergeCell ref="N418:R418"/>
    <mergeCell ref="S418:V418"/>
    <mergeCell ref="W418:AA418"/>
    <mergeCell ref="AB418:AH418"/>
    <mergeCell ref="B415:D415"/>
    <mergeCell ref="E415:G415"/>
    <mergeCell ref="H415:J415"/>
    <mergeCell ref="K415:M415"/>
    <mergeCell ref="N415:R415"/>
    <mergeCell ref="S415:V415"/>
    <mergeCell ref="W415:AA415"/>
    <mergeCell ref="AB415:AH415"/>
    <mergeCell ref="B416:D416"/>
    <mergeCell ref="E416:G416"/>
    <mergeCell ref="H416:J416"/>
    <mergeCell ref="K416:M416"/>
    <mergeCell ref="N416:R416"/>
    <mergeCell ref="S416:V416"/>
    <mergeCell ref="W416:AA416"/>
    <mergeCell ref="AB416:AH416"/>
    <mergeCell ref="B413:D413"/>
    <mergeCell ref="E413:G413"/>
    <mergeCell ref="H413:J413"/>
    <mergeCell ref="K413:M413"/>
    <mergeCell ref="N413:R413"/>
    <mergeCell ref="S413:V413"/>
    <mergeCell ref="W413:AA413"/>
    <mergeCell ref="AB413:AH413"/>
    <mergeCell ref="B414:D414"/>
    <mergeCell ref="E414:G414"/>
    <mergeCell ref="H414:J414"/>
    <mergeCell ref="K414:M414"/>
    <mergeCell ref="N414:R414"/>
    <mergeCell ref="S414:V414"/>
    <mergeCell ref="W414:AA414"/>
    <mergeCell ref="AB414:AH414"/>
    <mergeCell ref="B411:D411"/>
    <mergeCell ref="E411:G411"/>
    <mergeCell ref="H411:J411"/>
    <mergeCell ref="K411:M411"/>
    <mergeCell ref="N411:R411"/>
    <mergeCell ref="S411:V411"/>
    <mergeCell ref="W411:AA411"/>
    <mergeCell ref="AB411:AH411"/>
    <mergeCell ref="B412:D412"/>
    <mergeCell ref="E412:G412"/>
    <mergeCell ref="H412:J412"/>
    <mergeCell ref="K412:M412"/>
    <mergeCell ref="N412:R412"/>
    <mergeCell ref="S412:V412"/>
    <mergeCell ref="W412:AA412"/>
    <mergeCell ref="AB412:AH412"/>
    <mergeCell ref="B409:D409"/>
    <mergeCell ref="E409:G409"/>
    <mergeCell ref="H409:J409"/>
    <mergeCell ref="K409:M409"/>
    <mergeCell ref="N409:R409"/>
    <mergeCell ref="S409:V409"/>
    <mergeCell ref="W409:AA409"/>
    <mergeCell ref="AB409:AH409"/>
    <mergeCell ref="B410:D410"/>
    <mergeCell ref="E410:G410"/>
    <mergeCell ref="H410:J410"/>
    <mergeCell ref="K410:M410"/>
    <mergeCell ref="N410:R410"/>
    <mergeCell ref="S410:V410"/>
    <mergeCell ref="W410:AA410"/>
    <mergeCell ref="AB410:AH410"/>
    <mergeCell ref="B406:D407"/>
    <mergeCell ref="E406:G407"/>
    <mergeCell ref="H406:J407"/>
    <mergeCell ref="K406:M407"/>
    <mergeCell ref="N406:R407"/>
    <mergeCell ref="S406:V407"/>
    <mergeCell ref="W406:AA407"/>
    <mergeCell ref="AB406:AH407"/>
    <mergeCell ref="B408:D408"/>
    <mergeCell ref="E408:G408"/>
    <mergeCell ref="H408:J408"/>
    <mergeCell ref="K408:M408"/>
    <mergeCell ref="N408:R408"/>
    <mergeCell ref="S408:V408"/>
    <mergeCell ref="W408:AA408"/>
    <mergeCell ref="AB408:AH408"/>
    <mergeCell ref="B391:AH391"/>
    <mergeCell ref="B392:AF392"/>
    <mergeCell ref="X395:Y395"/>
    <mergeCell ref="Z395:AA395"/>
    <mergeCell ref="AC395:AD395"/>
    <mergeCell ref="AF395:AG395"/>
    <mergeCell ref="B399:AH399"/>
    <mergeCell ref="R401:X401"/>
    <mergeCell ref="R402:X402"/>
    <mergeCell ref="B389:D389"/>
    <mergeCell ref="E389:G389"/>
    <mergeCell ref="H389:J389"/>
    <mergeCell ref="K389:M389"/>
    <mergeCell ref="N389:R389"/>
    <mergeCell ref="S389:V389"/>
    <mergeCell ref="W389:AA389"/>
    <mergeCell ref="AB389:AH389"/>
    <mergeCell ref="B390:D390"/>
    <mergeCell ref="E390:G390"/>
    <mergeCell ref="H390:J390"/>
    <mergeCell ref="K390:M390"/>
    <mergeCell ref="N390:R390"/>
    <mergeCell ref="S390:V390"/>
    <mergeCell ref="W390:AA390"/>
    <mergeCell ref="AB390:AH390"/>
    <mergeCell ref="B387:D387"/>
    <mergeCell ref="E387:G387"/>
    <mergeCell ref="H387:J387"/>
    <mergeCell ref="K387:M387"/>
    <mergeCell ref="N387:R387"/>
    <mergeCell ref="S387:V387"/>
    <mergeCell ref="W387:AA387"/>
    <mergeCell ref="AB387:AH387"/>
    <mergeCell ref="B388:D388"/>
    <mergeCell ref="E388:G388"/>
    <mergeCell ref="H388:J388"/>
    <mergeCell ref="K388:M388"/>
    <mergeCell ref="N388:R388"/>
    <mergeCell ref="S388:V388"/>
    <mergeCell ref="W388:AA388"/>
    <mergeCell ref="AB388:AH388"/>
    <mergeCell ref="B385:D385"/>
    <mergeCell ref="E385:G385"/>
    <mergeCell ref="H385:J385"/>
    <mergeCell ref="K385:M385"/>
    <mergeCell ref="N385:R385"/>
    <mergeCell ref="S385:V385"/>
    <mergeCell ref="W385:AA385"/>
    <mergeCell ref="AB385:AH385"/>
    <mergeCell ref="B386:D386"/>
    <mergeCell ref="E386:G386"/>
    <mergeCell ref="H386:J386"/>
    <mergeCell ref="K386:M386"/>
    <mergeCell ref="N386:R386"/>
    <mergeCell ref="S386:V386"/>
    <mergeCell ref="W386:AA386"/>
    <mergeCell ref="AB386:AH386"/>
    <mergeCell ref="B383:D383"/>
    <mergeCell ref="E383:G383"/>
    <mergeCell ref="H383:J383"/>
    <mergeCell ref="K383:M383"/>
    <mergeCell ref="N383:R383"/>
    <mergeCell ref="S383:V383"/>
    <mergeCell ref="W383:AA383"/>
    <mergeCell ref="AB383:AH383"/>
    <mergeCell ref="B384:D384"/>
    <mergeCell ref="E384:G384"/>
    <mergeCell ref="H384:J384"/>
    <mergeCell ref="K384:M384"/>
    <mergeCell ref="N384:R384"/>
    <mergeCell ref="S384:V384"/>
    <mergeCell ref="W384:AA384"/>
    <mergeCell ref="AB384:AH384"/>
    <mergeCell ref="B381:D381"/>
    <mergeCell ref="E381:G381"/>
    <mergeCell ref="H381:J381"/>
    <mergeCell ref="K381:M381"/>
    <mergeCell ref="N381:R381"/>
    <mergeCell ref="S381:V381"/>
    <mergeCell ref="W381:AA381"/>
    <mergeCell ref="AB381:AH381"/>
    <mergeCell ref="B382:D382"/>
    <mergeCell ref="E382:G382"/>
    <mergeCell ref="H382:J382"/>
    <mergeCell ref="K382:M382"/>
    <mergeCell ref="N382:R382"/>
    <mergeCell ref="S382:V382"/>
    <mergeCell ref="W382:AA382"/>
    <mergeCell ref="AB382:AH382"/>
    <mergeCell ref="B379:D379"/>
    <mergeCell ref="E379:G379"/>
    <mergeCell ref="H379:J379"/>
    <mergeCell ref="K379:M379"/>
    <mergeCell ref="N379:R379"/>
    <mergeCell ref="S379:V379"/>
    <mergeCell ref="W379:AA379"/>
    <mergeCell ref="AB379:AH379"/>
    <mergeCell ref="B380:D380"/>
    <mergeCell ref="E380:G380"/>
    <mergeCell ref="H380:J380"/>
    <mergeCell ref="K380:M380"/>
    <mergeCell ref="N380:R380"/>
    <mergeCell ref="S380:V380"/>
    <mergeCell ref="W380:AA380"/>
    <mergeCell ref="AB380:AH380"/>
    <mergeCell ref="B377:D377"/>
    <mergeCell ref="E377:G377"/>
    <mergeCell ref="H377:J377"/>
    <mergeCell ref="K377:M377"/>
    <mergeCell ref="N377:R377"/>
    <mergeCell ref="S377:V377"/>
    <mergeCell ref="W377:AA377"/>
    <mergeCell ref="AB377:AH377"/>
    <mergeCell ref="B378:D378"/>
    <mergeCell ref="E378:G378"/>
    <mergeCell ref="H378:J378"/>
    <mergeCell ref="K378:M378"/>
    <mergeCell ref="N378:R378"/>
    <mergeCell ref="S378:V378"/>
    <mergeCell ref="W378:AA378"/>
    <mergeCell ref="AB378:AH378"/>
    <mergeCell ref="B375:D375"/>
    <mergeCell ref="E375:G375"/>
    <mergeCell ref="H375:J375"/>
    <mergeCell ref="K375:M375"/>
    <mergeCell ref="N375:R375"/>
    <mergeCell ref="S375:V375"/>
    <mergeCell ref="W375:AA375"/>
    <mergeCell ref="AB375:AH375"/>
    <mergeCell ref="B376:D376"/>
    <mergeCell ref="E376:G376"/>
    <mergeCell ref="H376:J376"/>
    <mergeCell ref="K376:M376"/>
    <mergeCell ref="N376:R376"/>
    <mergeCell ref="S376:V376"/>
    <mergeCell ref="W376:AA376"/>
    <mergeCell ref="AB376:AH376"/>
    <mergeCell ref="B373:D373"/>
    <mergeCell ref="E373:G373"/>
    <mergeCell ref="H373:J373"/>
    <mergeCell ref="K373:M373"/>
    <mergeCell ref="N373:R373"/>
    <mergeCell ref="S373:V373"/>
    <mergeCell ref="W373:AA373"/>
    <mergeCell ref="AB373:AH373"/>
    <mergeCell ref="B374:D374"/>
    <mergeCell ref="E374:G374"/>
    <mergeCell ref="H374:J374"/>
    <mergeCell ref="K374:M374"/>
    <mergeCell ref="N374:R374"/>
    <mergeCell ref="S374:V374"/>
    <mergeCell ref="W374:AA374"/>
    <mergeCell ref="AB374:AH374"/>
    <mergeCell ref="B371:D371"/>
    <mergeCell ref="E371:G371"/>
    <mergeCell ref="H371:J371"/>
    <mergeCell ref="K371:M371"/>
    <mergeCell ref="N371:R371"/>
    <mergeCell ref="S371:V371"/>
    <mergeCell ref="W371:AA371"/>
    <mergeCell ref="AB371:AH371"/>
    <mergeCell ref="B372:D372"/>
    <mergeCell ref="E372:G372"/>
    <mergeCell ref="H372:J372"/>
    <mergeCell ref="K372:M372"/>
    <mergeCell ref="N372:R372"/>
    <mergeCell ref="S372:V372"/>
    <mergeCell ref="W372:AA372"/>
    <mergeCell ref="AB372:AH372"/>
    <mergeCell ref="B369:D369"/>
    <mergeCell ref="E369:G369"/>
    <mergeCell ref="H369:J369"/>
    <mergeCell ref="K369:M369"/>
    <mergeCell ref="N369:R369"/>
    <mergeCell ref="S369:V369"/>
    <mergeCell ref="W369:AA369"/>
    <mergeCell ref="AB369:AH369"/>
    <mergeCell ref="B370:D370"/>
    <mergeCell ref="E370:G370"/>
    <mergeCell ref="H370:J370"/>
    <mergeCell ref="K370:M370"/>
    <mergeCell ref="N370:R370"/>
    <mergeCell ref="S370:V370"/>
    <mergeCell ref="W370:AA370"/>
    <mergeCell ref="AB370:AH370"/>
    <mergeCell ref="B367:D367"/>
    <mergeCell ref="E367:G367"/>
    <mergeCell ref="H367:J367"/>
    <mergeCell ref="K367:M367"/>
    <mergeCell ref="N367:R367"/>
    <mergeCell ref="S367:V367"/>
    <mergeCell ref="W367:AA367"/>
    <mergeCell ref="AB367:AH367"/>
    <mergeCell ref="B368:D368"/>
    <mergeCell ref="E368:G368"/>
    <mergeCell ref="H368:J368"/>
    <mergeCell ref="K368:M368"/>
    <mergeCell ref="N368:R368"/>
    <mergeCell ref="S368:V368"/>
    <mergeCell ref="W368:AA368"/>
    <mergeCell ref="AB368:AH368"/>
    <mergeCell ref="B365:D365"/>
    <mergeCell ref="E365:G365"/>
    <mergeCell ref="H365:J365"/>
    <mergeCell ref="K365:M365"/>
    <mergeCell ref="N365:R365"/>
    <mergeCell ref="S365:V365"/>
    <mergeCell ref="W365:AA365"/>
    <mergeCell ref="AB365:AH365"/>
    <mergeCell ref="B366:D366"/>
    <mergeCell ref="E366:G366"/>
    <mergeCell ref="H366:J366"/>
    <mergeCell ref="K366:M366"/>
    <mergeCell ref="N366:R366"/>
    <mergeCell ref="S366:V366"/>
    <mergeCell ref="W366:AA366"/>
    <mergeCell ref="AB366:AH366"/>
    <mergeCell ref="B363:D363"/>
    <mergeCell ref="E363:G363"/>
    <mergeCell ref="H363:J363"/>
    <mergeCell ref="K363:M363"/>
    <mergeCell ref="N363:R363"/>
    <mergeCell ref="S363:V363"/>
    <mergeCell ref="W363:AA363"/>
    <mergeCell ref="AB363:AH363"/>
    <mergeCell ref="B364:D364"/>
    <mergeCell ref="E364:G364"/>
    <mergeCell ref="H364:J364"/>
    <mergeCell ref="K364:M364"/>
    <mergeCell ref="N364:R364"/>
    <mergeCell ref="S364:V364"/>
    <mergeCell ref="W364:AA364"/>
    <mergeCell ref="AB364:AH364"/>
    <mergeCell ref="B361:D361"/>
    <mergeCell ref="E361:G361"/>
    <mergeCell ref="H361:J361"/>
    <mergeCell ref="K361:M361"/>
    <mergeCell ref="N361:R361"/>
    <mergeCell ref="S361:V361"/>
    <mergeCell ref="W361:AA361"/>
    <mergeCell ref="AB361:AH361"/>
    <mergeCell ref="B362:D362"/>
    <mergeCell ref="E362:G362"/>
    <mergeCell ref="H362:J362"/>
    <mergeCell ref="K362:M362"/>
    <mergeCell ref="N362:R362"/>
    <mergeCell ref="S362:V362"/>
    <mergeCell ref="W362:AA362"/>
    <mergeCell ref="AB362:AH362"/>
    <mergeCell ref="B359:D359"/>
    <mergeCell ref="E359:G359"/>
    <mergeCell ref="H359:J359"/>
    <mergeCell ref="K359:M359"/>
    <mergeCell ref="N359:R359"/>
    <mergeCell ref="S359:V359"/>
    <mergeCell ref="W359:AA359"/>
    <mergeCell ref="AB359:AH359"/>
    <mergeCell ref="B360:D360"/>
    <mergeCell ref="E360:G360"/>
    <mergeCell ref="H360:J360"/>
    <mergeCell ref="K360:M360"/>
    <mergeCell ref="N360:R360"/>
    <mergeCell ref="S360:V360"/>
    <mergeCell ref="W360:AA360"/>
    <mergeCell ref="AB360:AH360"/>
    <mergeCell ref="B343:AF343"/>
    <mergeCell ref="X346:Y346"/>
    <mergeCell ref="Z346:AA346"/>
    <mergeCell ref="AC346:AD346"/>
    <mergeCell ref="AF346:AG346"/>
    <mergeCell ref="B350:AH350"/>
    <mergeCell ref="R352:X352"/>
    <mergeCell ref="R353:X353"/>
    <mergeCell ref="B357:D358"/>
    <mergeCell ref="E357:G358"/>
    <mergeCell ref="H357:J358"/>
    <mergeCell ref="K357:M358"/>
    <mergeCell ref="N357:R358"/>
    <mergeCell ref="S357:V358"/>
    <mergeCell ref="W357:AA358"/>
    <mergeCell ref="AB357:AH358"/>
    <mergeCell ref="B340:D340"/>
    <mergeCell ref="E340:G340"/>
    <mergeCell ref="H340:J340"/>
    <mergeCell ref="K340:M340"/>
    <mergeCell ref="N340:R340"/>
    <mergeCell ref="S340:V340"/>
    <mergeCell ref="W340:AA340"/>
    <mergeCell ref="AB340:AH340"/>
    <mergeCell ref="B341:D341"/>
    <mergeCell ref="E341:G341"/>
    <mergeCell ref="H341:J341"/>
    <mergeCell ref="K341:M341"/>
    <mergeCell ref="N341:R341"/>
    <mergeCell ref="S341:V341"/>
    <mergeCell ref="W341:AA341"/>
    <mergeCell ref="AB341:AH341"/>
    <mergeCell ref="B336:D336"/>
    <mergeCell ref="E336:G336"/>
    <mergeCell ref="H336:J336"/>
    <mergeCell ref="K336:M336"/>
    <mergeCell ref="N336:R336"/>
    <mergeCell ref="S336:V336"/>
    <mergeCell ref="W336:AA336"/>
    <mergeCell ref="AB336:AH336"/>
    <mergeCell ref="B337:D337"/>
    <mergeCell ref="E337:G337"/>
    <mergeCell ref="H337:J337"/>
    <mergeCell ref="K337:M337"/>
    <mergeCell ref="N337:R337"/>
    <mergeCell ref="S337:V337"/>
    <mergeCell ref="W337:AA337"/>
    <mergeCell ref="AB337:AH337"/>
    <mergeCell ref="B332:D332"/>
    <mergeCell ref="E332:G332"/>
    <mergeCell ref="H332:J332"/>
    <mergeCell ref="K332:M332"/>
    <mergeCell ref="N332:R332"/>
    <mergeCell ref="S332:V332"/>
    <mergeCell ref="W332:AA332"/>
    <mergeCell ref="AB332:AH332"/>
    <mergeCell ref="B333:D333"/>
    <mergeCell ref="E333:G333"/>
    <mergeCell ref="H333:J333"/>
    <mergeCell ref="K333:M333"/>
    <mergeCell ref="N333:R333"/>
    <mergeCell ref="S333:V333"/>
    <mergeCell ref="W333:AA333"/>
    <mergeCell ref="AB333:AH333"/>
    <mergeCell ref="B329:D329"/>
    <mergeCell ref="E329:G329"/>
    <mergeCell ref="H329:J329"/>
    <mergeCell ref="K329:M329"/>
    <mergeCell ref="N329:R329"/>
    <mergeCell ref="S329:V329"/>
    <mergeCell ref="W329:AA329"/>
    <mergeCell ref="AB329:AH329"/>
    <mergeCell ref="B324:D324"/>
    <mergeCell ref="E324:G324"/>
    <mergeCell ref="H324:J324"/>
    <mergeCell ref="K324:M324"/>
    <mergeCell ref="N324:R324"/>
    <mergeCell ref="S324:V324"/>
    <mergeCell ref="W324:AA324"/>
    <mergeCell ref="AB324:AH324"/>
    <mergeCell ref="B325:D325"/>
    <mergeCell ref="E325:G325"/>
    <mergeCell ref="H325:J325"/>
    <mergeCell ref="K325:M325"/>
    <mergeCell ref="N325:R325"/>
    <mergeCell ref="S325:V325"/>
    <mergeCell ref="W325:AA325"/>
    <mergeCell ref="AB325:AH325"/>
    <mergeCell ref="B321:D321"/>
    <mergeCell ref="E321:G321"/>
    <mergeCell ref="H321:J321"/>
    <mergeCell ref="K321:M321"/>
    <mergeCell ref="N321:R321"/>
    <mergeCell ref="S321:V321"/>
    <mergeCell ref="W321:AA321"/>
    <mergeCell ref="AB321:AH321"/>
    <mergeCell ref="B316:D316"/>
    <mergeCell ref="E316:G316"/>
    <mergeCell ref="H316:J316"/>
    <mergeCell ref="K316:M316"/>
    <mergeCell ref="N316:R316"/>
    <mergeCell ref="S316:V316"/>
    <mergeCell ref="W316:AA316"/>
    <mergeCell ref="AB316:AH316"/>
    <mergeCell ref="B317:D317"/>
    <mergeCell ref="E317:G317"/>
    <mergeCell ref="H317:J317"/>
    <mergeCell ref="K317:M317"/>
    <mergeCell ref="N317:R317"/>
    <mergeCell ref="S317:V317"/>
    <mergeCell ref="W317:AA317"/>
    <mergeCell ref="AB317:AH317"/>
    <mergeCell ref="B318:D318"/>
    <mergeCell ref="E318:G318"/>
    <mergeCell ref="H318:J318"/>
    <mergeCell ref="K318:M318"/>
    <mergeCell ref="N318:R318"/>
    <mergeCell ref="S318:V318"/>
    <mergeCell ref="W318:AA318"/>
    <mergeCell ref="AB318:AH318"/>
    <mergeCell ref="B313:D313"/>
    <mergeCell ref="E313:G313"/>
    <mergeCell ref="H313:J313"/>
    <mergeCell ref="K313:M313"/>
    <mergeCell ref="N313:R313"/>
    <mergeCell ref="S313:V313"/>
    <mergeCell ref="W313:AA313"/>
    <mergeCell ref="AB313:AH313"/>
    <mergeCell ref="X297:Y297"/>
    <mergeCell ref="Z297:AA297"/>
    <mergeCell ref="AC297:AD297"/>
    <mergeCell ref="AF297:AG297"/>
    <mergeCell ref="B301:AH301"/>
    <mergeCell ref="R303:X303"/>
    <mergeCell ref="R304:X304"/>
    <mergeCell ref="B308:D309"/>
    <mergeCell ref="E308:G309"/>
    <mergeCell ref="H308:J309"/>
    <mergeCell ref="K308:M309"/>
    <mergeCell ref="N308:R309"/>
    <mergeCell ref="S308:V309"/>
    <mergeCell ref="W308:AA309"/>
    <mergeCell ref="AB308:AH309"/>
    <mergeCell ref="B310:D310"/>
    <mergeCell ref="E310:G310"/>
    <mergeCell ref="H310:J310"/>
    <mergeCell ref="K310:M310"/>
    <mergeCell ref="N310:R310"/>
    <mergeCell ref="S310:V310"/>
    <mergeCell ref="W310:AA310"/>
    <mergeCell ref="AB310:AH310"/>
    <mergeCell ref="B342:AH342"/>
    <mergeCell ref="B339:D339"/>
    <mergeCell ref="E339:G339"/>
    <mergeCell ref="H339:J339"/>
    <mergeCell ref="K339:M339"/>
    <mergeCell ref="N339:R339"/>
    <mergeCell ref="S339:V339"/>
    <mergeCell ref="W339:AA339"/>
    <mergeCell ref="AB339:AH339"/>
    <mergeCell ref="B338:D338"/>
    <mergeCell ref="E338:G338"/>
    <mergeCell ref="H338:J338"/>
    <mergeCell ref="K338:M338"/>
    <mergeCell ref="N338:R338"/>
    <mergeCell ref="S338:V338"/>
    <mergeCell ref="W338:AA338"/>
    <mergeCell ref="AB338:AH338"/>
    <mergeCell ref="B335:D335"/>
    <mergeCell ref="E335:G335"/>
    <mergeCell ref="H335:J335"/>
    <mergeCell ref="K335:M335"/>
    <mergeCell ref="N335:R335"/>
    <mergeCell ref="S335:V335"/>
    <mergeCell ref="W335:AA335"/>
    <mergeCell ref="AB335:AH335"/>
    <mergeCell ref="B334:D334"/>
    <mergeCell ref="E334:G334"/>
    <mergeCell ref="H334:J334"/>
    <mergeCell ref="K334:M334"/>
    <mergeCell ref="N334:R334"/>
    <mergeCell ref="S334:V334"/>
    <mergeCell ref="W334:AA334"/>
    <mergeCell ref="AB334:AH334"/>
    <mergeCell ref="B331:D331"/>
    <mergeCell ref="E331:G331"/>
    <mergeCell ref="H331:J331"/>
    <mergeCell ref="K331:M331"/>
    <mergeCell ref="N331:R331"/>
    <mergeCell ref="S331:V331"/>
    <mergeCell ref="W331:AA331"/>
    <mergeCell ref="AB331:AH331"/>
    <mergeCell ref="B330:D330"/>
    <mergeCell ref="E330:G330"/>
    <mergeCell ref="H330:J330"/>
    <mergeCell ref="K330:M330"/>
    <mergeCell ref="N330:R330"/>
    <mergeCell ref="S330:V330"/>
    <mergeCell ref="W330:AA330"/>
    <mergeCell ref="AB330:AH330"/>
    <mergeCell ref="B327:D327"/>
    <mergeCell ref="E327:G327"/>
    <mergeCell ref="H327:J327"/>
    <mergeCell ref="K327:M327"/>
    <mergeCell ref="N327:R327"/>
    <mergeCell ref="S327:V327"/>
    <mergeCell ref="W327:AA327"/>
    <mergeCell ref="AB327:AH327"/>
    <mergeCell ref="B326:D326"/>
    <mergeCell ref="E326:G326"/>
    <mergeCell ref="H326:J326"/>
    <mergeCell ref="K326:M326"/>
    <mergeCell ref="N326:R326"/>
    <mergeCell ref="S326:V326"/>
    <mergeCell ref="W326:AA326"/>
    <mergeCell ref="AB326:AH326"/>
    <mergeCell ref="B328:D328"/>
    <mergeCell ref="E328:G328"/>
    <mergeCell ref="H328:J328"/>
    <mergeCell ref="K328:M328"/>
    <mergeCell ref="N328:R328"/>
    <mergeCell ref="S328:V328"/>
    <mergeCell ref="W328:AA328"/>
    <mergeCell ref="AB328:AH328"/>
    <mergeCell ref="B323:D323"/>
    <mergeCell ref="E323:G323"/>
    <mergeCell ref="H323:J323"/>
    <mergeCell ref="K323:M323"/>
    <mergeCell ref="N323:R323"/>
    <mergeCell ref="S323:V323"/>
    <mergeCell ref="W323:AA323"/>
    <mergeCell ref="AB323:AH323"/>
    <mergeCell ref="B322:D322"/>
    <mergeCell ref="E322:G322"/>
    <mergeCell ref="H322:J322"/>
    <mergeCell ref="K322:M322"/>
    <mergeCell ref="N322:R322"/>
    <mergeCell ref="S322:V322"/>
    <mergeCell ref="W322:AA322"/>
    <mergeCell ref="AB322:AH322"/>
    <mergeCell ref="B319:D319"/>
    <mergeCell ref="E319:G319"/>
    <mergeCell ref="H319:J319"/>
    <mergeCell ref="K319:M319"/>
    <mergeCell ref="N319:R319"/>
    <mergeCell ref="S319:V319"/>
    <mergeCell ref="W319:AA319"/>
    <mergeCell ref="AB319:AH319"/>
    <mergeCell ref="B320:D320"/>
    <mergeCell ref="E320:G320"/>
    <mergeCell ref="H320:J320"/>
    <mergeCell ref="K320:M320"/>
    <mergeCell ref="N320:R320"/>
    <mergeCell ref="S320:V320"/>
    <mergeCell ref="W320:AA320"/>
    <mergeCell ref="AB320:AH320"/>
    <mergeCell ref="B315:D315"/>
    <mergeCell ref="E315:G315"/>
    <mergeCell ref="H315:J315"/>
    <mergeCell ref="K315:M315"/>
    <mergeCell ref="N315:R315"/>
    <mergeCell ref="S315:V315"/>
    <mergeCell ref="W315:AA315"/>
    <mergeCell ref="AB315:AH315"/>
    <mergeCell ref="B314:D314"/>
    <mergeCell ref="E314:G314"/>
    <mergeCell ref="H314:J314"/>
    <mergeCell ref="K314:M314"/>
    <mergeCell ref="N314:R314"/>
    <mergeCell ref="S314:V314"/>
    <mergeCell ref="W314:AA314"/>
    <mergeCell ref="AB314:AH314"/>
    <mergeCell ref="B311:D311"/>
    <mergeCell ref="E311:G311"/>
    <mergeCell ref="H311:J311"/>
    <mergeCell ref="K311:M311"/>
    <mergeCell ref="N311:R311"/>
    <mergeCell ref="S311:V311"/>
    <mergeCell ref="W311:AA311"/>
    <mergeCell ref="AB311:AH311"/>
    <mergeCell ref="B312:D312"/>
    <mergeCell ref="E312:G312"/>
    <mergeCell ref="H312:J312"/>
    <mergeCell ref="K312:M312"/>
    <mergeCell ref="N312:R312"/>
    <mergeCell ref="S312:V312"/>
    <mergeCell ref="W312:AA312"/>
    <mergeCell ref="AB312:AH312"/>
    <mergeCell ref="B293:AH293"/>
    <mergeCell ref="B294:AF294"/>
    <mergeCell ref="B291:D291"/>
    <mergeCell ref="E291:G291"/>
    <mergeCell ref="H291:J291"/>
    <mergeCell ref="K291:M291"/>
    <mergeCell ref="N291:R291"/>
    <mergeCell ref="S291:V291"/>
    <mergeCell ref="W291:AA291"/>
    <mergeCell ref="AB291:AH291"/>
    <mergeCell ref="B292:D292"/>
    <mergeCell ref="E292:G292"/>
    <mergeCell ref="H292:J292"/>
    <mergeCell ref="K292:M292"/>
    <mergeCell ref="N292:R292"/>
    <mergeCell ref="S292:V292"/>
    <mergeCell ref="W292:AA292"/>
    <mergeCell ref="AB292:AH292"/>
    <mergeCell ref="B289:D289"/>
    <mergeCell ref="E289:G289"/>
    <mergeCell ref="H289:J289"/>
    <mergeCell ref="K289:M289"/>
    <mergeCell ref="N289:R289"/>
    <mergeCell ref="S289:V289"/>
    <mergeCell ref="W289:AA289"/>
    <mergeCell ref="AB289:AH289"/>
    <mergeCell ref="B290:D290"/>
    <mergeCell ref="E290:G290"/>
    <mergeCell ref="H290:J290"/>
    <mergeCell ref="K290:M290"/>
    <mergeCell ref="N290:R290"/>
    <mergeCell ref="S290:V290"/>
    <mergeCell ref="W290:AA290"/>
    <mergeCell ref="AB290:AH290"/>
    <mergeCell ref="B287:D287"/>
    <mergeCell ref="E287:G287"/>
    <mergeCell ref="H287:J287"/>
    <mergeCell ref="K287:M287"/>
    <mergeCell ref="N287:R287"/>
    <mergeCell ref="S287:V287"/>
    <mergeCell ref="W287:AA287"/>
    <mergeCell ref="AB287:AH287"/>
    <mergeCell ref="B288:D288"/>
    <mergeCell ref="E288:G288"/>
    <mergeCell ref="H288:J288"/>
    <mergeCell ref="K288:M288"/>
    <mergeCell ref="N288:R288"/>
    <mergeCell ref="S288:V288"/>
    <mergeCell ref="W288:AA288"/>
    <mergeCell ref="AB288:AH288"/>
    <mergeCell ref="B285:D285"/>
    <mergeCell ref="E285:G285"/>
    <mergeCell ref="H285:J285"/>
    <mergeCell ref="K285:M285"/>
    <mergeCell ref="N285:R285"/>
    <mergeCell ref="S285:V285"/>
    <mergeCell ref="W285:AA285"/>
    <mergeCell ref="AB285:AH285"/>
    <mergeCell ref="B286:D286"/>
    <mergeCell ref="E286:G286"/>
    <mergeCell ref="H286:J286"/>
    <mergeCell ref="K286:M286"/>
    <mergeCell ref="N286:R286"/>
    <mergeCell ref="S286:V286"/>
    <mergeCell ref="W286:AA286"/>
    <mergeCell ref="AB286:AH286"/>
    <mergeCell ref="B283:D283"/>
    <mergeCell ref="E283:G283"/>
    <mergeCell ref="H283:J283"/>
    <mergeCell ref="K283:M283"/>
    <mergeCell ref="N283:R283"/>
    <mergeCell ref="S283:V283"/>
    <mergeCell ref="W283:AA283"/>
    <mergeCell ref="AB283:AH283"/>
    <mergeCell ref="B284:D284"/>
    <mergeCell ref="E284:G284"/>
    <mergeCell ref="H284:J284"/>
    <mergeCell ref="K284:M284"/>
    <mergeCell ref="N284:R284"/>
    <mergeCell ref="S284:V284"/>
    <mergeCell ref="W284:AA284"/>
    <mergeCell ref="AB284:AH284"/>
    <mergeCell ref="B281:D281"/>
    <mergeCell ref="E281:G281"/>
    <mergeCell ref="H281:J281"/>
    <mergeCell ref="K281:M281"/>
    <mergeCell ref="N281:R281"/>
    <mergeCell ref="S281:V281"/>
    <mergeCell ref="W281:AA281"/>
    <mergeCell ref="AB281:AH281"/>
    <mergeCell ref="B282:D282"/>
    <mergeCell ref="E282:G282"/>
    <mergeCell ref="H282:J282"/>
    <mergeCell ref="K282:M282"/>
    <mergeCell ref="N282:R282"/>
    <mergeCell ref="S282:V282"/>
    <mergeCell ref="W282:AA282"/>
    <mergeCell ref="AB282:AH282"/>
    <mergeCell ref="B279:D279"/>
    <mergeCell ref="E279:G279"/>
    <mergeCell ref="H279:J279"/>
    <mergeCell ref="K279:M279"/>
    <mergeCell ref="N279:R279"/>
    <mergeCell ref="S279:V279"/>
    <mergeCell ref="W279:AA279"/>
    <mergeCell ref="AB279:AH279"/>
    <mergeCell ref="B280:D280"/>
    <mergeCell ref="E280:G280"/>
    <mergeCell ref="H280:J280"/>
    <mergeCell ref="K280:M280"/>
    <mergeCell ref="N280:R280"/>
    <mergeCell ref="S280:V280"/>
    <mergeCell ref="W280:AA280"/>
    <mergeCell ref="AB280:AH280"/>
    <mergeCell ref="B277:D277"/>
    <mergeCell ref="E277:G277"/>
    <mergeCell ref="H277:J277"/>
    <mergeCell ref="K277:M277"/>
    <mergeCell ref="N277:R277"/>
    <mergeCell ref="S277:V277"/>
    <mergeCell ref="W277:AA277"/>
    <mergeCell ref="AB277:AH277"/>
    <mergeCell ref="B278:D278"/>
    <mergeCell ref="E278:G278"/>
    <mergeCell ref="H278:J278"/>
    <mergeCell ref="K278:M278"/>
    <mergeCell ref="N278:R278"/>
    <mergeCell ref="S278:V278"/>
    <mergeCell ref="W278:AA278"/>
    <mergeCell ref="AB278:AH278"/>
    <mergeCell ref="B275:D275"/>
    <mergeCell ref="E275:G275"/>
    <mergeCell ref="H275:J275"/>
    <mergeCell ref="K275:M275"/>
    <mergeCell ref="N275:R275"/>
    <mergeCell ref="S275:V275"/>
    <mergeCell ref="W275:AA275"/>
    <mergeCell ref="AB275:AH275"/>
    <mergeCell ref="B276:D276"/>
    <mergeCell ref="E276:G276"/>
    <mergeCell ref="H276:J276"/>
    <mergeCell ref="K276:M276"/>
    <mergeCell ref="N276:R276"/>
    <mergeCell ref="S276:V276"/>
    <mergeCell ref="W276:AA276"/>
    <mergeCell ref="AB276:AH276"/>
    <mergeCell ref="B273:D273"/>
    <mergeCell ref="E273:G273"/>
    <mergeCell ref="H273:J273"/>
    <mergeCell ref="K273:M273"/>
    <mergeCell ref="N273:R273"/>
    <mergeCell ref="S273:V273"/>
    <mergeCell ref="W273:AA273"/>
    <mergeCell ref="AB273:AH273"/>
    <mergeCell ref="B274:D274"/>
    <mergeCell ref="E274:G274"/>
    <mergeCell ref="H274:J274"/>
    <mergeCell ref="K274:M274"/>
    <mergeCell ref="N274:R274"/>
    <mergeCell ref="S274:V274"/>
    <mergeCell ref="W274:AA274"/>
    <mergeCell ref="AB274:AH274"/>
    <mergeCell ref="B271:D271"/>
    <mergeCell ref="E271:G271"/>
    <mergeCell ref="H271:J271"/>
    <mergeCell ref="K271:M271"/>
    <mergeCell ref="N271:R271"/>
    <mergeCell ref="S271:V271"/>
    <mergeCell ref="W271:AA271"/>
    <mergeCell ref="AB271:AH271"/>
    <mergeCell ref="B272:D272"/>
    <mergeCell ref="E272:G272"/>
    <mergeCell ref="H272:J272"/>
    <mergeCell ref="K272:M272"/>
    <mergeCell ref="N272:R272"/>
    <mergeCell ref="S272:V272"/>
    <mergeCell ref="W272:AA272"/>
    <mergeCell ref="AB272:AH272"/>
    <mergeCell ref="B269:D269"/>
    <mergeCell ref="E269:G269"/>
    <mergeCell ref="H269:J269"/>
    <mergeCell ref="K269:M269"/>
    <mergeCell ref="N269:R269"/>
    <mergeCell ref="S269:V269"/>
    <mergeCell ref="W269:AA269"/>
    <mergeCell ref="AB269:AH269"/>
    <mergeCell ref="B270:D270"/>
    <mergeCell ref="E270:G270"/>
    <mergeCell ref="H270:J270"/>
    <mergeCell ref="K270:M270"/>
    <mergeCell ref="N270:R270"/>
    <mergeCell ref="S270:V270"/>
    <mergeCell ref="W270:AA270"/>
    <mergeCell ref="AB270:AH270"/>
    <mergeCell ref="B267:D267"/>
    <mergeCell ref="E267:G267"/>
    <mergeCell ref="H267:J267"/>
    <mergeCell ref="K267:M267"/>
    <mergeCell ref="N267:R267"/>
    <mergeCell ref="S267:V267"/>
    <mergeCell ref="W267:AA267"/>
    <mergeCell ref="AB267:AH267"/>
    <mergeCell ref="B268:D268"/>
    <mergeCell ref="E268:G268"/>
    <mergeCell ref="H268:J268"/>
    <mergeCell ref="K268:M268"/>
    <mergeCell ref="N268:R268"/>
    <mergeCell ref="S268:V268"/>
    <mergeCell ref="W268:AA268"/>
    <mergeCell ref="AB268:AH268"/>
    <mergeCell ref="B265:D265"/>
    <mergeCell ref="E265:G265"/>
    <mergeCell ref="H265:J265"/>
    <mergeCell ref="K265:M265"/>
    <mergeCell ref="N265:R265"/>
    <mergeCell ref="S265:V265"/>
    <mergeCell ref="W265:AA265"/>
    <mergeCell ref="AB265:AH265"/>
    <mergeCell ref="B266:D266"/>
    <mergeCell ref="E266:G266"/>
    <mergeCell ref="H266:J266"/>
    <mergeCell ref="K266:M266"/>
    <mergeCell ref="N266:R266"/>
    <mergeCell ref="S266:V266"/>
    <mergeCell ref="W266:AA266"/>
    <mergeCell ref="AB266:AH266"/>
    <mergeCell ref="B263:D263"/>
    <mergeCell ref="E263:G263"/>
    <mergeCell ref="H263:J263"/>
    <mergeCell ref="K263:M263"/>
    <mergeCell ref="N263:R263"/>
    <mergeCell ref="S263:V263"/>
    <mergeCell ref="W263:AA263"/>
    <mergeCell ref="AB263:AH263"/>
    <mergeCell ref="B264:D264"/>
    <mergeCell ref="E264:G264"/>
    <mergeCell ref="H264:J264"/>
    <mergeCell ref="K264:M264"/>
    <mergeCell ref="N264:R264"/>
    <mergeCell ref="S264:V264"/>
    <mergeCell ref="W264:AA264"/>
    <mergeCell ref="AB264:AH264"/>
    <mergeCell ref="B261:D261"/>
    <mergeCell ref="E261:G261"/>
    <mergeCell ref="H261:J261"/>
    <mergeCell ref="K261:M261"/>
    <mergeCell ref="N261:R261"/>
    <mergeCell ref="S261:V261"/>
    <mergeCell ref="W261:AA261"/>
    <mergeCell ref="AB261:AH261"/>
    <mergeCell ref="B262:D262"/>
    <mergeCell ref="E262:G262"/>
    <mergeCell ref="H262:J262"/>
    <mergeCell ref="K262:M262"/>
    <mergeCell ref="N262:R262"/>
    <mergeCell ref="S262:V262"/>
    <mergeCell ref="W262:AA262"/>
    <mergeCell ref="AB262:AH262"/>
    <mergeCell ref="B245:AF245"/>
    <mergeCell ref="X248:Y248"/>
    <mergeCell ref="Z248:AA248"/>
    <mergeCell ref="AC248:AD248"/>
    <mergeCell ref="AF248:AG248"/>
    <mergeCell ref="B252:AH252"/>
    <mergeCell ref="R254:X254"/>
    <mergeCell ref="R255:X255"/>
    <mergeCell ref="B259:D260"/>
    <mergeCell ref="E259:G260"/>
    <mergeCell ref="H259:J260"/>
    <mergeCell ref="K259:M260"/>
    <mergeCell ref="N259:R260"/>
    <mergeCell ref="S259:V260"/>
    <mergeCell ref="W259:AA260"/>
    <mergeCell ref="AB259:AH260"/>
    <mergeCell ref="B243:D243"/>
    <mergeCell ref="E243:G243"/>
    <mergeCell ref="H243:J243"/>
    <mergeCell ref="K243:M243"/>
    <mergeCell ref="N243:R243"/>
    <mergeCell ref="S243:V243"/>
    <mergeCell ref="W243:AA243"/>
    <mergeCell ref="AB243:AH243"/>
    <mergeCell ref="B244:AH244"/>
    <mergeCell ref="B241:D241"/>
    <mergeCell ref="E241:G241"/>
    <mergeCell ref="H241:J241"/>
    <mergeCell ref="K241:M241"/>
    <mergeCell ref="N241:R241"/>
    <mergeCell ref="S241:V241"/>
    <mergeCell ref="W241:AA241"/>
    <mergeCell ref="AB241:AH241"/>
    <mergeCell ref="B242:D242"/>
    <mergeCell ref="E242:G242"/>
    <mergeCell ref="H242:J242"/>
    <mergeCell ref="K242:M242"/>
    <mergeCell ref="N242:R242"/>
    <mergeCell ref="S242:V242"/>
    <mergeCell ref="W242:AA242"/>
    <mergeCell ref="AB242:AH242"/>
    <mergeCell ref="B239:D239"/>
    <mergeCell ref="E239:G239"/>
    <mergeCell ref="H239:J239"/>
    <mergeCell ref="K239:M239"/>
    <mergeCell ref="N239:R239"/>
    <mergeCell ref="S239:V239"/>
    <mergeCell ref="W239:AA239"/>
    <mergeCell ref="AB239:AH239"/>
    <mergeCell ref="B240:D240"/>
    <mergeCell ref="E240:G240"/>
    <mergeCell ref="H240:J240"/>
    <mergeCell ref="K240:M240"/>
    <mergeCell ref="N240:R240"/>
    <mergeCell ref="S240:V240"/>
    <mergeCell ref="W240:AA240"/>
    <mergeCell ref="AB240:AH240"/>
    <mergeCell ref="B237:D237"/>
    <mergeCell ref="E237:G237"/>
    <mergeCell ref="H237:J237"/>
    <mergeCell ref="K237:M237"/>
    <mergeCell ref="N237:R237"/>
    <mergeCell ref="S237:V237"/>
    <mergeCell ref="W237:AA237"/>
    <mergeCell ref="AB237:AH237"/>
    <mergeCell ref="B238:D238"/>
    <mergeCell ref="E238:G238"/>
    <mergeCell ref="H238:J238"/>
    <mergeCell ref="K238:M238"/>
    <mergeCell ref="N238:R238"/>
    <mergeCell ref="S238:V238"/>
    <mergeCell ref="W238:AA238"/>
    <mergeCell ref="AB238:AH238"/>
    <mergeCell ref="B235:D235"/>
    <mergeCell ref="E235:G235"/>
    <mergeCell ref="H235:J235"/>
    <mergeCell ref="K235:M235"/>
    <mergeCell ref="N235:R235"/>
    <mergeCell ref="S235:V235"/>
    <mergeCell ref="W235:AA235"/>
    <mergeCell ref="AB235:AH235"/>
    <mergeCell ref="B236:D236"/>
    <mergeCell ref="E236:G236"/>
    <mergeCell ref="H236:J236"/>
    <mergeCell ref="K236:M236"/>
    <mergeCell ref="N236:R236"/>
    <mergeCell ref="S236:V236"/>
    <mergeCell ref="W236:AA236"/>
    <mergeCell ref="AB236:AH236"/>
    <mergeCell ref="B233:D233"/>
    <mergeCell ref="E233:G233"/>
    <mergeCell ref="H233:J233"/>
    <mergeCell ref="K233:M233"/>
    <mergeCell ref="N233:R233"/>
    <mergeCell ref="S233:V233"/>
    <mergeCell ref="W233:AA233"/>
    <mergeCell ref="AB233:AH233"/>
    <mergeCell ref="B234:D234"/>
    <mergeCell ref="E234:G234"/>
    <mergeCell ref="H234:J234"/>
    <mergeCell ref="K234:M234"/>
    <mergeCell ref="N234:R234"/>
    <mergeCell ref="S234:V234"/>
    <mergeCell ref="W234:AA234"/>
    <mergeCell ref="AB234:AH234"/>
    <mergeCell ref="B231:D231"/>
    <mergeCell ref="E231:G231"/>
    <mergeCell ref="H231:J231"/>
    <mergeCell ref="K231:M231"/>
    <mergeCell ref="N231:R231"/>
    <mergeCell ref="S231:V231"/>
    <mergeCell ref="W231:AA231"/>
    <mergeCell ref="AB231:AH231"/>
    <mergeCell ref="B232:D232"/>
    <mergeCell ref="E232:G232"/>
    <mergeCell ref="H232:J232"/>
    <mergeCell ref="K232:M232"/>
    <mergeCell ref="N232:R232"/>
    <mergeCell ref="S232:V232"/>
    <mergeCell ref="W232:AA232"/>
    <mergeCell ref="AB232:AH232"/>
    <mergeCell ref="B229:D229"/>
    <mergeCell ref="E229:G229"/>
    <mergeCell ref="H229:J229"/>
    <mergeCell ref="K229:M229"/>
    <mergeCell ref="N229:R229"/>
    <mergeCell ref="S229:V229"/>
    <mergeCell ref="W229:AA229"/>
    <mergeCell ref="AB229:AH229"/>
    <mergeCell ref="B230:D230"/>
    <mergeCell ref="E230:G230"/>
    <mergeCell ref="H230:J230"/>
    <mergeCell ref="K230:M230"/>
    <mergeCell ref="N230:R230"/>
    <mergeCell ref="S230:V230"/>
    <mergeCell ref="W230:AA230"/>
    <mergeCell ref="AB230:AH230"/>
    <mergeCell ref="B227:D227"/>
    <mergeCell ref="E227:G227"/>
    <mergeCell ref="H227:J227"/>
    <mergeCell ref="K227:M227"/>
    <mergeCell ref="N227:R227"/>
    <mergeCell ref="S227:V227"/>
    <mergeCell ref="W227:AA227"/>
    <mergeCell ref="AB227:AH227"/>
    <mergeCell ref="B228:D228"/>
    <mergeCell ref="E228:G228"/>
    <mergeCell ref="H228:J228"/>
    <mergeCell ref="K228:M228"/>
    <mergeCell ref="N228:R228"/>
    <mergeCell ref="S228:V228"/>
    <mergeCell ref="W228:AA228"/>
    <mergeCell ref="AB228:AH228"/>
    <mergeCell ref="B225:D225"/>
    <mergeCell ref="E225:G225"/>
    <mergeCell ref="H225:J225"/>
    <mergeCell ref="K225:M225"/>
    <mergeCell ref="N225:R225"/>
    <mergeCell ref="S225:V225"/>
    <mergeCell ref="W225:AA225"/>
    <mergeCell ref="AB225:AH225"/>
    <mergeCell ref="B226:D226"/>
    <mergeCell ref="E226:G226"/>
    <mergeCell ref="H226:J226"/>
    <mergeCell ref="K226:M226"/>
    <mergeCell ref="N226:R226"/>
    <mergeCell ref="S226:V226"/>
    <mergeCell ref="W226:AA226"/>
    <mergeCell ref="AB226:AH226"/>
    <mergeCell ref="B223:D223"/>
    <mergeCell ref="E223:G223"/>
    <mergeCell ref="H223:J223"/>
    <mergeCell ref="K223:M223"/>
    <mergeCell ref="N223:R223"/>
    <mergeCell ref="S223:V223"/>
    <mergeCell ref="W223:AA223"/>
    <mergeCell ref="AB223:AH223"/>
    <mergeCell ref="B224:D224"/>
    <mergeCell ref="E224:G224"/>
    <mergeCell ref="H224:J224"/>
    <mergeCell ref="K224:M224"/>
    <mergeCell ref="N224:R224"/>
    <mergeCell ref="S224:V224"/>
    <mergeCell ref="W224:AA224"/>
    <mergeCell ref="AB224:AH224"/>
    <mergeCell ref="B221:D221"/>
    <mergeCell ref="E221:G221"/>
    <mergeCell ref="H221:J221"/>
    <mergeCell ref="K221:M221"/>
    <mergeCell ref="N221:R221"/>
    <mergeCell ref="S221:V221"/>
    <mergeCell ref="W221:AA221"/>
    <mergeCell ref="AB221:AH221"/>
    <mergeCell ref="B222:D222"/>
    <mergeCell ref="E222:G222"/>
    <mergeCell ref="H222:J222"/>
    <mergeCell ref="K222:M222"/>
    <mergeCell ref="N222:R222"/>
    <mergeCell ref="S222:V222"/>
    <mergeCell ref="W222:AA222"/>
    <mergeCell ref="AB222:AH222"/>
    <mergeCell ref="B219:D219"/>
    <mergeCell ref="E219:G219"/>
    <mergeCell ref="H219:J219"/>
    <mergeCell ref="K219:M219"/>
    <mergeCell ref="N219:R219"/>
    <mergeCell ref="S219:V219"/>
    <mergeCell ref="W219:AA219"/>
    <mergeCell ref="AB219:AH219"/>
    <mergeCell ref="B220:D220"/>
    <mergeCell ref="E220:G220"/>
    <mergeCell ref="H220:J220"/>
    <mergeCell ref="K220:M220"/>
    <mergeCell ref="N220:R220"/>
    <mergeCell ref="S220:V220"/>
    <mergeCell ref="W220:AA220"/>
    <mergeCell ref="AB220:AH220"/>
    <mergeCell ref="B217:D217"/>
    <mergeCell ref="E217:G217"/>
    <mergeCell ref="H217:J217"/>
    <mergeCell ref="K217:M217"/>
    <mergeCell ref="N217:R217"/>
    <mergeCell ref="S217:V217"/>
    <mergeCell ref="W217:AA217"/>
    <mergeCell ref="AB217:AH217"/>
    <mergeCell ref="B218:D218"/>
    <mergeCell ref="E218:G218"/>
    <mergeCell ref="H218:J218"/>
    <mergeCell ref="K218:M218"/>
    <mergeCell ref="N218:R218"/>
    <mergeCell ref="S218:V218"/>
    <mergeCell ref="W218:AA218"/>
    <mergeCell ref="AB218:AH218"/>
    <mergeCell ref="B215:D215"/>
    <mergeCell ref="E215:G215"/>
    <mergeCell ref="H215:J215"/>
    <mergeCell ref="K215:M215"/>
    <mergeCell ref="N215:R215"/>
    <mergeCell ref="S215:V215"/>
    <mergeCell ref="W215:AA215"/>
    <mergeCell ref="AB215:AH215"/>
    <mergeCell ref="B216:D216"/>
    <mergeCell ref="E216:G216"/>
    <mergeCell ref="H216:J216"/>
    <mergeCell ref="K216:M216"/>
    <mergeCell ref="N216:R216"/>
    <mergeCell ref="S216:V216"/>
    <mergeCell ref="W216:AA216"/>
    <mergeCell ref="AB216:AH216"/>
    <mergeCell ref="B213:D213"/>
    <mergeCell ref="E213:G213"/>
    <mergeCell ref="H213:J213"/>
    <mergeCell ref="K213:M213"/>
    <mergeCell ref="N213:R213"/>
    <mergeCell ref="S213:V213"/>
    <mergeCell ref="W213:AA213"/>
    <mergeCell ref="AB213:AH213"/>
    <mergeCell ref="B214:D214"/>
    <mergeCell ref="E214:G214"/>
    <mergeCell ref="H214:J214"/>
    <mergeCell ref="K214:M214"/>
    <mergeCell ref="N214:R214"/>
    <mergeCell ref="S214:V214"/>
    <mergeCell ref="W214:AA214"/>
    <mergeCell ref="AB214:AH214"/>
    <mergeCell ref="B210:D211"/>
    <mergeCell ref="E210:G211"/>
    <mergeCell ref="H210:J211"/>
    <mergeCell ref="K210:M211"/>
    <mergeCell ref="N210:R211"/>
    <mergeCell ref="S210:V211"/>
    <mergeCell ref="W210:AA211"/>
    <mergeCell ref="AB210:AH211"/>
    <mergeCell ref="B212:D212"/>
    <mergeCell ref="E212:G212"/>
    <mergeCell ref="H212:J212"/>
    <mergeCell ref="K212:M212"/>
    <mergeCell ref="N212:R212"/>
    <mergeCell ref="S212:V212"/>
    <mergeCell ref="W212:AA212"/>
    <mergeCell ref="AB212:AH212"/>
    <mergeCell ref="B195:AH195"/>
    <mergeCell ref="B196:AF196"/>
    <mergeCell ref="X199:Y199"/>
    <mergeCell ref="Z199:AA199"/>
    <mergeCell ref="AC199:AD199"/>
    <mergeCell ref="AF199:AG199"/>
    <mergeCell ref="B203:AH203"/>
    <mergeCell ref="R205:X205"/>
    <mergeCell ref="R206:X206"/>
    <mergeCell ref="B193:D193"/>
    <mergeCell ref="E193:G193"/>
    <mergeCell ref="H193:J193"/>
    <mergeCell ref="K193:M193"/>
    <mergeCell ref="N193:R193"/>
    <mergeCell ref="S193:V193"/>
    <mergeCell ref="W193:AA193"/>
    <mergeCell ref="AB193:AH193"/>
    <mergeCell ref="B194:D194"/>
    <mergeCell ref="E194:G194"/>
    <mergeCell ref="H194:J194"/>
    <mergeCell ref="K194:M194"/>
    <mergeCell ref="N194:R194"/>
    <mergeCell ref="S194:V194"/>
    <mergeCell ref="W194:AA194"/>
    <mergeCell ref="AB194:AH194"/>
    <mergeCell ref="B191:D191"/>
    <mergeCell ref="E191:G191"/>
    <mergeCell ref="H191:J191"/>
    <mergeCell ref="K191:M191"/>
    <mergeCell ref="N191:R191"/>
    <mergeCell ref="S191:V191"/>
    <mergeCell ref="W191:AA191"/>
    <mergeCell ref="AB191:AH191"/>
    <mergeCell ref="B192:D192"/>
    <mergeCell ref="E192:G192"/>
    <mergeCell ref="H192:J192"/>
    <mergeCell ref="K192:M192"/>
    <mergeCell ref="N192:R192"/>
    <mergeCell ref="S192:V192"/>
    <mergeCell ref="W192:AA192"/>
    <mergeCell ref="AB192:AH192"/>
    <mergeCell ref="B189:D189"/>
    <mergeCell ref="E189:G189"/>
    <mergeCell ref="H189:J189"/>
    <mergeCell ref="K189:M189"/>
    <mergeCell ref="N189:R189"/>
    <mergeCell ref="S189:V189"/>
    <mergeCell ref="W189:AA189"/>
    <mergeCell ref="AB189:AH189"/>
    <mergeCell ref="B190:D190"/>
    <mergeCell ref="E190:G190"/>
    <mergeCell ref="H190:J190"/>
    <mergeCell ref="K190:M190"/>
    <mergeCell ref="N190:R190"/>
    <mergeCell ref="S190:V190"/>
    <mergeCell ref="W190:AA190"/>
    <mergeCell ref="AB190:AH190"/>
    <mergeCell ref="B187:D187"/>
    <mergeCell ref="E187:G187"/>
    <mergeCell ref="H187:J187"/>
    <mergeCell ref="K187:M187"/>
    <mergeCell ref="N187:R187"/>
    <mergeCell ref="S187:V187"/>
    <mergeCell ref="W187:AA187"/>
    <mergeCell ref="AB187:AH187"/>
    <mergeCell ref="B188:D188"/>
    <mergeCell ref="E188:G188"/>
    <mergeCell ref="H188:J188"/>
    <mergeCell ref="K188:M188"/>
    <mergeCell ref="N188:R188"/>
    <mergeCell ref="S188:V188"/>
    <mergeCell ref="W188:AA188"/>
    <mergeCell ref="AB188:AH188"/>
    <mergeCell ref="B185:D185"/>
    <mergeCell ref="E185:G185"/>
    <mergeCell ref="H185:J185"/>
    <mergeCell ref="K185:M185"/>
    <mergeCell ref="N185:R185"/>
    <mergeCell ref="S185:V185"/>
    <mergeCell ref="W185:AA185"/>
    <mergeCell ref="AB185:AH185"/>
    <mergeCell ref="B186:D186"/>
    <mergeCell ref="E186:G186"/>
    <mergeCell ref="H186:J186"/>
    <mergeCell ref="K186:M186"/>
    <mergeCell ref="N186:R186"/>
    <mergeCell ref="S186:V186"/>
    <mergeCell ref="W186:AA186"/>
    <mergeCell ref="AB186:AH186"/>
    <mergeCell ref="B183:D183"/>
    <mergeCell ref="E183:G183"/>
    <mergeCell ref="H183:J183"/>
    <mergeCell ref="K183:M183"/>
    <mergeCell ref="N183:R183"/>
    <mergeCell ref="S183:V183"/>
    <mergeCell ref="W183:AA183"/>
    <mergeCell ref="AB183:AH183"/>
    <mergeCell ref="B184:D184"/>
    <mergeCell ref="E184:G184"/>
    <mergeCell ref="H184:J184"/>
    <mergeCell ref="K184:M184"/>
    <mergeCell ref="N184:R184"/>
    <mergeCell ref="S184:V184"/>
    <mergeCell ref="W184:AA184"/>
    <mergeCell ref="AB184:AH184"/>
    <mergeCell ref="B181:D181"/>
    <mergeCell ref="E181:G181"/>
    <mergeCell ref="H181:J181"/>
    <mergeCell ref="K181:M181"/>
    <mergeCell ref="N181:R181"/>
    <mergeCell ref="S181:V181"/>
    <mergeCell ref="W181:AA181"/>
    <mergeCell ref="AB181:AH181"/>
    <mergeCell ref="B182:D182"/>
    <mergeCell ref="E182:G182"/>
    <mergeCell ref="H182:J182"/>
    <mergeCell ref="K182:M182"/>
    <mergeCell ref="N182:R182"/>
    <mergeCell ref="S182:V182"/>
    <mergeCell ref="W182:AA182"/>
    <mergeCell ref="AB182:AH182"/>
    <mergeCell ref="B179:D179"/>
    <mergeCell ref="E179:G179"/>
    <mergeCell ref="H179:J179"/>
    <mergeCell ref="K179:M179"/>
    <mergeCell ref="N179:R179"/>
    <mergeCell ref="S179:V179"/>
    <mergeCell ref="W179:AA179"/>
    <mergeCell ref="AB179:AH179"/>
    <mergeCell ref="B180:D180"/>
    <mergeCell ref="E180:G180"/>
    <mergeCell ref="H180:J180"/>
    <mergeCell ref="K180:M180"/>
    <mergeCell ref="N180:R180"/>
    <mergeCell ref="S180:V180"/>
    <mergeCell ref="W180:AA180"/>
    <mergeCell ref="AB180:AH180"/>
    <mergeCell ref="B177:D177"/>
    <mergeCell ref="E177:G177"/>
    <mergeCell ref="H177:J177"/>
    <mergeCell ref="K177:M177"/>
    <mergeCell ref="N177:R177"/>
    <mergeCell ref="S177:V177"/>
    <mergeCell ref="W177:AA177"/>
    <mergeCell ref="AB177:AH177"/>
    <mergeCell ref="B178:D178"/>
    <mergeCell ref="E178:G178"/>
    <mergeCell ref="H178:J178"/>
    <mergeCell ref="K178:M178"/>
    <mergeCell ref="N178:R178"/>
    <mergeCell ref="S178:V178"/>
    <mergeCell ref="W178:AA178"/>
    <mergeCell ref="AB178:AH178"/>
    <mergeCell ref="B175:D175"/>
    <mergeCell ref="E175:G175"/>
    <mergeCell ref="H175:J175"/>
    <mergeCell ref="K175:M175"/>
    <mergeCell ref="N175:R175"/>
    <mergeCell ref="S175:V175"/>
    <mergeCell ref="W175:AA175"/>
    <mergeCell ref="AB175:AH175"/>
    <mergeCell ref="B176:D176"/>
    <mergeCell ref="E176:G176"/>
    <mergeCell ref="H176:J176"/>
    <mergeCell ref="K176:M176"/>
    <mergeCell ref="N176:R176"/>
    <mergeCell ref="S176:V176"/>
    <mergeCell ref="W176:AA176"/>
    <mergeCell ref="AB176:AH176"/>
    <mergeCell ref="B173:D173"/>
    <mergeCell ref="E173:G173"/>
    <mergeCell ref="H173:J173"/>
    <mergeCell ref="K173:M173"/>
    <mergeCell ref="N173:R173"/>
    <mergeCell ref="S173:V173"/>
    <mergeCell ref="W173:AA173"/>
    <mergeCell ref="AB173:AH173"/>
    <mergeCell ref="B174:D174"/>
    <mergeCell ref="E174:G174"/>
    <mergeCell ref="H174:J174"/>
    <mergeCell ref="K174:M174"/>
    <mergeCell ref="N174:R174"/>
    <mergeCell ref="S174:V174"/>
    <mergeCell ref="W174:AA174"/>
    <mergeCell ref="AB174:AH174"/>
    <mergeCell ref="B171:D171"/>
    <mergeCell ref="E171:G171"/>
    <mergeCell ref="H171:J171"/>
    <mergeCell ref="K171:M171"/>
    <mergeCell ref="N171:R171"/>
    <mergeCell ref="S171:V171"/>
    <mergeCell ref="W171:AA171"/>
    <mergeCell ref="AB171:AH171"/>
    <mergeCell ref="B172:D172"/>
    <mergeCell ref="E172:G172"/>
    <mergeCell ref="H172:J172"/>
    <mergeCell ref="K172:M172"/>
    <mergeCell ref="N172:R172"/>
    <mergeCell ref="S172:V172"/>
    <mergeCell ref="W172:AA172"/>
    <mergeCell ref="AB172:AH172"/>
    <mergeCell ref="B169:D169"/>
    <mergeCell ref="E169:G169"/>
    <mergeCell ref="H169:J169"/>
    <mergeCell ref="K169:M169"/>
    <mergeCell ref="N169:R169"/>
    <mergeCell ref="S169:V169"/>
    <mergeCell ref="W169:AA169"/>
    <mergeCell ref="AB169:AH169"/>
    <mergeCell ref="B170:D170"/>
    <mergeCell ref="E170:G170"/>
    <mergeCell ref="H170:J170"/>
    <mergeCell ref="K170:M170"/>
    <mergeCell ref="N170:R170"/>
    <mergeCell ref="S170:V170"/>
    <mergeCell ref="W170:AA170"/>
    <mergeCell ref="AB170:AH170"/>
    <mergeCell ref="B167:D167"/>
    <mergeCell ref="E167:G167"/>
    <mergeCell ref="H167:J167"/>
    <mergeCell ref="K167:M167"/>
    <mergeCell ref="N167:R167"/>
    <mergeCell ref="S167:V167"/>
    <mergeCell ref="W167:AA167"/>
    <mergeCell ref="AB167:AH167"/>
    <mergeCell ref="B168:D168"/>
    <mergeCell ref="E168:G168"/>
    <mergeCell ref="H168:J168"/>
    <mergeCell ref="K168:M168"/>
    <mergeCell ref="N168:R168"/>
    <mergeCell ref="S168:V168"/>
    <mergeCell ref="W168:AA168"/>
    <mergeCell ref="AB168:AH168"/>
    <mergeCell ref="B165:D165"/>
    <mergeCell ref="E165:G165"/>
    <mergeCell ref="H165:J165"/>
    <mergeCell ref="K165:M165"/>
    <mergeCell ref="N165:R165"/>
    <mergeCell ref="S165:V165"/>
    <mergeCell ref="W165:AA165"/>
    <mergeCell ref="AB165:AH165"/>
    <mergeCell ref="B166:D166"/>
    <mergeCell ref="E166:G166"/>
    <mergeCell ref="H166:J166"/>
    <mergeCell ref="K166:M166"/>
    <mergeCell ref="N166:R166"/>
    <mergeCell ref="S166:V166"/>
    <mergeCell ref="W166:AA166"/>
    <mergeCell ref="AB166:AH166"/>
    <mergeCell ref="B163:D163"/>
    <mergeCell ref="E163:G163"/>
    <mergeCell ref="H163:J163"/>
    <mergeCell ref="K163:M163"/>
    <mergeCell ref="N163:R163"/>
    <mergeCell ref="S163:V163"/>
    <mergeCell ref="W163:AA163"/>
    <mergeCell ref="AB163:AH163"/>
    <mergeCell ref="B164:D164"/>
    <mergeCell ref="E164:G164"/>
    <mergeCell ref="H164:J164"/>
    <mergeCell ref="K164:M164"/>
    <mergeCell ref="N164:R164"/>
    <mergeCell ref="S164:V164"/>
    <mergeCell ref="W164:AA164"/>
    <mergeCell ref="AB164:AH164"/>
    <mergeCell ref="X150:Y150"/>
    <mergeCell ref="Z150:AA150"/>
    <mergeCell ref="AC150:AD150"/>
    <mergeCell ref="AF150:AG150"/>
    <mergeCell ref="B154:AH154"/>
    <mergeCell ref="R156:X156"/>
    <mergeCell ref="R157:X157"/>
    <mergeCell ref="B161:D162"/>
    <mergeCell ref="E161:G162"/>
    <mergeCell ref="H161:J162"/>
    <mergeCell ref="K161:M162"/>
    <mergeCell ref="N161:R162"/>
    <mergeCell ref="S161:V162"/>
    <mergeCell ref="W161:AA162"/>
    <mergeCell ref="AB161:AH162"/>
    <mergeCell ref="W144:AA144"/>
    <mergeCell ref="AB144:AH144"/>
    <mergeCell ref="B145:D145"/>
    <mergeCell ref="E145:G145"/>
    <mergeCell ref="H145:J145"/>
    <mergeCell ref="K145:M145"/>
    <mergeCell ref="N145:R145"/>
    <mergeCell ref="S145:V145"/>
    <mergeCell ref="W145:AA145"/>
    <mergeCell ref="AB145:AH145"/>
    <mergeCell ref="B143:D143"/>
    <mergeCell ref="E143:G143"/>
    <mergeCell ref="H143:J143"/>
    <mergeCell ref="K143:M143"/>
    <mergeCell ref="N143:R143"/>
    <mergeCell ref="S143:V143"/>
    <mergeCell ref="W143:AA143"/>
    <mergeCell ref="AB143:AH143"/>
    <mergeCell ref="B139:D139"/>
    <mergeCell ref="E139:G139"/>
    <mergeCell ref="H139:J139"/>
    <mergeCell ref="K139:M139"/>
    <mergeCell ref="N139:R139"/>
    <mergeCell ref="S139:V139"/>
    <mergeCell ref="W139:AA139"/>
    <mergeCell ref="AB139:AH139"/>
    <mergeCell ref="B140:D140"/>
    <mergeCell ref="E140:G140"/>
    <mergeCell ref="H140:J140"/>
    <mergeCell ref="K140:M140"/>
    <mergeCell ref="N140:R140"/>
    <mergeCell ref="S140:V140"/>
    <mergeCell ref="W140:AA140"/>
    <mergeCell ref="AB140:AH140"/>
    <mergeCell ref="H135:J135"/>
    <mergeCell ref="K135:M135"/>
    <mergeCell ref="N135:R135"/>
    <mergeCell ref="S135:V135"/>
    <mergeCell ref="W135:AA135"/>
    <mergeCell ref="AB135:AH135"/>
    <mergeCell ref="H136:J136"/>
    <mergeCell ref="K136:M136"/>
    <mergeCell ref="N136:R136"/>
    <mergeCell ref="S136:V136"/>
    <mergeCell ref="B142:D142"/>
    <mergeCell ref="E142:G142"/>
    <mergeCell ref="H142:J142"/>
    <mergeCell ref="K142:M142"/>
    <mergeCell ref="N142:R142"/>
    <mergeCell ref="S142:V142"/>
    <mergeCell ref="W142:AA142"/>
    <mergeCell ref="AB142:AH142"/>
    <mergeCell ref="W132:AA132"/>
    <mergeCell ref="AB132:AH132"/>
    <mergeCell ref="W128:AA128"/>
    <mergeCell ref="AB128:AH128"/>
    <mergeCell ref="B129:D129"/>
    <mergeCell ref="E129:G129"/>
    <mergeCell ref="H129:J129"/>
    <mergeCell ref="K129:M129"/>
    <mergeCell ref="N129:R129"/>
    <mergeCell ref="S129:V129"/>
    <mergeCell ref="W129:AA129"/>
    <mergeCell ref="AB129:AH129"/>
    <mergeCell ref="W136:AA136"/>
    <mergeCell ref="AB136:AH136"/>
    <mergeCell ref="B137:D137"/>
    <mergeCell ref="E137:G137"/>
    <mergeCell ref="H137:J137"/>
    <mergeCell ref="K137:M137"/>
    <mergeCell ref="N137:R137"/>
    <mergeCell ref="S137:V137"/>
    <mergeCell ref="W137:AA137"/>
    <mergeCell ref="AB137:AH137"/>
    <mergeCell ref="B134:D134"/>
    <mergeCell ref="E134:G134"/>
    <mergeCell ref="H134:J134"/>
    <mergeCell ref="K134:M134"/>
    <mergeCell ref="N134:R134"/>
    <mergeCell ref="S134:V134"/>
    <mergeCell ref="W134:AA134"/>
    <mergeCell ref="AB134:AH134"/>
    <mergeCell ref="B135:D135"/>
    <mergeCell ref="E135:G135"/>
    <mergeCell ref="B127:D127"/>
    <mergeCell ref="E127:G127"/>
    <mergeCell ref="H127:J127"/>
    <mergeCell ref="K127:M127"/>
    <mergeCell ref="N127:R127"/>
    <mergeCell ref="S127:V127"/>
    <mergeCell ref="W127:AA127"/>
    <mergeCell ref="AB127:AH127"/>
    <mergeCell ref="B123:D123"/>
    <mergeCell ref="E123:G123"/>
    <mergeCell ref="H123:J123"/>
    <mergeCell ref="K123:M123"/>
    <mergeCell ref="N123:R123"/>
    <mergeCell ref="S123:V123"/>
    <mergeCell ref="W123:AA123"/>
    <mergeCell ref="AB123:AH123"/>
    <mergeCell ref="B124:D124"/>
    <mergeCell ref="E124:G124"/>
    <mergeCell ref="H124:J124"/>
    <mergeCell ref="K124:M124"/>
    <mergeCell ref="N124:R124"/>
    <mergeCell ref="S124:V124"/>
    <mergeCell ref="W124:AA124"/>
    <mergeCell ref="AB124:AH124"/>
    <mergeCell ref="B118:D118"/>
    <mergeCell ref="E118:G118"/>
    <mergeCell ref="H118:J118"/>
    <mergeCell ref="K118:M118"/>
    <mergeCell ref="N118:R118"/>
    <mergeCell ref="S118:V118"/>
    <mergeCell ref="W118:AA118"/>
    <mergeCell ref="AB118:AH118"/>
    <mergeCell ref="B119:D119"/>
    <mergeCell ref="E119:G119"/>
    <mergeCell ref="H119:J119"/>
    <mergeCell ref="K119:M119"/>
    <mergeCell ref="N119:R119"/>
    <mergeCell ref="S119:V119"/>
    <mergeCell ref="W119:AA119"/>
    <mergeCell ref="AB119:AH119"/>
    <mergeCell ref="B126:D126"/>
    <mergeCell ref="E126:G126"/>
    <mergeCell ref="H126:J126"/>
    <mergeCell ref="K126:M126"/>
    <mergeCell ref="N126:R126"/>
    <mergeCell ref="S126:V126"/>
    <mergeCell ref="W126:AA126"/>
    <mergeCell ref="AB126:AH126"/>
    <mergeCell ref="B125:D125"/>
    <mergeCell ref="E125:G125"/>
    <mergeCell ref="H125:J125"/>
    <mergeCell ref="K125:M125"/>
    <mergeCell ref="N125:R125"/>
    <mergeCell ref="S125:V125"/>
    <mergeCell ref="W125:AA125"/>
    <mergeCell ref="AB125:AH125"/>
    <mergeCell ref="AB116:AH116"/>
    <mergeCell ref="AB93:AH93"/>
    <mergeCell ref="W93:AA93"/>
    <mergeCell ref="S93:V93"/>
    <mergeCell ref="N93:R93"/>
    <mergeCell ref="K93:M93"/>
    <mergeCell ref="H93:J93"/>
    <mergeCell ref="E93:G93"/>
    <mergeCell ref="B93:D93"/>
    <mergeCell ref="B112:D113"/>
    <mergeCell ref="E112:G113"/>
    <mergeCell ref="H112:J113"/>
    <mergeCell ref="K112:M113"/>
    <mergeCell ref="N112:R113"/>
    <mergeCell ref="S112:V113"/>
    <mergeCell ref="W112:AA113"/>
    <mergeCell ref="AB112:AH113"/>
    <mergeCell ref="B95:D95"/>
    <mergeCell ref="E95:G95"/>
    <mergeCell ref="H95:J95"/>
    <mergeCell ref="K95:M95"/>
    <mergeCell ref="N95:R95"/>
    <mergeCell ref="S95:V95"/>
    <mergeCell ref="W95:AA95"/>
    <mergeCell ref="AB95:AH95"/>
    <mergeCell ref="B96:D96"/>
    <mergeCell ref="E96:G96"/>
    <mergeCell ref="H96:J96"/>
    <mergeCell ref="K96:M96"/>
    <mergeCell ref="N96:R96"/>
    <mergeCell ref="S96:V96"/>
    <mergeCell ref="W96:AA96"/>
    <mergeCell ref="AB96:AH96"/>
    <mergeCell ref="B92:D92"/>
    <mergeCell ref="E92:G92"/>
    <mergeCell ref="H92:J92"/>
    <mergeCell ref="K92:M92"/>
    <mergeCell ref="N92:R92"/>
    <mergeCell ref="S92:V92"/>
    <mergeCell ref="W92:AA92"/>
    <mergeCell ref="AB92:AH92"/>
    <mergeCell ref="B94:D94"/>
    <mergeCell ref="E94:G94"/>
    <mergeCell ref="H94:J94"/>
    <mergeCell ref="K94:M94"/>
    <mergeCell ref="N94:R94"/>
    <mergeCell ref="S94:V94"/>
    <mergeCell ref="W94:AA94"/>
    <mergeCell ref="AB94:AH94"/>
    <mergeCell ref="B89:D89"/>
    <mergeCell ref="E89:G89"/>
    <mergeCell ref="H89:J89"/>
    <mergeCell ref="K89:M89"/>
    <mergeCell ref="N89:R89"/>
    <mergeCell ref="S89:V89"/>
    <mergeCell ref="W89:AA89"/>
    <mergeCell ref="AB89:AH89"/>
    <mergeCell ref="B90:D90"/>
    <mergeCell ref="E90:G90"/>
    <mergeCell ref="H90:J90"/>
    <mergeCell ref="K90:M90"/>
    <mergeCell ref="N90:R90"/>
    <mergeCell ref="S90:V90"/>
    <mergeCell ref="W90:AA90"/>
    <mergeCell ref="AB90:AH90"/>
    <mergeCell ref="W87:AA87"/>
    <mergeCell ref="AB87:AH87"/>
    <mergeCell ref="B88:D88"/>
    <mergeCell ref="E88:G88"/>
    <mergeCell ref="H88:J88"/>
    <mergeCell ref="K88:M88"/>
    <mergeCell ref="N88:R88"/>
    <mergeCell ref="S88:V88"/>
    <mergeCell ref="W88:AA88"/>
    <mergeCell ref="AB88:AH88"/>
    <mergeCell ref="B86:D86"/>
    <mergeCell ref="E86:G86"/>
    <mergeCell ref="H86:J86"/>
    <mergeCell ref="K86:M86"/>
    <mergeCell ref="N86:R86"/>
    <mergeCell ref="S86:V86"/>
    <mergeCell ref="W86:AA86"/>
    <mergeCell ref="AB86:AH86"/>
    <mergeCell ref="W81:AA81"/>
    <mergeCell ref="AB81:AH81"/>
    <mergeCell ref="B82:D82"/>
    <mergeCell ref="E82:G82"/>
    <mergeCell ref="H82:J82"/>
    <mergeCell ref="K82:M82"/>
    <mergeCell ref="N82:R82"/>
    <mergeCell ref="S82:V82"/>
    <mergeCell ref="W82:AA82"/>
    <mergeCell ref="AB82:AH82"/>
    <mergeCell ref="B81:D81"/>
    <mergeCell ref="E81:G81"/>
    <mergeCell ref="H81:J81"/>
    <mergeCell ref="K81:M81"/>
    <mergeCell ref="N81:R81"/>
    <mergeCell ref="S81:V81"/>
    <mergeCell ref="B83:D83"/>
    <mergeCell ref="E83:G83"/>
    <mergeCell ref="H83:J83"/>
    <mergeCell ref="K83:M83"/>
    <mergeCell ref="N83:R83"/>
    <mergeCell ref="S83:V83"/>
    <mergeCell ref="W79:AA79"/>
    <mergeCell ref="AB79:AH79"/>
    <mergeCell ref="B80:D80"/>
    <mergeCell ref="E80:G80"/>
    <mergeCell ref="H80:J80"/>
    <mergeCell ref="K80:M80"/>
    <mergeCell ref="N80:R80"/>
    <mergeCell ref="S80:V80"/>
    <mergeCell ref="W80:AA80"/>
    <mergeCell ref="AB80:AH80"/>
    <mergeCell ref="W77:AA77"/>
    <mergeCell ref="AB77:AH77"/>
    <mergeCell ref="B78:D78"/>
    <mergeCell ref="E78:G78"/>
    <mergeCell ref="H78:J78"/>
    <mergeCell ref="K78:M78"/>
    <mergeCell ref="N78:R78"/>
    <mergeCell ref="S78:V78"/>
    <mergeCell ref="W78:AA78"/>
    <mergeCell ref="AB78:AH78"/>
    <mergeCell ref="W73:AA73"/>
    <mergeCell ref="AB73:AH73"/>
    <mergeCell ref="B74:D74"/>
    <mergeCell ref="E74:G74"/>
    <mergeCell ref="H74:J74"/>
    <mergeCell ref="K74:M74"/>
    <mergeCell ref="N74:R74"/>
    <mergeCell ref="S74:V74"/>
    <mergeCell ref="W74:AA74"/>
    <mergeCell ref="AB74:AH74"/>
    <mergeCell ref="B71:D71"/>
    <mergeCell ref="E71:G71"/>
    <mergeCell ref="H71:J71"/>
    <mergeCell ref="K71:M71"/>
    <mergeCell ref="N71:R71"/>
    <mergeCell ref="S71:V71"/>
    <mergeCell ref="W71:AA71"/>
    <mergeCell ref="AB71:AH71"/>
    <mergeCell ref="B72:D72"/>
    <mergeCell ref="E72:G72"/>
    <mergeCell ref="H72:J72"/>
    <mergeCell ref="K72:M72"/>
    <mergeCell ref="N72:R72"/>
    <mergeCell ref="S72:V72"/>
    <mergeCell ref="W72:AA72"/>
    <mergeCell ref="AB72:AH72"/>
    <mergeCell ref="B73:D73"/>
    <mergeCell ref="E73:G73"/>
    <mergeCell ref="H73:J73"/>
    <mergeCell ref="K73:M73"/>
    <mergeCell ref="N73:R73"/>
    <mergeCell ref="S73:V73"/>
    <mergeCell ref="B69:D69"/>
    <mergeCell ref="E69:G69"/>
    <mergeCell ref="H69:J69"/>
    <mergeCell ref="K69:M69"/>
    <mergeCell ref="N69:R69"/>
    <mergeCell ref="S69:V69"/>
    <mergeCell ref="W69:AA69"/>
    <mergeCell ref="AB69:AH69"/>
    <mergeCell ref="B70:D70"/>
    <mergeCell ref="E70:G70"/>
    <mergeCell ref="H70:J70"/>
    <mergeCell ref="K70:M70"/>
    <mergeCell ref="N70:R70"/>
    <mergeCell ref="S70:V70"/>
    <mergeCell ref="W70:AA70"/>
    <mergeCell ref="AB70:AH70"/>
    <mergeCell ref="B67:D67"/>
    <mergeCell ref="E67:G67"/>
    <mergeCell ref="H67:J67"/>
    <mergeCell ref="K67:M67"/>
    <mergeCell ref="N67:R67"/>
    <mergeCell ref="S67:V67"/>
    <mergeCell ref="W67:AA67"/>
    <mergeCell ref="AB67:AH67"/>
    <mergeCell ref="B68:D68"/>
    <mergeCell ref="E68:G68"/>
    <mergeCell ref="H68:J68"/>
    <mergeCell ref="K68:M68"/>
    <mergeCell ref="N68:R68"/>
    <mergeCell ref="S68:V68"/>
    <mergeCell ref="W68:AA68"/>
    <mergeCell ref="AB68:AH68"/>
    <mergeCell ref="AB63:AH64"/>
    <mergeCell ref="B65:D65"/>
    <mergeCell ref="E65:G65"/>
    <mergeCell ref="H65:J65"/>
    <mergeCell ref="K65:M65"/>
    <mergeCell ref="N65:R65"/>
    <mergeCell ref="S65:V65"/>
    <mergeCell ref="W65:AA65"/>
    <mergeCell ref="AB65:AH65"/>
    <mergeCell ref="B66:D66"/>
    <mergeCell ref="E66:G66"/>
    <mergeCell ref="H66:J66"/>
    <mergeCell ref="K66:M66"/>
    <mergeCell ref="N66:R66"/>
    <mergeCell ref="S66:V66"/>
    <mergeCell ref="W66:AA66"/>
    <mergeCell ref="AB66:AH66"/>
    <mergeCell ref="B63:D64"/>
    <mergeCell ref="E63:G64"/>
    <mergeCell ref="H63:J64"/>
    <mergeCell ref="K63:M64"/>
    <mergeCell ref="AB20:AH20"/>
    <mergeCell ref="AB21:AH21"/>
    <mergeCell ref="AB22:AH22"/>
    <mergeCell ref="AB23:AH23"/>
    <mergeCell ref="AB47:AH47"/>
    <mergeCell ref="AB34:AH34"/>
    <mergeCell ref="AB35:AH35"/>
    <mergeCell ref="AB36:AH36"/>
    <mergeCell ref="AB37:AH37"/>
    <mergeCell ref="AB38:AH38"/>
    <mergeCell ref="AB39:AH39"/>
    <mergeCell ref="AB40:AH40"/>
    <mergeCell ref="AB41:AH41"/>
    <mergeCell ref="AB42:AH42"/>
    <mergeCell ref="W47:AA47"/>
    <mergeCell ref="W32:AA32"/>
    <mergeCell ref="AB32:AH32"/>
    <mergeCell ref="AB33:AH33"/>
    <mergeCell ref="W33:AA33"/>
    <mergeCell ref="AB24:AH24"/>
    <mergeCell ref="AB25:AH25"/>
    <mergeCell ref="AB26:AH26"/>
    <mergeCell ref="AB27:AH27"/>
    <mergeCell ref="AB28:AH28"/>
    <mergeCell ref="AB29:AH29"/>
    <mergeCell ref="AB30:AH30"/>
    <mergeCell ref="AB31:AH31"/>
    <mergeCell ref="W34:AA34"/>
    <mergeCell ref="W35:AA35"/>
    <mergeCell ref="AB46:AH46"/>
    <mergeCell ref="B105:AH105"/>
    <mergeCell ref="R107:X107"/>
    <mergeCell ref="B146:AH146"/>
    <mergeCell ref="B147:AF147"/>
    <mergeCell ref="B144:D144"/>
    <mergeCell ref="E144:G144"/>
    <mergeCell ref="H144:J144"/>
    <mergeCell ref="K144:M144"/>
    <mergeCell ref="N144:R144"/>
    <mergeCell ref="S144:V144"/>
    <mergeCell ref="B141:D141"/>
    <mergeCell ref="E141:G141"/>
    <mergeCell ref="H141:J141"/>
    <mergeCell ref="K141:M141"/>
    <mergeCell ref="N141:R141"/>
    <mergeCell ref="S141:V141"/>
    <mergeCell ref="W141:AA141"/>
    <mergeCell ref="AB141:AH141"/>
    <mergeCell ref="B136:D136"/>
    <mergeCell ref="E136:G136"/>
    <mergeCell ref="B138:D138"/>
    <mergeCell ref="E138:G138"/>
    <mergeCell ref="H138:J138"/>
    <mergeCell ref="K138:M138"/>
    <mergeCell ref="N138:R138"/>
    <mergeCell ref="S138:V138"/>
    <mergeCell ref="W138:AA138"/>
    <mergeCell ref="AB138:AH138"/>
    <mergeCell ref="B133:D133"/>
    <mergeCell ref="E133:G133"/>
    <mergeCell ref="H133:J133"/>
    <mergeCell ref="K133:M133"/>
    <mergeCell ref="N133:R133"/>
    <mergeCell ref="S133:V133"/>
    <mergeCell ref="W133:AA133"/>
    <mergeCell ref="AB133:AH133"/>
    <mergeCell ref="B128:D128"/>
    <mergeCell ref="E128:G128"/>
    <mergeCell ref="H128:J128"/>
    <mergeCell ref="K128:M128"/>
    <mergeCell ref="N128:R128"/>
    <mergeCell ref="S128:V128"/>
    <mergeCell ref="B130:D130"/>
    <mergeCell ref="E130:G130"/>
    <mergeCell ref="H130:J130"/>
    <mergeCell ref="K130:M130"/>
    <mergeCell ref="N130:R130"/>
    <mergeCell ref="S130:V130"/>
    <mergeCell ref="W130:AA130"/>
    <mergeCell ref="AB130:AH130"/>
    <mergeCell ref="B131:D131"/>
    <mergeCell ref="E131:G131"/>
    <mergeCell ref="H131:J131"/>
    <mergeCell ref="K131:M131"/>
    <mergeCell ref="N131:R131"/>
    <mergeCell ref="S131:V131"/>
    <mergeCell ref="W131:AA131"/>
    <mergeCell ref="AB131:AH131"/>
    <mergeCell ref="B132:D132"/>
    <mergeCell ref="E132:G132"/>
    <mergeCell ref="H132:J132"/>
    <mergeCell ref="K132:M132"/>
    <mergeCell ref="N132:R132"/>
    <mergeCell ref="S132:V132"/>
    <mergeCell ref="B120:D120"/>
    <mergeCell ref="E120:G120"/>
    <mergeCell ref="H120:J120"/>
    <mergeCell ref="K120:M120"/>
    <mergeCell ref="N120:R120"/>
    <mergeCell ref="S120:V120"/>
    <mergeCell ref="B122:D122"/>
    <mergeCell ref="E122:G122"/>
    <mergeCell ref="H122:J122"/>
    <mergeCell ref="K122:M122"/>
    <mergeCell ref="N122:R122"/>
    <mergeCell ref="S122:V122"/>
    <mergeCell ref="W122:AA122"/>
    <mergeCell ref="AB122:AH122"/>
    <mergeCell ref="W120:AA120"/>
    <mergeCell ref="AB120:AH120"/>
    <mergeCell ref="B121:D121"/>
    <mergeCell ref="E121:G121"/>
    <mergeCell ref="H121:J121"/>
    <mergeCell ref="K121:M121"/>
    <mergeCell ref="N121:R121"/>
    <mergeCell ref="S121:V121"/>
    <mergeCell ref="W121:AA121"/>
    <mergeCell ref="AB121:AH121"/>
    <mergeCell ref="B117:D117"/>
    <mergeCell ref="E117:G117"/>
    <mergeCell ref="H117:J117"/>
    <mergeCell ref="K117:M117"/>
    <mergeCell ref="N117:R117"/>
    <mergeCell ref="S117:V117"/>
    <mergeCell ref="W117:AA117"/>
    <mergeCell ref="AB117:AH117"/>
    <mergeCell ref="R108:X108"/>
    <mergeCell ref="B114:D114"/>
    <mergeCell ref="E114:G114"/>
    <mergeCell ref="H114:J114"/>
    <mergeCell ref="K114:M114"/>
    <mergeCell ref="N114:R114"/>
    <mergeCell ref="S114:V114"/>
    <mergeCell ref="W114:AA114"/>
    <mergeCell ref="AB114:AH114"/>
    <mergeCell ref="B115:D115"/>
    <mergeCell ref="E115:G115"/>
    <mergeCell ref="H115:J115"/>
    <mergeCell ref="K115:M115"/>
    <mergeCell ref="N115:R115"/>
    <mergeCell ref="S115:V115"/>
    <mergeCell ref="W115:AA115"/>
    <mergeCell ref="AB115:AH115"/>
    <mergeCell ref="B116:D116"/>
    <mergeCell ref="E116:G116"/>
    <mergeCell ref="H116:J116"/>
    <mergeCell ref="K116:M116"/>
    <mergeCell ref="N116:R116"/>
    <mergeCell ref="S116:V116"/>
    <mergeCell ref="W116:AA116"/>
    <mergeCell ref="B97:AH97"/>
    <mergeCell ref="B98:AF98"/>
    <mergeCell ref="B91:D91"/>
    <mergeCell ref="E91:G91"/>
    <mergeCell ref="H91:J91"/>
    <mergeCell ref="K91:M91"/>
    <mergeCell ref="N91:R91"/>
    <mergeCell ref="S91:V91"/>
    <mergeCell ref="W91:AA91"/>
    <mergeCell ref="AB91:AH91"/>
    <mergeCell ref="B87:D87"/>
    <mergeCell ref="E87:G87"/>
    <mergeCell ref="H87:J87"/>
    <mergeCell ref="K87:M87"/>
    <mergeCell ref="N87:R87"/>
    <mergeCell ref="S87:V87"/>
    <mergeCell ref="B84:D84"/>
    <mergeCell ref="E84:G84"/>
    <mergeCell ref="H84:J84"/>
    <mergeCell ref="K84:M84"/>
    <mergeCell ref="N84:R84"/>
    <mergeCell ref="S84:V84"/>
    <mergeCell ref="W84:AA84"/>
    <mergeCell ref="AB84:AH84"/>
    <mergeCell ref="B85:D85"/>
    <mergeCell ref="E85:G85"/>
    <mergeCell ref="H85:J85"/>
    <mergeCell ref="K85:M85"/>
    <mergeCell ref="N85:R85"/>
    <mergeCell ref="S85:V85"/>
    <mergeCell ref="W85:AA85"/>
    <mergeCell ref="AB85:AH85"/>
    <mergeCell ref="B42:D42"/>
    <mergeCell ref="E42:G42"/>
    <mergeCell ref="K42:M42"/>
    <mergeCell ref="W83:AA83"/>
    <mergeCell ref="AB83:AH83"/>
    <mergeCell ref="B79:D79"/>
    <mergeCell ref="E79:G79"/>
    <mergeCell ref="H79:J79"/>
    <mergeCell ref="K79:M79"/>
    <mergeCell ref="N79:R79"/>
    <mergeCell ref="S79:V79"/>
    <mergeCell ref="B76:D76"/>
    <mergeCell ref="E76:G76"/>
    <mergeCell ref="H76:J76"/>
    <mergeCell ref="K76:M76"/>
    <mergeCell ref="N76:R76"/>
    <mergeCell ref="S76:V76"/>
    <mergeCell ref="W76:AA76"/>
    <mergeCell ref="AB76:AH76"/>
    <mergeCell ref="B77:D77"/>
    <mergeCell ref="E77:G77"/>
    <mergeCell ref="H77:J77"/>
    <mergeCell ref="K77:M77"/>
    <mergeCell ref="N77:R77"/>
    <mergeCell ref="S77:V77"/>
    <mergeCell ref="B48:AH48"/>
    <mergeCell ref="B49:AF49"/>
    <mergeCell ref="B45:D45"/>
    <mergeCell ref="E45:G45"/>
    <mergeCell ref="N63:R64"/>
    <mergeCell ref="S63:V64"/>
    <mergeCell ref="W63:AA64"/>
    <mergeCell ref="K45:M45"/>
    <mergeCell ref="N45:R45"/>
    <mergeCell ref="S45:V45"/>
    <mergeCell ref="B75:D75"/>
    <mergeCell ref="E75:G75"/>
    <mergeCell ref="H75:J75"/>
    <mergeCell ref="K75:M75"/>
    <mergeCell ref="N75:R75"/>
    <mergeCell ref="S75:V75"/>
    <mergeCell ref="W75:AA75"/>
    <mergeCell ref="AB75:AH75"/>
    <mergeCell ref="AB45:AH45"/>
    <mergeCell ref="W43:AA43"/>
    <mergeCell ref="H42:J42"/>
    <mergeCell ref="AC52:AD52"/>
    <mergeCell ref="AF52:AG52"/>
    <mergeCell ref="B56:AH56"/>
    <mergeCell ref="R58:X58"/>
    <mergeCell ref="X52:Y52"/>
    <mergeCell ref="Z52:AA52"/>
    <mergeCell ref="H45:J45"/>
    <mergeCell ref="B44:D44"/>
    <mergeCell ref="E44:G44"/>
    <mergeCell ref="K44:M44"/>
    <mergeCell ref="N44:R44"/>
    <mergeCell ref="AB43:AH43"/>
    <mergeCell ref="AB44:AH44"/>
    <mergeCell ref="S43:V43"/>
    <mergeCell ref="B43:D43"/>
    <mergeCell ref="E43:G43"/>
    <mergeCell ref="K43:M43"/>
    <mergeCell ref="N43:R43"/>
    <mergeCell ref="B36:D36"/>
    <mergeCell ref="E36:G36"/>
    <mergeCell ref="H36:J36"/>
    <mergeCell ref="K36:M36"/>
    <mergeCell ref="N36:R36"/>
    <mergeCell ref="S36:V36"/>
    <mergeCell ref="W36:AA36"/>
    <mergeCell ref="R59:X59"/>
    <mergeCell ref="W39:AA39"/>
    <mergeCell ref="B46:D46"/>
    <mergeCell ref="E46:G46"/>
    <mergeCell ref="H46:J46"/>
    <mergeCell ref="K46:M46"/>
    <mergeCell ref="N46:R46"/>
    <mergeCell ref="S46:V46"/>
    <mergeCell ref="W46:AA46"/>
    <mergeCell ref="B41:D41"/>
    <mergeCell ref="E41:G41"/>
    <mergeCell ref="H41:J41"/>
    <mergeCell ref="K41:M41"/>
    <mergeCell ref="N41:R41"/>
    <mergeCell ref="S41:V41"/>
    <mergeCell ref="W41:AA41"/>
    <mergeCell ref="W40:AA40"/>
    <mergeCell ref="W42:AA42"/>
    <mergeCell ref="W45:AA45"/>
    <mergeCell ref="N42:R42"/>
    <mergeCell ref="H43:J43"/>
    <mergeCell ref="B47:D47"/>
    <mergeCell ref="N40:R40"/>
    <mergeCell ref="S40:V40"/>
    <mergeCell ref="S42:V42"/>
    <mergeCell ref="E47:G47"/>
    <mergeCell ref="H47:J47"/>
    <mergeCell ref="K47:M47"/>
    <mergeCell ref="N47:R47"/>
    <mergeCell ref="K37:M37"/>
    <mergeCell ref="N37:R37"/>
    <mergeCell ref="W37:AA37"/>
    <mergeCell ref="B38:D38"/>
    <mergeCell ref="E38:G38"/>
    <mergeCell ref="H38:J38"/>
    <mergeCell ref="K38:M38"/>
    <mergeCell ref="N38:R38"/>
    <mergeCell ref="S37:V37"/>
    <mergeCell ref="B37:D37"/>
    <mergeCell ref="E37:G37"/>
    <mergeCell ref="H44:J44"/>
    <mergeCell ref="S44:V44"/>
    <mergeCell ref="W44:AA44"/>
    <mergeCell ref="S47:V47"/>
    <mergeCell ref="B39:D39"/>
    <mergeCell ref="E39:G39"/>
    <mergeCell ref="H39:J39"/>
    <mergeCell ref="K39:M39"/>
    <mergeCell ref="N39:R39"/>
    <mergeCell ref="S39:V39"/>
    <mergeCell ref="B40:D40"/>
    <mergeCell ref="E40:G40"/>
    <mergeCell ref="H40:J40"/>
    <mergeCell ref="K40:M40"/>
    <mergeCell ref="H37:J37"/>
    <mergeCell ref="S38:V38"/>
    <mergeCell ref="W38:AA38"/>
    <mergeCell ref="B35:D35"/>
    <mergeCell ref="E35:G35"/>
    <mergeCell ref="H35:J35"/>
    <mergeCell ref="K35:M35"/>
    <mergeCell ref="N35:R35"/>
    <mergeCell ref="S35:V35"/>
    <mergeCell ref="B34:D34"/>
    <mergeCell ref="E34:G34"/>
    <mergeCell ref="S34:V34"/>
    <mergeCell ref="E32:G32"/>
    <mergeCell ref="H32:J32"/>
    <mergeCell ref="K32:M32"/>
    <mergeCell ref="N32:R32"/>
    <mergeCell ref="S32:V32"/>
    <mergeCell ref="B33:D33"/>
    <mergeCell ref="E33:G33"/>
    <mergeCell ref="H33:J33"/>
    <mergeCell ref="K33:M33"/>
    <mergeCell ref="N33:R33"/>
    <mergeCell ref="S33:V33"/>
    <mergeCell ref="B32:D32"/>
    <mergeCell ref="H34:J34"/>
    <mergeCell ref="K34:M34"/>
    <mergeCell ref="N34:R34"/>
    <mergeCell ref="B28:D28"/>
    <mergeCell ref="E28:G28"/>
    <mergeCell ref="H28:J28"/>
    <mergeCell ref="K28:M28"/>
    <mergeCell ref="N28:R28"/>
    <mergeCell ref="S28:V28"/>
    <mergeCell ref="W28:AA28"/>
    <mergeCell ref="B29:D29"/>
    <mergeCell ref="E29:G29"/>
    <mergeCell ref="H29:J29"/>
    <mergeCell ref="K29:M29"/>
    <mergeCell ref="N29:R29"/>
    <mergeCell ref="S29:V29"/>
    <mergeCell ref="W29:AA29"/>
    <mergeCell ref="S30:V30"/>
    <mergeCell ref="W30:AA30"/>
    <mergeCell ref="H31:J31"/>
    <mergeCell ref="K31:M31"/>
    <mergeCell ref="N31:R31"/>
    <mergeCell ref="S31:V31"/>
    <mergeCell ref="B30:D30"/>
    <mergeCell ref="E30:G30"/>
    <mergeCell ref="H30:J30"/>
    <mergeCell ref="K30:M30"/>
    <mergeCell ref="N30:R30"/>
    <mergeCell ref="W31:AA31"/>
    <mergeCell ref="B31:D31"/>
    <mergeCell ref="E31:G31"/>
    <mergeCell ref="S23:V23"/>
    <mergeCell ref="B22:D22"/>
    <mergeCell ref="E22:G22"/>
    <mergeCell ref="H22:J22"/>
    <mergeCell ref="S26:V26"/>
    <mergeCell ref="W26:AA26"/>
    <mergeCell ref="B27:D27"/>
    <mergeCell ref="E27:G27"/>
    <mergeCell ref="H27:J27"/>
    <mergeCell ref="K27:M27"/>
    <mergeCell ref="N27:R27"/>
    <mergeCell ref="S27:V27"/>
    <mergeCell ref="B26:D26"/>
    <mergeCell ref="E26:G26"/>
    <mergeCell ref="H26:J26"/>
    <mergeCell ref="K26:M26"/>
    <mergeCell ref="N26:R26"/>
    <mergeCell ref="W27:AA27"/>
    <mergeCell ref="AB19:AH19"/>
    <mergeCell ref="AB14:AH15"/>
    <mergeCell ref="AB16:AH16"/>
    <mergeCell ref="AB17:AH17"/>
    <mergeCell ref="B25:D25"/>
    <mergeCell ref="E25:G25"/>
    <mergeCell ref="H25:J25"/>
    <mergeCell ref="K25:M25"/>
    <mergeCell ref="N25:R25"/>
    <mergeCell ref="S25:V25"/>
    <mergeCell ref="W25:AA25"/>
    <mergeCell ref="B24:D24"/>
    <mergeCell ref="E24:G24"/>
    <mergeCell ref="H24:J24"/>
    <mergeCell ref="K24:M24"/>
    <mergeCell ref="N24:R24"/>
    <mergeCell ref="S24:V24"/>
    <mergeCell ref="W24:AA24"/>
    <mergeCell ref="B21:D21"/>
    <mergeCell ref="E21:G21"/>
    <mergeCell ref="H21:J21"/>
    <mergeCell ref="K21:M21"/>
    <mergeCell ref="N21:R21"/>
    <mergeCell ref="S21:V21"/>
    <mergeCell ref="W21:AA21"/>
    <mergeCell ref="S22:V22"/>
    <mergeCell ref="W22:AA22"/>
    <mergeCell ref="B23:D23"/>
    <mergeCell ref="E23:G23"/>
    <mergeCell ref="H23:J23"/>
    <mergeCell ref="K23:M23"/>
    <mergeCell ref="N23:R23"/>
    <mergeCell ref="B18:D18"/>
    <mergeCell ref="E18:G18"/>
    <mergeCell ref="H18:J18"/>
    <mergeCell ref="K18:M18"/>
    <mergeCell ref="N18:R18"/>
    <mergeCell ref="X3:Y3"/>
    <mergeCell ref="Z3:AA3"/>
    <mergeCell ref="AC3:AD3"/>
    <mergeCell ref="AF3:AG3"/>
    <mergeCell ref="B7:AH7"/>
    <mergeCell ref="R9:X9"/>
    <mergeCell ref="B17:D17"/>
    <mergeCell ref="E17:G17"/>
    <mergeCell ref="H17:J17"/>
    <mergeCell ref="K17:M17"/>
    <mergeCell ref="N17:R17"/>
    <mergeCell ref="S17:V17"/>
    <mergeCell ref="W17:AA17"/>
    <mergeCell ref="W14:AA15"/>
    <mergeCell ref="B16:D16"/>
    <mergeCell ref="E16:G16"/>
    <mergeCell ref="H16:J16"/>
    <mergeCell ref="K16:M16"/>
    <mergeCell ref="N16:R16"/>
    <mergeCell ref="AB18:AH18"/>
    <mergeCell ref="AF101:AG101"/>
    <mergeCell ref="AC101:AD101"/>
    <mergeCell ref="Z101:AA101"/>
    <mergeCell ref="X101:Y101"/>
    <mergeCell ref="R10:X10"/>
    <mergeCell ref="B14:D15"/>
    <mergeCell ref="E14:G15"/>
    <mergeCell ref="H14:J15"/>
    <mergeCell ref="K14:M15"/>
    <mergeCell ref="N14:R15"/>
    <mergeCell ref="S14:V15"/>
    <mergeCell ref="S16:V16"/>
    <mergeCell ref="W16:AA16"/>
    <mergeCell ref="W19:AA19"/>
    <mergeCell ref="B20:D20"/>
    <mergeCell ref="E20:G20"/>
    <mergeCell ref="H20:J20"/>
    <mergeCell ref="K20:M20"/>
    <mergeCell ref="N20:R20"/>
    <mergeCell ref="S20:V20"/>
    <mergeCell ref="W20:AA20"/>
    <mergeCell ref="W23:AA23"/>
    <mergeCell ref="S18:V18"/>
    <mergeCell ref="W18:AA18"/>
    <mergeCell ref="K22:M22"/>
    <mergeCell ref="N22:R22"/>
    <mergeCell ref="B19:D19"/>
    <mergeCell ref="E19:G19"/>
    <mergeCell ref="H19:J19"/>
    <mergeCell ref="K19:M19"/>
    <mergeCell ref="N19:R19"/>
    <mergeCell ref="S19:V19"/>
  </mergeCells>
  <phoneticPr fontId="2"/>
  <printOptions horizontalCentered="1"/>
  <pageMargins left="0.70866141732283472" right="0.70866141732283472" top="0.74803149606299213" bottom="0.74803149606299213" header="0.31496062992125984" footer="0.31496062992125984"/>
  <pageSetup paperSize="9" scale="82" orientation="portrait" horizontalDpi="4294967293" r:id="rId1"/>
  <headerFooter alignWithMargins="0"/>
  <rowBreaks count="8" manualBreakCount="8">
    <brk id="49" max="33" man="1"/>
    <brk id="98" max="33" man="1"/>
    <brk id="147" max="33" man="1"/>
    <brk id="196" max="33" man="1"/>
    <brk id="245" max="33" man="1"/>
    <brk id="294" max="33" man="1"/>
    <brk id="343" max="33" man="1"/>
    <brk id="392" max="3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AK38"/>
  <sheetViews>
    <sheetView view="pageBreakPreview" zoomScaleNormal="100" zoomScaleSheetLayoutView="100" workbookViewId="0">
      <selection activeCell="S17" sqref="S17:Z17"/>
    </sheetView>
  </sheetViews>
  <sheetFormatPr defaultColWidth="2.6640625" defaultRowHeight="20.100000000000001" customHeight="1"/>
  <cols>
    <col min="1" max="16384" width="2.6640625" style="4"/>
  </cols>
  <sheetData>
    <row r="1" spans="1:37" ht="20.100000000000001" customHeight="1">
      <c r="A1" s="408" t="s">
        <v>155</v>
      </c>
      <c r="B1" s="408"/>
      <c r="C1" s="408"/>
      <c r="D1" s="408"/>
      <c r="E1" s="408"/>
      <c r="F1" s="408"/>
      <c r="G1" s="408"/>
      <c r="H1" s="408"/>
      <c r="I1" s="408"/>
      <c r="J1" s="408"/>
      <c r="K1" s="12"/>
      <c r="L1" s="12"/>
      <c r="M1" s="12"/>
      <c r="N1" s="12"/>
      <c r="O1" s="12"/>
      <c r="P1" s="12"/>
      <c r="Q1" s="12"/>
      <c r="R1" s="12"/>
      <c r="S1" s="12"/>
      <c r="T1" s="12"/>
      <c r="U1" s="12"/>
      <c r="V1" s="12"/>
      <c r="W1" s="12"/>
      <c r="X1" s="12"/>
      <c r="Y1" s="12"/>
      <c r="Z1" s="12"/>
      <c r="AA1" s="12"/>
      <c r="AB1" s="12"/>
      <c r="AC1" s="12"/>
      <c r="AD1" s="12"/>
      <c r="AE1" s="12"/>
      <c r="AF1" s="12"/>
      <c r="AG1" s="12"/>
      <c r="AH1" s="12"/>
      <c r="AI1" s="12"/>
    </row>
    <row r="2" spans="1:37" ht="20.100000000000001" customHeight="1">
      <c r="S2" s="13"/>
      <c r="T2" s="13"/>
      <c r="U2" s="13"/>
      <c r="V2" s="13"/>
      <c r="Y2" s="361" t="s">
        <v>272</v>
      </c>
      <c r="Z2" s="361"/>
      <c r="AA2" s="361">
        <f>IF(入力ｼｰﾄ1!L25="","",入力ｼｰﾄ1!L25)</f>
        <v>8</v>
      </c>
      <c r="AB2" s="361"/>
      <c r="AC2" s="44" t="s">
        <v>28</v>
      </c>
      <c r="AD2" s="361" t="str">
        <f>IF(入力ｼｰﾄ1!O25="","",入力ｼｰﾄ1!O25)</f>
        <v/>
      </c>
      <c r="AE2" s="361"/>
      <c r="AF2" s="44" t="s">
        <v>29</v>
      </c>
      <c r="AG2" s="361" t="str">
        <f>IF(入力ｼｰﾄ1!R25="","",入力ｼｰﾄ1!R25)</f>
        <v/>
      </c>
      <c r="AH2" s="361"/>
      <c r="AI2" s="44" t="s">
        <v>30</v>
      </c>
    </row>
    <row r="3" spans="1:37" ht="20.100000000000001" customHeight="1">
      <c r="A3" s="591" t="s">
        <v>242</v>
      </c>
      <c r="B3" s="591"/>
      <c r="C3" s="591"/>
      <c r="D3" s="591"/>
      <c r="E3" s="591"/>
      <c r="F3" s="591"/>
      <c r="G3" s="591"/>
      <c r="H3" s="591"/>
      <c r="I3" s="591"/>
      <c r="J3" s="591"/>
      <c r="K3" s="591"/>
      <c r="L3" s="591"/>
      <c r="M3" s="591"/>
      <c r="N3" s="591"/>
      <c r="O3" s="591"/>
      <c r="P3" s="591"/>
      <c r="Q3" s="591"/>
      <c r="R3" s="591"/>
      <c r="S3" s="591"/>
      <c r="T3" s="591"/>
      <c r="U3" s="591"/>
      <c r="V3" s="591"/>
      <c r="W3" s="591"/>
      <c r="X3" s="591"/>
      <c r="Y3" s="591"/>
      <c r="Z3" s="591"/>
      <c r="AA3" s="591"/>
      <c r="AB3" s="591"/>
      <c r="AC3" s="591"/>
      <c r="AD3" s="591"/>
      <c r="AE3" s="591"/>
      <c r="AF3" s="591"/>
      <c r="AG3" s="591"/>
      <c r="AH3" s="591"/>
      <c r="AI3" s="591"/>
    </row>
    <row r="4" spans="1:37" ht="20.100000000000001"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37" ht="20.100000000000001" customHeight="1">
      <c r="B5" s="12" t="s">
        <v>96</v>
      </c>
      <c r="C5" s="407" t="str">
        <f>IF(入力ｼｰﾄ1!H4="","",入力ｼｰﾄ1!H4)</f>
        <v/>
      </c>
      <c r="D5" s="407"/>
      <c r="E5" s="407"/>
      <c r="F5" s="407"/>
      <c r="G5" s="407"/>
      <c r="H5" s="407"/>
      <c r="I5" s="407"/>
      <c r="J5" s="407" t="s">
        <v>97</v>
      </c>
      <c r="K5" s="407"/>
      <c r="L5" s="407"/>
      <c r="M5" s="407" t="str">
        <f>IF(入力ｼｰﾄ1!J27="","",入力ｼｰﾄ1!J27)</f>
        <v/>
      </c>
      <c r="N5" s="407"/>
      <c r="O5" s="407"/>
      <c r="P5" s="407"/>
      <c r="Q5" s="407"/>
      <c r="R5" s="407"/>
      <c r="S5" s="407"/>
      <c r="T5" s="410" t="s">
        <v>371</v>
      </c>
      <c r="U5" s="410"/>
      <c r="V5" s="410"/>
      <c r="W5" s="410"/>
      <c r="X5" s="410"/>
      <c r="Y5" s="410"/>
      <c r="Z5" s="410"/>
      <c r="AA5" s="410"/>
      <c r="AB5" s="410"/>
      <c r="AC5" s="410"/>
      <c r="AD5" s="410"/>
      <c r="AE5" s="410"/>
      <c r="AF5" s="410"/>
      <c r="AG5" s="410"/>
      <c r="AH5" s="410"/>
      <c r="AI5" s="410"/>
      <c r="AJ5" s="12"/>
      <c r="AK5" s="12"/>
    </row>
    <row r="6" spans="1:37" ht="20.100000000000001" customHeight="1">
      <c r="A6" s="410" t="s">
        <v>372</v>
      </c>
      <c r="B6" s="410"/>
      <c r="C6" s="410"/>
      <c r="D6" s="410"/>
      <c r="E6" s="410"/>
      <c r="F6" s="410"/>
      <c r="G6" s="410"/>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row>
    <row r="7" spans="1:37" ht="20.100000000000001" customHeight="1">
      <c r="A7" s="407" t="s">
        <v>50</v>
      </c>
      <c r="B7" s="407"/>
      <c r="C7" s="407"/>
      <c r="D7" s="407"/>
      <c r="E7" s="407"/>
      <c r="F7" s="407"/>
      <c r="G7" s="407"/>
      <c r="H7" s="407"/>
      <c r="I7" s="407"/>
      <c r="J7" s="407"/>
      <c r="K7" s="407"/>
      <c r="L7" s="407"/>
      <c r="M7" s="407"/>
      <c r="N7" s="407"/>
      <c r="O7" s="407"/>
      <c r="P7" s="407"/>
      <c r="Q7" s="407"/>
      <c r="R7" s="407"/>
      <c r="S7" s="407"/>
      <c r="T7" s="407"/>
      <c r="U7" s="407"/>
      <c r="V7" s="407"/>
      <c r="W7" s="407"/>
      <c r="X7" s="407"/>
      <c r="Y7" s="407"/>
      <c r="Z7" s="407"/>
      <c r="AA7" s="407"/>
      <c r="AB7" s="407"/>
      <c r="AC7" s="407"/>
      <c r="AD7" s="407"/>
      <c r="AE7" s="407"/>
      <c r="AF7" s="407"/>
      <c r="AG7" s="407"/>
      <c r="AH7" s="407"/>
      <c r="AI7" s="407"/>
    </row>
    <row r="8" spans="1:37" ht="20.100000000000001" customHeight="1">
      <c r="A8" s="11"/>
      <c r="B8" s="11"/>
      <c r="C8" s="11"/>
      <c r="D8" s="626" t="s">
        <v>98</v>
      </c>
      <c r="E8" s="626"/>
      <c r="F8" s="626"/>
      <c r="G8" s="626"/>
      <c r="H8" s="626"/>
      <c r="I8" s="626"/>
      <c r="J8" s="626"/>
      <c r="K8" s="626"/>
      <c r="L8" s="626"/>
      <c r="M8" s="626"/>
      <c r="N8" s="626"/>
      <c r="O8" s="626"/>
      <c r="P8" s="626"/>
      <c r="Q8" s="11"/>
      <c r="R8" s="11"/>
      <c r="S8" s="11"/>
      <c r="T8" s="11"/>
      <c r="U8" s="11"/>
      <c r="V8" s="11"/>
      <c r="W8" s="11"/>
      <c r="X8" s="11"/>
      <c r="Y8" s="11"/>
      <c r="Z8" s="11"/>
      <c r="AA8" s="11"/>
      <c r="AB8" s="11"/>
      <c r="AC8" s="11"/>
      <c r="AD8" s="11"/>
      <c r="AE8" s="11"/>
      <c r="AF8" s="11"/>
      <c r="AG8" s="11"/>
      <c r="AH8" s="11"/>
      <c r="AI8" s="11"/>
    </row>
    <row r="9" spans="1:37" ht="20.100000000000001" customHeight="1">
      <c r="C9" s="556" t="s">
        <v>126</v>
      </c>
      <c r="D9" s="527"/>
      <c r="E9" s="533" t="s">
        <v>31</v>
      </c>
      <c r="F9" s="534"/>
      <c r="G9" s="534"/>
      <c r="H9" s="534"/>
      <c r="I9" s="534"/>
      <c r="J9" s="534"/>
      <c r="K9" s="535"/>
      <c r="L9" s="8"/>
      <c r="M9" s="527" t="s">
        <v>25</v>
      </c>
      <c r="N9" s="527"/>
      <c r="O9" s="527"/>
      <c r="P9" s="527"/>
      <c r="Q9" s="594" t="str">
        <f>IF(入力ｼｰﾄ1!N17="","",入力ｼｰﾄ1!N17)</f>
        <v/>
      </c>
      <c r="R9" s="594"/>
      <c r="S9" s="594"/>
      <c r="T9" s="594"/>
      <c r="U9" s="594"/>
      <c r="V9" s="594"/>
      <c r="W9" s="594"/>
      <c r="X9" s="594"/>
      <c r="Y9" s="594"/>
      <c r="Z9" s="594"/>
      <c r="AA9" s="594"/>
      <c r="AB9" s="594"/>
      <c r="AC9" s="594"/>
      <c r="AD9" s="594"/>
      <c r="AE9" s="594"/>
      <c r="AF9" s="594"/>
      <c r="AG9" s="595"/>
      <c r="AH9" s="16"/>
      <c r="AI9" s="16"/>
    </row>
    <row r="10" spans="1:37" ht="20.100000000000001" customHeight="1">
      <c r="C10" s="593" t="s">
        <v>51</v>
      </c>
      <c r="D10" s="534"/>
      <c r="E10" s="533" t="s">
        <v>52</v>
      </c>
      <c r="F10" s="534"/>
      <c r="G10" s="534"/>
      <c r="H10" s="534"/>
      <c r="I10" s="534"/>
      <c r="J10" s="534"/>
      <c r="K10" s="535"/>
      <c r="L10" s="534" t="s">
        <v>347</v>
      </c>
      <c r="M10" s="534"/>
      <c r="N10" s="534"/>
      <c r="O10" s="534"/>
      <c r="P10" s="534"/>
      <c r="Q10" s="534"/>
      <c r="R10" s="534"/>
      <c r="S10" s="534"/>
      <c r="T10" s="534"/>
      <c r="U10" s="534"/>
      <c r="V10" s="558" t="s">
        <v>107</v>
      </c>
      <c r="W10" s="527"/>
      <c r="X10" s="527"/>
      <c r="Y10" s="527"/>
      <c r="Z10" s="527"/>
      <c r="AA10" s="527"/>
      <c r="AB10" s="527"/>
      <c r="AC10" s="527"/>
      <c r="AD10" s="527"/>
      <c r="AE10" s="527"/>
      <c r="AF10" s="527"/>
      <c r="AG10" s="528"/>
      <c r="AH10" s="12"/>
      <c r="AI10" s="12"/>
    </row>
    <row r="11" spans="1:37" ht="20.100000000000001" customHeight="1">
      <c r="C11" s="646" t="s">
        <v>112</v>
      </c>
      <c r="D11" s="646"/>
      <c r="E11" s="533" t="s">
        <v>52</v>
      </c>
      <c r="F11" s="534"/>
      <c r="G11" s="534"/>
      <c r="H11" s="534"/>
      <c r="I11" s="534"/>
      <c r="J11" s="534"/>
      <c r="K11" s="535"/>
      <c r="L11" s="534" t="s">
        <v>357</v>
      </c>
      <c r="M11" s="534"/>
      <c r="N11" s="534"/>
      <c r="O11" s="534"/>
      <c r="P11" s="534"/>
      <c r="Q11" s="534"/>
      <c r="R11" s="534"/>
      <c r="S11" s="534"/>
      <c r="T11" s="534"/>
      <c r="U11" s="534"/>
      <c r="V11" s="559"/>
      <c r="W11" s="529"/>
      <c r="X11" s="529"/>
      <c r="Y11" s="529"/>
      <c r="Z11" s="529"/>
      <c r="AA11" s="529"/>
      <c r="AB11" s="529"/>
      <c r="AC11" s="529"/>
      <c r="AD11" s="529"/>
      <c r="AE11" s="529"/>
      <c r="AF11" s="529"/>
      <c r="AG11" s="530"/>
      <c r="AH11" s="144"/>
      <c r="AI11" s="144"/>
    </row>
    <row r="12" spans="1:37" ht="20.100000000000001" customHeight="1">
      <c r="C12" s="560" t="s">
        <v>109</v>
      </c>
      <c r="D12" s="568"/>
      <c r="E12" s="548" t="s">
        <v>55</v>
      </c>
      <c r="F12" s="543"/>
      <c r="G12" s="543"/>
      <c r="H12" s="543"/>
      <c r="I12" s="543"/>
      <c r="J12" s="543"/>
      <c r="K12" s="554"/>
      <c r="L12" s="543" t="s">
        <v>56</v>
      </c>
      <c r="M12" s="543"/>
      <c r="N12" s="543"/>
      <c r="O12" s="543"/>
      <c r="P12" s="543"/>
      <c r="Q12" s="543"/>
      <c r="R12" s="543"/>
      <c r="S12" s="548" t="s">
        <v>57</v>
      </c>
      <c r="T12" s="543"/>
      <c r="U12" s="543"/>
      <c r="V12" s="543"/>
      <c r="W12" s="543"/>
      <c r="X12" s="543"/>
      <c r="Y12" s="543"/>
      <c r="Z12" s="543"/>
      <c r="AA12" s="543"/>
      <c r="AB12" s="554"/>
      <c r="AC12" s="543" t="s">
        <v>58</v>
      </c>
      <c r="AD12" s="543"/>
      <c r="AE12" s="543"/>
      <c r="AF12" s="543"/>
      <c r="AG12" s="554"/>
      <c r="AH12" s="12"/>
      <c r="AI12" s="12"/>
    </row>
    <row r="13" spans="1:37" ht="20.100000000000001" customHeight="1">
      <c r="C13" s="560"/>
      <c r="D13" s="568"/>
      <c r="E13" s="548"/>
      <c r="F13" s="543"/>
      <c r="G13" s="543"/>
      <c r="H13" s="543"/>
      <c r="I13" s="543"/>
      <c r="J13" s="543"/>
      <c r="K13" s="543"/>
      <c r="L13" s="596" t="s">
        <v>59</v>
      </c>
      <c r="M13" s="592"/>
      <c r="N13" s="592"/>
      <c r="O13" s="592"/>
      <c r="P13" s="592"/>
      <c r="Q13" s="592"/>
      <c r="R13" s="592"/>
      <c r="S13" s="609" t="str">
        <f>IF(入力ｼｰﾄ1!J18="","",入力ｼｰﾄ1!J18)</f>
        <v/>
      </c>
      <c r="T13" s="610"/>
      <c r="U13" s="610"/>
      <c r="V13" s="610"/>
      <c r="W13" s="610"/>
      <c r="X13" s="610"/>
      <c r="Y13" s="610"/>
      <c r="Z13" s="610"/>
      <c r="AA13" s="534" t="s">
        <v>33</v>
      </c>
      <c r="AB13" s="535"/>
      <c r="AC13" s="558"/>
      <c r="AD13" s="527"/>
      <c r="AE13" s="527"/>
      <c r="AF13" s="527"/>
      <c r="AG13" s="528"/>
      <c r="AH13" s="12"/>
      <c r="AI13" s="12"/>
    </row>
    <row r="14" spans="1:37" ht="20.100000000000001" customHeight="1">
      <c r="C14" s="560"/>
      <c r="D14" s="568"/>
      <c r="E14" s="548"/>
      <c r="F14" s="543"/>
      <c r="G14" s="543"/>
      <c r="H14" s="543"/>
      <c r="I14" s="543"/>
      <c r="J14" s="543"/>
      <c r="K14" s="554"/>
      <c r="L14" s="565" t="s">
        <v>60</v>
      </c>
      <c r="M14" s="544"/>
      <c r="N14" s="544"/>
      <c r="O14" s="544"/>
      <c r="P14" s="544"/>
      <c r="Q14" s="544"/>
      <c r="R14" s="544"/>
      <c r="S14" s="597" t="str">
        <f>IF(入力ｼｰﾄ1!J19="","",入力ｼｰﾄ1!J19)</f>
        <v/>
      </c>
      <c r="T14" s="598"/>
      <c r="U14" s="598"/>
      <c r="V14" s="598"/>
      <c r="W14" s="598"/>
      <c r="X14" s="598"/>
      <c r="Y14" s="598"/>
      <c r="Z14" s="598"/>
      <c r="AA14" s="527" t="s">
        <v>103</v>
      </c>
      <c r="AB14" s="528"/>
      <c r="AC14" s="548"/>
      <c r="AD14" s="543"/>
      <c r="AE14" s="543"/>
      <c r="AF14" s="543"/>
      <c r="AG14" s="554"/>
      <c r="AH14" s="12"/>
      <c r="AI14" s="12"/>
    </row>
    <row r="15" spans="1:37" ht="20.100000000000001" customHeight="1">
      <c r="C15" s="560"/>
      <c r="D15" s="568"/>
      <c r="E15" s="548"/>
      <c r="F15" s="543"/>
      <c r="G15" s="543"/>
      <c r="H15" s="543"/>
      <c r="I15" s="543"/>
      <c r="J15" s="543"/>
      <c r="K15" s="543"/>
      <c r="L15" s="596" t="s">
        <v>61</v>
      </c>
      <c r="M15" s="592"/>
      <c r="N15" s="592"/>
      <c r="O15" s="592"/>
      <c r="P15" s="592"/>
      <c r="Q15" s="592"/>
      <c r="R15" s="592"/>
      <c r="S15" s="649">
        <f>様式第１号!S19</f>
        <v>13.4307</v>
      </c>
      <c r="T15" s="650"/>
      <c r="U15" s="650"/>
      <c r="V15" s="650"/>
      <c r="W15" s="650"/>
      <c r="X15" s="650"/>
      <c r="Y15" s="650"/>
      <c r="Z15" s="650"/>
      <c r="AA15" s="534" t="s">
        <v>108</v>
      </c>
      <c r="AB15" s="535"/>
      <c r="AC15" s="548"/>
      <c r="AD15" s="543"/>
      <c r="AE15" s="543"/>
      <c r="AF15" s="543"/>
      <c r="AG15" s="554"/>
      <c r="AH15" s="12"/>
      <c r="AI15" s="12"/>
    </row>
    <row r="16" spans="1:37" ht="20.100000000000001" customHeight="1">
      <c r="C16" s="560"/>
      <c r="D16" s="568"/>
      <c r="E16" s="548"/>
      <c r="F16" s="543"/>
      <c r="G16" s="543"/>
      <c r="H16" s="543"/>
      <c r="I16" s="543"/>
      <c r="J16" s="543"/>
      <c r="K16" s="554"/>
      <c r="L16" s="592" t="s">
        <v>62</v>
      </c>
      <c r="M16" s="592"/>
      <c r="N16" s="592"/>
      <c r="O16" s="592"/>
      <c r="P16" s="592"/>
      <c r="Q16" s="592"/>
      <c r="R16" s="592"/>
      <c r="S16" s="609">
        <f>様式第１号!S20</f>
        <v>0</v>
      </c>
      <c r="T16" s="610"/>
      <c r="U16" s="610"/>
      <c r="V16" s="610"/>
      <c r="W16" s="610"/>
      <c r="X16" s="610"/>
      <c r="Y16" s="610"/>
      <c r="Z16" s="610"/>
      <c r="AA16" s="534" t="s">
        <v>33</v>
      </c>
      <c r="AB16" s="535"/>
      <c r="AC16" s="548"/>
      <c r="AD16" s="543"/>
      <c r="AE16" s="543"/>
      <c r="AF16" s="543"/>
      <c r="AG16" s="554"/>
      <c r="AH16" s="12"/>
      <c r="AI16" s="12"/>
    </row>
    <row r="17" spans="3:36" ht="20.100000000000001" customHeight="1">
      <c r="C17" s="560"/>
      <c r="D17" s="568"/>
      <c r="E17" s="548"/>
      <c r="F17" s="543"/>
      <c r="G17" s="543"/>
      <c r="H17" s="543"/>
      <c r="I17" s="543"/>
      <c r="J17" s="543"/>
      <c r="K17" s="554"/>
      <c r="L17" s="564" t="s">
        <v>63</v>
      </c>
      <c r="M17" s="564"/>
      <c r="N17" s="564"/>
      <c r="O17" s="564"/>
      <c r="P17" s="564"/>
      <c r="Q17" s="564"/>
      <c r="R17" s="564"/>
      <c r="S17" s="647" t="e">
        <f>様式第１号!S21</f>
        <v>#VALUE!</v>
      </c>
      <c r="T17" s="648"/>
      <c r="U17" s="648"/>
      <c r="V17" s="648"/>
      <c r="W17" s="648"/>
      <c r="X17" s="648"/>
      <c r="Y17" s="648"/>
      <c r="Z17" s="648"/>
      <c r="AA17" s="529" t="s">
        <v>33</v>
      </c>
      <c r="AB17" s="530"/>
      <c r="AC17" s="559"/>
      <c r="AD17" s="529"/>
      <c r="AE17" s="529"/>
      <c r="AF17" s="529"/>
      <c r="AG17" s="530"/>
      <c r="AH17" s="12"/>
      <c r="AI17" s="12"/>
    </row>
    <row r="18" spans="3:36" ht="20.100000000000001" customHeight="1">
      <c r="C18" s="556" t="s">
        <v>121</v>
      </c>
      <c r="D18" s="606"/>
      <c r="E18" s="580" t="s">
        <v>64</v>
      </c>
      <c r="F18" s="527"/>
      <c r="G18" s="527"/>
      <c r="H18" s="527"/>
      <c r="I18" s="527"/>
      <c r="J18" s="527"/>
      <c r="K18" s="528"/>
      <c r="L18" s="527" t="s">
        <v>65</v>
      </c>
      <c r="M18" s="527"/>
      <c r="N18" s="527"/>
      <c r="O18" s="601" t="str">
        <f>IF(入力ｼｰﾄ1!K12="","",入力ｼｰﾄ1!K12)</f>
        <v/>
      </c>
      <c r="P18" s="601"/>
      <c r="Q18" s="601"/>
      <c r="R18" s="601"/>
      <c r="S18" s="601"/>
      <c r="T18" s="601"/>
      <c r="U18" s="601"/>
      <c r="V18" s="601"/>
      <c r="W18" s="601"/>
      <c r="X18" s="601"/>
      <c r="Y18" s="601"/>
      <c r="Z18" s="601"/>
      <c r="AA18" s="601"/>
      <c r="AB18" s="601"/>
      <c r="AC18" s="601"/>
      <c r="AD18" s="601"/>
      <c r="AE18" s="601"/>
      <c r="AF18" s="601"/>
      <c r="AG18" s="602"/>
      <c r="AH18" s="16"/>
      <c r="AI18" s="16"/>
      <c r="AJ18" s="16"/>
    </row>
    <row r="19" spans="3:36" ht="20.100000000000001" customHeight="1">
      <c r="C19" s="562"/>
      <c r="D19" s="569"/>
      <c r="E19" s="559"/>
      <c r="F19" s="529"/>
      <c r="G19" s="529"/>
      <c r="H19" s="529"/>
      <c r="I19" s="529"/>
      <c r="J19" s="529"/>
      <c r="K19" s="530"/>
      <c r="L19" s="529" t="s">
        <v>66</v>
      </c>
      <c r="M19" s="529"/>
      <c r="N19" s="529"/>
      <c r="O19" s="529" t="str">
        <f>IF(入力ｼｰﾄ1!K10="","",入力ｼｰﾄ1!K10)</f>
        <v/>
      </c>
      <c r="P19" s="529"/>
      <c r="Q19" s="529"/>
      <c r="R19" s="529"/>
      <c r="S19" s="529"/>
      <c r="T19" s="529"/>
      <c r="U19" s="529"/>
      <c r="V19" s="529"/>
      <c r="W19" s="529" t="s">
        <v>67</v>
      </c>
      <c r="X19" s="529"/>
      <c r="Y19" s="529"/>
      <c r="Z19" s="529"/>
      <c r="AA19" s="529" t="str">
        <f>IF(入力ｼｰﾄ1!K13="","",入力ｼｰﾄ1!K13)</f>
        <v/>
      </c>
      <c r="AB19" s="529"/>
      <c r="AC19" s="529"/>
      <c r="AD19" s="529"/>
      <c r="AE19" s="529"/>
      <c r="AF19" s="529"/>
      <c r="AG19" s="530"/>
      <c r="AH19" s="12"/>
      <c r="AI19" s="12"/>
    </row>
    <row r="20" spans="3:36" ht="20.100000000000001" customHeight="1">
      <c r="C20" s="560" t="s">
        <v>122</v>
      </c>
      <c r="D20" s="568"/>
      <c r="E20" s="570" t="s">
        <v>69</v>
      </c>
      <c r="F20" s="543"/>
      <c r="G20" s="543"/>
      <c r="H20" s="543"/>
      <c r="I20" s="543"/>
      <c r="J20" s="543"/>
      <c r="K20" s="554"/>
      <c r="L20" s="552" t="s">
        <v>35</v>
      </c>
      <c r="M20" s="552"/>
      <c r="N20" s="552"/>
      <c r="O20" s="552"/>
      <c r="P20" s="552"/>
      <c r="Q20" s="552"/>
      <c r="R20" s="552"/>
      <c r="S20" s="552"/>
      <c r="T20" s="543" t="str">
        <f>入力ｼｰﾄ1!J21</f>
        <v>令和</v>
      </c>
      <c r="U20" s="543"/>
      <c r="V20" s="543">
        <f>IF(入力ｼｰﾄ1!L21="","",入力ｼｰﾄ1!L21)</f>
        <v>8</v>
      </c>
      <c r="W20" s="543"/>
      <c r="X20" s="543" t="s">
        <v>28</v>
      </c>
      <c r="Y20" s="543"/>
      <c r="Z20" s="543" t="str">
        <f>IF(入力ｼｰﾄ1!O21="","",入力ｼｰﾄ1!O21)</f>
        <v/>
      </c>
      <c r="AA20" s="543"/>
      <c r="AB20" s="543" t="s">
        <v>29</v>
      </c>
      <c r="AC20" s="543"/>
      <c r="AD20" s="543" t="str">
        <f>IF(入力ｼｰﾄ1!R21="","",入力ｼｰﾄ1!R21)</f>
        <v/>
      </c>
      <c r="AE20" s="543"/>
      <c r="AF20" s="543" t="s">
        <v>30</v>
      </c>
      <c r="AG20" s="554"/>
    </row>
    <row r="21" spans="3:36" ht="20.100000000000001" customHeight="1">
      <c r="C21" s="562"/>
      <c r="D21" s="569"/>
      <c r="E21" s="559"/>
      <c r="F21" s="529"/>
      <c r="G21" s="529"/>
      <c r="H21" s="529"/>
      <c r="I21" s="529"/>
      <c r="J21" s="529"/>
      <c r="K21" s="530"/>
      <c r="L21" s="553" t="s">
        <v>36</v>
      </c>
      <c r="M21" s="553"/>
      <c r="N21" s="553"/>
      <c r="O21" s="553"/>
      <c r="P21" s="553"/>
      <c r="Q21" s="553"/>
      <c r="R21" s="553"/>
      <c r="S21" s="553"/>
      <c r="T21" s="529" t="str">
        <f>入力ｼｰﾄ1!J22</f>
        <v>令和</v>
      </c>
      <c r="U21" s="529"/>
      <c r="V21" s="529">
        <f>IF(入力ｼｰﾄ1!L22="","",入力ｼｰﾄ1!L22)</f>
        <v>8</v>
      </c>
      <c r="W21" s="529"/>
      <c r="X21" s="529" t="s">
        <v>28</v>
      </c>
      <c r="Y21" s="529"/>
      <c r="Z21" s="529" t="str">
        <f>IF(入力ｼｰﾄ1!O22="","",入力ｼｰﾄ1!O22)</f>
        <v/>
      </c>
      <c r="AA21" s="529"/>
      <c r="AB21" s="529" t="s">
        <v>29</v>
      </c>
      <c r="AC21" s="529"/>
      <c r="AD21" s="529" t="str">
        <f>IF(入力ｼｰﾄ1!R22="","",入力ｼｰﾄ1!R22)</f>
        <v/>
      </c>
      <c r="AE21" s="529"/>
      <c r="AF21" s="529" t="s">
        <v>30</v>
      </c>
      <c r="AG21" s="530"/>
    </row>
    <row r="22" spans="3:36" ht="20.100000000000001" customHeight="1">
      <c r="D22" s="589" t="s">
        <v>99</v>
      </c>
      <c r="E22" s="589"/>
      <c r="F22" s="589"/>
      <c r="G22" s="589"/>
      <c r="H22" s="589"/>
      <c r="I22" s="589"/>
      <c r="J22" s="589"/>
      <c r="K22" s="589"/>
      <c r="L22" s="589"/>
    </row>
    <row r="23" spans="3:36" ht="20.100000000000001" customHeight="1">
      <c r="D23" s="410" t="s">
        <v>374</v>
      </c>
      <c r="E23" s="410"/>
      <c r="F23" s="410"/>
      <c r="G23" s="410"/>
      <c r="H23" s="410"/>
      <c r="I23" s="410"/>
      <c r="J23" s="410"/>
      <c r="K23" s="410"/>
      <c r="L23" s="410"/>
      <c r="M23" s="410"/>
      <c r="N23" s="410"/>
      <c r="O23" s="410"/>
      <c r="P23" s="410"/>
      <c r="Q23" s="410"/>
      <c r="R23" s="410"/>
      <c r="S23" s="410"/>
      <c r="T23" s="410"/>
      <c r="U23" s="410"/>
      <c r="V23" s="410"/>
      <c r="W23" s="410"/>
      <c r="X23" s="410"/>
      <c r="Y23" s="410"/>
      <c r="Z23" s="410"/>
      <c r="AA23" s="410"/>
      <c r="AB23" s="410"/>
      <c r="AC23" s="410"/>
      <c r="AD23" s="410"/>
      <c r="AE23" s="410"/>
      <c r="AF23" s="410"/>
      <c r="AG23" s="410"/>
    </row>
    <row r="24" spans="3:36" ht="20.100000000000001" customHeight="1">
      <c r="D24" s="410" t="s">
        <v>373</v>
      </c>
      <c r="E24" s="410"/>
      <c r="F24" s="410"/>
      <c r="G24" s="410"/>
      <c r="H24" s="410"/>
      <c r="I24" s="410"/>
      <c r="J24" s="410"/>
      <c r="K24" s="410"/>
      <c r="L24" s="410"/>
      <c r="M24" s="410"/>
      <c r="N24" s="410"/>
      <c r="O24" s="410"/>
      <c r="P24" s="410"/>
      <c r="Q24" s="410"/>
      <c r="R24" s="410"/>
      <c r="S24" s="410"/>
      <c r="T24" s="410"/>
      <c r="U24" s="410"/>
      <c r="V24" s="410"/>
      <c r="W24" s="410"/>
      <c r="X24" s="410"/>
      <c r="Y24" s="410"/>
      <c r="Z24" s="410"/>
      <c r="AA24" s="410"/>
      <c r="AB24" s="410"/>
      <c r="AC24" s="410"/>
      <c r="AD24" s="410"/>
      <c r="AE24" s="410"/>
      <c r="AF24" s="410"/>
      <c r="AG24" s="410"/>
    </row>
    <row r="25" spans="3:36" ht="20.100000000000001" customHeight="1">
      <c r="D25" s="410" t="s">
        <v>100</v>
      </c>
      <c r="E25" s="410"/>
      <c r="F25" s="410"/>
      <c r="G25" s="410"/>
      <c r="H25" s="410"/>
      <c r="I25" s="410"/>
      <c r="J25" s="410"/>
      <c r="K25" s="410"/>
      <c r="L25" s="410"/>
      <c r="M25" s="410"/>
      <c r="N25" s="410"/>
      <c r="O25" s="410"/>
      <c r="P25" s="410"/>
      <c r="Q25" s="410"/>
      <c r="R25" s="410"/>
      <c r="S25" s="410"/>
      <c r="T25" s="410"/>
      <c r="U25" s="410"/>
      <c r="V25" s="410"/>
      <c r="W25" s="410"/>
      <c r="X25" s="410"/>
      <c r="Y25" s="410"/>
      <c r="Z25" s="410"/>
      <c r="AA25" s="410"/>
      <c r="AB25" s="410"/>
      <c r="AC25" s="410"/>
      <c r="AD25" s="410"/>
      <c r="AE25" s="410"/>
      <c r="AF25" s="410"/>
      <c r="AG25" s="410"/>
    </row>
    <row r="27" spans="3:36" ht="20.100000000000001" customHeight="1">
      <c r="D27" s="408" t="s">
        <v>101</v>
      </c>
      <c r="E27" s="408"/>
      <c r="F27" s="408"/>
    </row>
    <row r="28" spans="3:36" ht="20.100000000000001" customHeight="1">
      <c r="D28" s="410" t="s">
        <v>375</v>
      </c>
      <c r="E28" s="410"/>
      <c r="F28" s="410"/>
      <c r="G28" s="410"/>
      <c r="H28" s="410"/>
      <c r="I28" s="410"/>
      <c r="J28" s="410"/>
      <c r="K28" s="410"/>
      <c r="L28" s="410"/>
      <c r="M28" s="410"/>
      <c r="N28" s="410"/>
      <c r="O28" s="410"/>
      <c r="P28" s="410"/>
      <c r="Q28" s="410"/>
      <c r="R28" s="410"/>
      <c r="S28" s="410"/>
      <c r="T28" s="410"/>
      <c r="U28" s="410"/>
      <c r="V28" s="410"/>
      <c r="W28" s="410"/>
      <c r="X28" s="410"/>
      <c r="Y28" s="410"/>
      <c r="Z28" s="410"/>
      <c r="AA28" s="410"/>
      <c r="AB28" s="410"/>
      <c r="AC28" s="410"/>
      <c r="AD28" s="410"/>
      <c r="AE28" s="410"/>
      <c r="AF28" s="410"/>
      <c r="AG28" s="410"/>
    </row>
    <row r="29" spans="3:36" ht="20.100000000000001" customHeight="1">
      <c r="C29" s="171" t="s">
        <v>376</v>
      </c>
      <c r="D29" s="171"/>
      <c r="E29" s="171"/>
      <c r="F29" s="171"/>
      <c r="G29" s="171"/>
      <c r="H29" s="171"/>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row>
    <row r="30" spans="3:36" ht="20.100000000000001" customHeight="1">
      <c r="C30" s="410" t="s">
        <v>377</v>
      </c>
      <c r="D30" s="410"/>
      <c r="E30" s="410"/>
      <c r="F30" s="410"/>
      <c r="G30" s="410"/>
      <c r="H30" s="410"/>
      <c r="I30" s="410"/>
      <c r="J30" s="410"/>
      <c r="K30" s="410"/>
      <c r="L30" s="410"/>
      <c r="M30" s="410"/>
      <c r="N30" s="410"/>
      <c r="O30" s="410"/>
      <c r="P30" s="410"/>
      <c r="Q30" s="410"/>
      <c r="R30" s="410"/>
      <c r="S30" s="410"/>
      <c r="T30" s="410"/>
      <c r="U30" s="410"/>
      <c r="V30" s="410"/>
      <c r="W30" s="410"/>
      <c r="X30" s="410"/>
      <c r="Y30" s="410"/>
      <c r="Z30" s="410"/>
      <c r="AA30" s="410"/>
      <c r="AB30" s="410"/>
      <c r="AC30" s="410"/>
      <c r="AD30" s="410"/>
      <c r="AE30" s="410"/>
      <c r="AF30" s="410"/>
      <c r="AG30" s="410"/>
    </row>
    <row r="32" spans="3:36" ht="20.100000000000001" customHeight="1">
      <c r="C32" s="407" t="s">
        <v>19</v>
      </c>
      <c r="D32" s="407"/>
      <c r="E32" s="407"/>
      <c r="F32" s="408" t="str">
        <f>IF(入力ｼｰﾄ1!H5="","",入力ｼｰﾄ1!H5)</f>
        <v/>
      </c>
      <c r="G32" s="408"/>
      <c r="H32" s="408"/>
      <c r="I32" s="408"/>
      <c r="J32" s="408"/>
      <c r="K32" s="408"/>
      <c r="L32" s="408"/>
      <c r="M32" s="408"/>
      <c r="N32" s="408"/>
      <c r="O32" s="408"/>
      <c r="P32" s="408"/>
      <c r="Q32" s="408"/>
      <c r="R32" s="408"/>
      <c r="S32" s="408"/>
      <c r="T32" s="407" t="s">
        <v>18</v>
      </c>
      <c r="U32" s="407"/>
      <c r="V32" s="407"/>
      <c r="W32" s="407" t="str">
        <f>IF(入力ｼｰﾄ1!H4="","",入力ｼｰﾄ1!H4)</f>
        <v/>
      </c>
      <c r="X32" s="407"/>
      <c r="Y32" s="407"/>
      <c r="Z32" s="407"/>
      <c r="AA32" s="407"/>
      <c r="AB32" s="407"/>
      <c r="AC32" s="407"/>
      <c r="AD32" s="407"/>
      <c r="AE32" s="407"/>
      <c r="AF32" s="407"/>
      <c r="AG32" s="4" t="s">
        <v>49</v>
      </c>
    </row>
    <row r="33" spans="3:33" ht="20.100000000000001" customHeight="1">
      <c r="C33" s="8"/>
      <c r="D33" s="8"/>
      <c r="E33" s="8"/>
      <c r="F33" s="8"/>
      <c r="G33" s="8"/>
      <c r="H33" s="8"/>
      <c r="I33" s="8"/>
      <c r="J33" s="8"/>
      <c r="K33" s="8"/>
      <c r="L33" s="8"/>
      <c r="M33" s="8"/>
      <c r="N33" s="8"/>
      <c r="O33" s="8"/>
      <c r="P33" s="8"/>
      <c r="Q33" s="8"/>
      <c r="R33" s="8"/>
      <c r="S33" s="8"/>
      <c r="T33" s="8"/>
      <c r="U33" s="8"/>
      <c r="V33" s="8"/>
      <c r="W33" s="527"/>
      <c r="X33" s="527"/>
      <c r="Y33" s="527"/>
      <c r="Z33" s="527"/>
      <c r="AA33" s="527"/>
      <c r="AB33" s="527"/>
      <c r="AC33" s="527"/>
      <c r="AD33" s="527"/>
      <c r="AE33" s="527"/>
      <c r="AF33" s="527"/>
      <c r="AG33" s="8"/>
    </row>
    <row r="34" spans="3:33" ht="20.100000000000001" customHeight="1">
      <c r="D34" s="410" t="s">
        <v>102</v>
      </c>
      <c r="E34" s="410"/>
      <c r="F34" s="410"/>
    </row>
    <row r="35" spans="3:33" ht="20.100000000000001" customHeight="1">
      <c r="D35" s="410" t="s">
        <v>358</v>
      </c>
      <c r="E35" s="410"/>
      <c r="F35" s="410"/>
      <c r="G35" s="410"/>
      <c r="H35" s="410"/>
      <c r="I35" s="410"/>
      <c r="J35" s="410"/>
      <c r="K35" s="410"/>
      <c r="L35" s="410"/>
      <c r="M35" s="410"/>
      <c r="N35" s="410"/>
      <c r="O35" s="410"/>
      <c r="P35" s="410"/>
      <c r="Q35" s="410"/>
      <c r="R35" s="410"/>
      <c r="S35" s="410"/>
      <c r="T35" s="410"/>
      <c r="U35" s="410"/>
      <c r="V35" s="410"/>
      <c r="W35" s="410"/>
      <c r="X35" s="410"/>
      <c r="Y35" s="410"/>
      <c r="Z35" s="410"/>
      <c r="AA35" s="410"/>
      <c r="AB35" s="410"/>
      <c r="AC35" s="410"/>
      <c r="AD35" s="410"/>
      <c r="AE35" s="410"/>
      <c r="AF35" s="410"/>
      <c r="AG35" s="410"/>
    </row>
    <row r="36" spans="3:33" ht="20.100000000000001" customHeight="1">
      <c r="C36" s="410" t="s">
        <v>359</v>
      </c>
      <c r="D36" s="410"/>
      <c r="E36" s="410"/>
      <c r="F36" s="410"/>
      <c r="G36" s="410"/>
      <c r="H36" s="410"/>
      <c r="I36" s="410"/>
      <c r="J36" s="410"/>
      <c r="K36" s="410"/>
      <c r="L36" s="410"/>
      <c r="M36" s="410"/>
      <c r="N36" s="410"/>
      <c r="O36" s="410"/>
      <c r="P36" s="410"/>
      <c r="Q36" s="410"/>
      <c r="R36" s="410"/>
      <c r="S36" s="410"/>
      <c r="T36" s="410"/>
      <c r="U36" s="410"/>
      <c r="V36" s="410"/>
      <c r="W36" s="410"/>
      <c r="X36" s="410"/>
      <c r="Y36" s="410"/>
      <c r="Z36" s="410"/>
      <c r="AA36" s="410"/>
      <c r="AB36" s="410"/>
      <c r="AC36" s="410"/>
      <c r="AD36" s="410"/>
      <c r="AE36" s="410"/>
      <c r="AF36" s="410"/>
      <c r="AG36" s="410"/>
    </row>
    <row r="37" spans="3:33" ht="20.100000000000001" customHeight="1">
      <c r="C37" s="529" t="s">
        <v>19</v>
      </c>
      <c r="D37" s="529"/>
      <c r="E37" s="529"/>
      <c r="F37" s="626" t="str">
        <f>IF(入力ｼｰﾄ1!J26="","",入力ｼｰﾄ1!J26)</f>
        <v/>
      </c>
      <c r="G37" s="626"/>
      <c r="H37" s="626"/>
      <c r="I37" s="626"/>
      <c r="J37" s="626"/>
      <c r="K37" s="626"/>
      <c r="L37" s="626"/>
      <c r="M37" s="626"/>
      <c r="N37" s="626"/>
      <c r="O37" s="626"/>
      <c r="P37" s="626"/>
      <c r="Q37" s="626"/>
      <c r="R37" s="626"/>
      <c r="S37" s="626"/>
      <c r="T37" s="529" t="s">
        <v>18</v>
      </c>
      <c r="U37" s="529"/>
      <c r="V37" s="529"/>
      <c r="W37" s="529" t="str">
        <f>IF(入力ｼｰﾄ1!J27="","",入力ｼｰﾄ1!J27)</f>
        <v/>
      </c>
      <c r="X37" s="529"/>
      <c r="Y37" s="529"/>
      <c r="Z37" s="529"/>
      <c r="AA37" s="529"/>
      <c r="AB37" s="529"/>
      <c r="AC37" s="529"/>
      <c r="AD37" s="529"/>
      <c r="AE37" s="529"/>
      <c r="AF37" s="529"/>
      <c r="AG37" s="5" t="s">
        <v>49</v>
      </c>
    </row>
    <row r="38" spans="3:33" ht="20.100000000000001" customHeight="1">
      <c r="C38" s="17"/>
      <c r="D38" s="17"/>
      <c r="E38" s="17"/>
      <c r="F38" s="20"/>
      <c r="G38" s="20"/>
      <c r="H38" s="20"/>
      <c r="I38" s="20"/>
      <c r="J38" s="20"/>
      <c r="K38" s="20"/>
      <c r="L38" s="20"/>
      <c r="M38" s="20"/>
      <c r="N38" s="20"/>
      <c r="O38" s="20"/>
      <c r="P38" s="20"/>
      <c r="Q38" s="20"/>
      <c r="R38" s="20"/>
      <c r="S38" s="20"/>
    </row>
  </sheetData>
  <mergeCells count="90">
    <mergeCell ref="L18:N18"/>
    <mergeCell ref="L12:R12"/>
    <mergeCell ref="S12:AB12"/>
    <mergeCell ref="L13:R13"/>
    <mergeCell ref="L20:S20"/>
    <mergeCell ref="T20:U20"/>
    <mergeCell ref="L16:R16"/>
    <mergeCell ref="O19:V19"/>
    <mergeCell ref="O18:AG18"/>
    <mergeCell ref="L19:N19"/>
    <mergeCell ref="W19:Z19"/>
    <mergeCell ref="V20:W20"/>
    <mergeCell ref="AA15:AB15"/>
    <mergeCell ref="AA16:AB16"/>
    <mergeCell ref="AD20:AE20"/>
    <mergeCell ref="AA19:AG19"/>
    <mergeCell ref="Z20:AA20"/>
    <mergeCell ref="AF20:AG20"/>
    <mergeCell ref="AB20:AC20"/>
    <mergeCell ref="S15:Z15"/>
    <mergeCell ref="X20:Y20"/>
    <mergeCell ref="W32:AF32"/>
    <mergeCell ref="D23:AG23"/>
    <mergeCell ref="AF21:AG21"/>
    <mergeCell ref="AD21:AE21"/>
    <mergeCell ref="T21:U21"/>
    <mergeCell ref="AB21:AC21"/>
    <mergeCell ref="V21:W21"/>
    <mergeCell ref="X21:Y21"/>
    <mergeCell ref="Z21:AA21"/>
    <mergeCell ref="L21:S21"/>
    <mergeCell ref="D22:L22"/>
    <mergeCell ref="C37:E37"/>
    <mergeCell ref="F37:S37"/>
    <mergeCell ref="T37:V37"/>
    <mergeCell ref="W37:AF37"/>
    <mergeCell ref="D24:AG24"/>
    <mergeCell ref="D28:AG28"/>
    <mergeCell ref="C36:AG36"/>
    <mergeCell ref="F32:S32"/>
    <mergeCell ref="D35:AG35"/>
    <mergeCell ref="W33:AF33"/>
    <mergeCell ref="D34:F34"/>
    <mergeCell ref="C30:AG30"/>
    <mergeCell ref="C32:E32"/>
    <mergeCell ref="D27:F27"/>
    <mergeCell ref="D25:AG25"/>
    <mergeCell ref="T32:V32"/>
    <mergeCell ref="AC12:AG12"/>
    <mergeCell ref="AA13:AB13"/>
    <mergeCell ref="AA14:AB14"/>
    <mergeCell ref="L10:U10"/>
    <mergeCell ref="S14:Z14"/>
    <mergeCell ref="L14:R14"/>
    <mergeCell ref="L11:U11"/>
    <mergeCell ref="V10:AG11"/>
    <mergeCell ref="AC13:AG17"/>
    <mergeCell ref="AA17:AB17"/>
    <mergeCell ref="L15:R15"/>
    <mergeCell ref="S13:Z13"/>
    <mergeCell ref="S17:Z17"/>
    <mergeCell ref="S16:Z16"/>
    <mergeCell ref="L17:R17"/>
    <mergeCell ref="C10:D10"/>
    <mergeCell ref="E10:K10"/>
    <mergeCell ref="C12:D17"/>
    <mergeCell ref="C20:D21"/>
    <mergeCell ref="C18:D19"/>
    <mergeCell ref="E12:K17"/>
    <mergeCell ref="E20:K21"/>
    <mergeCell ref="E18:K19"/>
    <mergeCell ref="C11:D11"/>
    <mergeCell ref="E11:K11"/>
    <mergeCell ref="A1:J1"/>
    <mergeCell ref="A6:AI6"/>
    <mergeCell ref="A7:AI7"/>
    <mergeCell ref="J5:L5"/>
    <mergeCell ref="M5:S5"/>
    <mergeCell ref="C5:I5"/>
    <mergeCell ref="T5:AI5"/>
    <mergeCell ref="Y2:Z2"/>
    <mergeCell ref="AA2:AB2"/>
    <mergeCell ref="AD2:AE2"/>
    <mergeCell ref="AG2:AH2"/>
    <mergeCell ref="C9:D9"/>
    <mergeCell ref="E9:K9"/>
    <mergeCell ref="M9:P9"/>
    <mergeCell ref="Q9:AG9"/>
    <mergeCell ref="A3:AI3"/>
    <mergeCell ref="D8:P8"/>
  </mergeCells>
  <phoneticPr fontId="2"/>
  <pageMargins left="0.59055118110236227" right="0.59055118110236227" top="0.98425196850393704" bottom="0.98425196850393704" header="0.51181102362204722" footer="0.51181102362204722"/>
  <pageSetup paperSize="9" scale="98" orientation="portrait"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1EB7B-8C2E-4D23-B22A-2443AE93E01B}">
  <dimension ref="A1:AI36"/>
  <sheetViews>
    <sheetView view="pageBreakPreview" zoomScaleNormal="100" zoomScaleSheetLayoutView="100" workbookViewId="0">
      <selection activeCell="AR8" sqref="AR8"/>
    </sheetView>
  </sheetViews>
  <sheetFormatPr defaultColWidth="9" defaultRowHeight="13.2"/>
  <cols>
    <col min="1" max="9" width="2.6640625" style="138" customWidth="1"/>
    <col min="10" max="10" width="3.6640625" style="138" customWidth="1"/>
    <col min="11" max="52" width="2.6640625" style="138" customWidth="1"/>
    <col min="53" max="16384" width="9" style="138"/>
  </cols>
  <sheetData>
    <row r="1" spans="1:35" ht="24.9" customHeight="1">
      <c r="A1" s="53"/>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4"/>
    </row>
    <row r="2" spans="1:35" ht="24.9" customHeight="1">
      <c r="A2" s="53"/>
      <c r="B2" s="53"/>
      <c r="C2" s="53"/>
      <c r="D2" s="53"/>
      <c r="E2" s="53"/>
      <c r="F2" s="53"/>
      <c r="G2" s="53"/>
      <c r="H2" s="53"/>
      <c r="I2" s="53"/>
      <c r="J2" s="53"/>
      <c r="K2" s="53"/>
      <c r="L2" s="53"/>
      <c r="M2" s="53"/>
      <c r="N2" s="53"/>
      <c r="O2" s="53"/>
      <c r="P2" s="53"/>
      <c r="Q2" s="53"/>
      <c r="R2" s="53"/>
      <c r="S2" s="53"/>
      <c r="T2" s="53"/>
      <c r="U2" s="53"/>
      <c r="V2" s="53"/>
      <c r="W2" s="409" t="str">
        <f>入力ｼｰﾄ1!J30</f>
        <v>令和</v>
      </c>
      <c r="X2" s="409"/>
      <c r="Y2" s="409">
        <f>入力ｼｰﾄ1!L72</f>
        <v>0</v>
      </c>
      <c r="Z2" s="409"/>
      <c r="AA2" s="85" t="s">
        <v>28</v>
      </c>
      <c r="AB2" s="409">
        <f>入力ｼｰﾄ1!O72</f>
        <v>0</v>
      </c>
      <c r="AC2" s="409"/>
      <c r="AD2" s="85" t="s">
        <v>29</v>
      </c>
      <c r="AE2" s="409">
        <f>入力ｼｰﾄ1!R72</f>
        <v>0</v>
      </c>
      <c r="AF2" s="409"/>
      <c r="AG2" s="85" t="s">
        <v>30</v>
      </c>
      <c r="AH2" s="53"/>
      <c r="AI2" s="4"/>
    </row>
    <row r="3" spans="1:35" ht="24.9" customHeight="1">
      <c r="A3" s="411"/>
      <c r="B3" s="411"/>
      <c r="C3" s="411"/>
      <c r="D3" s="411"/>
      <c r="E3" s="411"/>
      <c r="F3" s="411"/>
      <c r="G3" s="411"/>
      <c r="H3" s="411"/>
      <c r="I3" s="53"/>
      <c r="J3" s="53"/>
      <c r="K3" s="53"/>
      <c r="L3" s="53"/>
      <c r="M3" s="53"/>
      <c r="N3" s="53"/>
      <c r="O3" s="53"/>
      <c r="P3" s="53"/>
      <c r="Q3" s="53"/>
      <c r="R3" s="53"/>
      <c r="S3" s="53"/>
      <c r="T3" s="53"/>
      <c r="U3" s="53"/>
      <c r="V3" s="53"/>
      <c r="W3" s="53"/>
      <c r="X3" s="53"/>
      <c r="Y3" s="53"/>
      <c r="Z3" s="53"/>
      <c r="AA3" s="53"/>
      <c r="AB3" s="53"/>
      <c r="AC3" s="53"/>
      <c r="AD3" s="53"/>
      <c r="AE3" s="53"/>
      <c r="AF3" s="53"/>
      <c r="AG3" s="53"/>
      <c r="AH3" s="53"/>
      <c r="AI3" s="4"/>
    </row>
    <row r="4" spans="1:35" ht="24.9" customHeight="1">
      <c r="A4" s="53"/>
      <c r="B4" s="53"/>
      <c r="C4" s="53"/>
      <c r="D4" s="53"/>
      <c r="E4" s="53"/>
      <c r="F4" s="53"/>
      <c r="G4" s="53"/>
      <c r="H4" s="53"/>
      <c r="I4" s="53"/>
      <c r="J4" s="53"/>
      <c r="K4" s="53"/>
      <c r="L4" s="53"/>
      <c r="M4" s="53"/>
      <c r="N4" s="53"/>
      <c r="O4" s="53"/>
      <c r="P4" s="53"/>
      <c r="Q4" s="413" t="s">
        <v>19</v>
      </c>
      <c r="R4" s="413"/>
      <c r="S4" s="413"/>
      <c r="T4" s="413"/>
      <c r="U4" s="53"/>
      <c r="V4" s="651" t="str">
        <f>IF(入力ｼｰﾄ1!K12="","",入力ｼｰﾄ1!K12)</f>
        <v/>
      </c>
      <c r="W4" s="651"/>
      <c r="X4" s="651"/>
      <c r="Y4" s="651"/>
      <c r="Z4" s="651"/>
      <c r="AA4" s="651"/>
      <c r="AB4" s="651"/>
      <c r="AC4" s="651"/>
      <c r="AD4" s="651"/>
      <c r="AE4" s="651"/>
      <c r="AF4" s="651"/>
      <c r="AG4" s="651"/>
      <c r="AH4" s="53"/>
      <c r="AI4" s="4"/>
    </row>
    <row r="5" spans="1:35" ht="24.9" customHeight="1">
      <c r="A5" s="53"/>
      <c r="B5" s="53"/>
      <c r="C5" s="53"/>
      <c r="D5" s="53"/>
      <c r="E5" s="53"/>
      <c r="F5" s="53"/>
      <c r="G5" s="53"/>
      <c r="H5" s="53"/>
      <c r="I5" s="53"/>
      <c r="J5" s="53"/>
      <c r="K5" s="53"/>
      <c r="L5" s="53"/>
      <c r="M5" s="53"/>
      <c r="N5" s="53"/>
      <c r="O5" s="53"/>
      <c r="P5" s="53"/>
      <c r="Q5" s="413" t="s">
        <v>18</v>
      </c>
      <c r="R5" s="413"/>
      <c r="S5" s="413"/>
      <c r="T5" s="413"/>
      <c r="U5" s="53"/>
      <c r="V5" s="411" t="str">
        <f>IF(入力ｼｰﾄ1!K10="","",入力ｼｰﾄ1!K10)</f>
        <v/>
      </c>
      <c r="W5" s="411"/>
      <c r="X5" s="411"/>
      <c r="Y5" s="411"/>
      <c r="Z5" s="411"/>
      <c r="AA5" s="411"/>
      <c r="AB5" s="411"/>
      <c r="AC5" s="411"/>
      <c r="AD5" s="411"/>
      <c r="AE5" s="411"/>
      <c r="AF5" s="409"/>
      <c r="AG5" s="409"/>
      <c r="AH5" s="53"/>
      <c r="AI5" s="4"/>
    </row>
    <row r="6" spans="1:35" ht="24.9" customHeight="1">
      <c r="A6" s="53"/>
      <c r="B6" s="53"/>
      <c r="C6" s="53"/>
      <c r="D6" s="53"/>
      <c r="E6" s="53"/>
      <c r="F6" s="53"/>
      <c r="G6" s="53"/>
      <c r="H6" s="53"/>
      <c r="I6" s="53"/>
      <c r="J6" s="53"/>
      <c r="K6" s="53"/>
      <c r="L6" s="53"/>
      <c r="M6" s="53"/>
      <c r="N6" s="53"/>
      <c r="O6" s="53"/>
      <c r="P6" s="53"/>
      <c r="Q6" s="162"/>
      <c r="R6" s="162"/>
      <c r="S6" s="162"/>
      <c r="T6" s="162"/>
      <c r="U6" s="53"/>
      <c r="V6" s="414" t="str">
        <f>IF(入力ｼｰﾄ1!L11="",IF(入力ｼｰﾄ1!V11="","",入力ｼｰﾄ1!L11),入力ｼｰﾄ1!L11)</f>
        <v/>
      </c>
      <c r="W6" s="414"/>
      <c r="X6" s="414"/>
      <c r="Y6" s="414"/>
      <c r="Z6" s="414"/>
      <c r="AA6" s="652" t="str">
        <f>IF(入力ｼｰﾄ1!V11="","",IF(入力ｼｰﾄ1!V11="","",入力ｼｰﾄ1!V11))</f>
        <v/>
      </c>
      <c r="AB6" s="652"/>
      <c r="AC6" s="652"/>
      <c r="AD6" s="652"/>
      <c r="AE6" s="652"/>
      <c r="AF6" s="652"/>
      <c r="AG6" s="85" t="s">
        <v>49</v>
      </c>
      <c r="AH6" s="53"/>
      <c r="AI6" s="4"/>
    </row>
    <row r="7" spans="1:35" ht="24.9" customHeight="1">
      <c r="A7" s="53"/>
      <c r="B7" s="53"/>
      <c r="C7" s="53"/>
      <c r="D7" s="53"/>
      <c r="E7" s="53"/>
      <c r="F7" s="53"/>
      <c r="G7" s="53"/>
      <c r="H7" s="53"/>
      <c r="I7" s="53"/>
      <c r="J7" s="53"/>
      <c r="K7" s="53"/>
      <c r="L7" s="53"/>
      <c r="M7" s="53"/>
      <c r="N7" s="53"/>
      <c r="O7" s="53"/>
      <c r="P7" s="53"/>
      <c r="Q7" s="413" t="s">
        <v>20</v>
      </c>
      <c r="R7" s="413"/>
      <c r="S7" s="413"/>
      <c r="T7" s="413"/>
      <c r="U7" s="53"/>
      <c r="V7" s="411" t="str">
        <f>IF(入力ｼｰﾄ1!K13="","",入力ｼｰﾄ1!K13)</f>
        <v/>
      </c>
      <c r="W7" s="411"/>
      <c r="X7" s="411"/>
      <c r="Y7" s="411"/>
      <c r="Z7" s="411"/>
      <c r="AA7" s="411"/>
      <c r="AB7" s="411"/>
      <c r="AC7" s="411"/>
      <c r="AD7" s="411"/>
      <c r="AE7" s="411"/>
      <c r="AF7" s="411"/>
      <c r="AG7" s="411"/>
      <c r="AH7" s="53"/>
      <c r="AI7" s="4"/>
    </row>
    <row r="8" spans="1:35" ht="24.9" customHeight="1">
      <c r="A8" s="53"/>
      <c r="B8" s="53"/>
      <c r="C8" s="53"/>
      <c r="D8" s="53"/>
      <c r="E8" s="53"/>
      <c r="F8" s="53"/>
      <c r="G8" s="53"/>
      <c r="H8" s="53"/>
      <c r="I8" s="53"/>
      <c r="J8" s="53"/>
      <c r="K8" s="53"/>
      <c r="L8" s="53"/>
      <c r="M8" s="53"/>
      <c r="N8" s="53"/>
      <c r="O8" s="53"/>
      <c r="P8" s="53"/>
      <c r="Q8" s="162"/>
      <c r="R8" s="162"/>
      <c r="S8" s="162"/>
      <c r="T8" s="162"/>
      <c r="U8" s="53"/>
      <c r="V8" s="160"/>
      <c r="W8" s="161"/>
      <c r="X8" s="161"/>
      <c r="Y8" s="161"/>
      <c r="Z8" s="161"/>
      <c r="AA8" s="161"/>
      <c r="AB8" s="161"/>
      <c r="AC8" s="161"/>
      <c r="AD8" s="161"/>
      <c r="AE8" s="161"/>
      <c r="AF8" s="161"/>
      <c r="AG8" s="161"/>
      <c r="AH8" s="53"/>
      <c r="AI8" s="4"/>
    </row>
    <row r="9" spans="1:35" ht="24.9" customHeight="1">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4"/>
    </row>
    <row r="10" spans="1:35" ht="24.9" customHeight="1">
      <c r="A10" s="416" t="s">
        <v>216</v>
      </c>
      <c r="B10" s="416"/>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6"/>
      <c r="AH10" s="84"/>
    </row>
    <row r="11" spans="1:35" ht="24.9" customHeight="1">
      <c r="A11" s="163"/>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84"/>
    </row>
    <row r="12" spans="1:35" ht="24.9" customHeigh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row>
    <row r="13" spans="1:35" ht="30" customHeight="1">
      <c r="A13" s="411" t="s">
        <v>226</v>
      </c>
      <c r="B13" s="411"/>
      <c r="C13" s="411"/>
      <c r="D13" s="411"/>
      <c r="E13" s="411"/>
      <c r="F13" s="411"/>
      <c r="G13" s="411"/>
      <c r="H13" s="411"/>
      <c r="I13" s="411"/>
      <c r="J13" s="411"/>
      <c r="K13" s="411"/>
      <c r="L13" s="411"/>
      <c r="M13" s="411"/>
      <c r="N13" s="411"/>
      <c r="O13" s="411"/>
      <c r="P13" s="411"/>
      <c r="Q13" s="411"/>
      <c r="R13" s="411"/>
      <c r="S13" s="411"/>
      <c r="T13" s="411"/>
      <c r="U13" s="411"/>
      <c r="V13" s="411"/>
      <c r="W13" s="411"/>
      <c r="X13" s="411"/>
      <c r="Y13" s="411"/>
      <c r="Z13" s="411"/>
      <c r="AA13" s="411"/>
      <c r="AB13" s="411"/>
      <c r="AC13" s="411"/>
      <c r="AD13" s="411"/>
      <c r="AE13" s="411"/>
      <c r="AF13" s="411"/>
      <c r="AG13" s="411"/>
      <c r="AH13" s="411"/>
    </row>
    <row r="14" spans="1:35" ht="30" customHeight="1">
      <c r="A14" s="53"/>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row>
    <row r="15" spans="1:35" ht="30" customHeight="1">
      <c r="A15" s="409" t="s">
        <v>50</v>
      </c>
      <c r="B15" s="409"/>
      <c r="C15" s="409"/>
      <c r="D15" s="409"/>
      <c r="E15" s="409"/>
      <c r="F15" s="409"/>
      <c r="G15" s="409"/>
      <c r="H15" s="409"/>
      <c r="I15" s="409"/>
      <c r="J15" s="409"/>
      <c r="K15" s="409"/>
      <c r="L15" s="409"/>
      <c r="M15" s="409"/>
      <c r="N15" s="409"/>
      <c r="O15" s="409"/>
      <c r="P15" s="409"/>
      <c r="Q15" s="409"/>
      <c r="R15" s="409"/>
      <c r="S15" s="409"/>
      <c r="T15" s="409"/>
      <c r="U15" s="409"/>
      <c r="V15" s="409"/>
      <c r="W15" s="409"/>
      <c r="X15" s="409"/>
      <c r="Y15" s="409"/>
      <c r="Z15" s="409"/>
      <c r="AA15" s="409"/>
      <c r="AB15" s="409"/>
      <c r="AC15" s="409"/>
      <c r="AD15" s="409"/>
      <c r="AE15" s="409"/>
      <c r="AF15" s="409"/>
      <c r="AG15" s="409"/>
      <c r="AH15" s="53"/>
    </row>
    <row r="16" spans="1:35" ht="30" customHeight="1">
      <c r="A16" s="53"/>
      <c r="B16" s="53"/>
      <c r="C16" s="53"/>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row>
    <row r="17" spans="2:32" ht="30" customHeight="1">
      <c r="B17" s="653" t="s">
        <v>106</v>
      </c>
      <c r="C17" s="344"/>
      <c r="D17" s="392" t="s">
        <v>31</v>
      </c>
      <c r="E17" s="386"/>
      <c r="F17" s="386"/>
      <c r="G17" s="386"/>
      <c r="H17" s="386"/>
      <c r="I17" s="386"/>
      <c r="J17" s="387"/>
      <c r="K17" s="48"/>
      <c r="L17" s="654" t="str">
        <f>IF(入力ｼｰﾄ1!N17="","",入力ｼｰﾄ1!N17)</f>
        <v/>
      </c>
      <c r="M17" s="654"/>
      <c r="N17" s="654"/>
      <c r="O17" s="654"/>
      <c r="P17" s="654"/>
      <c r="Q17" s="654"/>
      <c r="R17" s="654"/>
      <c r="S17" s="654"/>
      <c r="T17" s="654"/>
      <c r="U17" s="654"/>
      <c r="V17" s="654"/>
      <c r="W17" s="654"/>
      <c r="X17" s="654"/>
      <c r="Y17" s="654"/>
      <c r="Z17" s="654"/>
      <c r="AA17" s="654"/>
      <c r="AB17" s="654"/>
      <c r="AC17" s="654"/>
      <c r="AD17" s="654"/>
      <c r="AE17" s="654"/>
      <c r="AF17" s="655"/>
    </row>
    <row r="18" spans="2:32" ht="30" customHeight="1">
      <c r="B18" s="656" t="s">
        <v>51</v>
      </c>
      <c r="C18" s="386"/>
      <c r="D18" s="392" t="s">
        <v>52</v>
      </c>
      <c r="E18" s="386"/>
      <c r="F18" s="386"/>
      <c r="G18" s="386"/>
      <c r="H18" s="386"/>
      <c r="I18" s="386"/>
      <c r="J18" s="387"/>
      <c r="K18" s="386" t="s">
        <v>53</v>
      </c>
      <c r="L18" s="386"/>
      <c r="M18" s="386"/>
      <c r="N18" s="386"/>
      <c r="O18" s="386"/>
      <c r="P18" s="386"/>
      <c r="Q18" s="386"/>
      <c r="R18" s="386"/>
      <c r="S18" s="386"/>
      <c r="T18" s="386"/>
      <c r="U18" s="392"/>
      <c r="V18" s="386"/>
      <c r="W18" s="386"/>
      <c r="X18" s="386"/>
      <c r="Y18" s="386"/>
      <c r="Z18" s="386"/>
      <c r="AA18" s="386"/>
      <c r="AB18" s="386"/>
      <c r="AC18" s="386"/>
      <c r="AD18" s="386"/>
      <c r="AE18" s="386"/>
      <c r="AF18" s="387"/>
    </row>
    <row r="19" spans="2:32" ht="30" customHeight="1">
      <c r="B19" s="656" t="s">
        <v>112</v>
      </c>
      <c r="C19" s="386"/>
      <c r="D19" s="392" t="s">
        <v>219</v>
      </c>
      <c r="E19" s="386"/>
      <c r="F19" s="386"/>
      <c r="G19" s="386"/>
      <c r="H19" s="386"/>
      <c r="I19" s="386"/>
      <c r="J19" s="387"/>
      <c r="K19" s="347"/>
      <c r="L19" s="347"/>
      <c r="M19" s="347" t="str">
        <f>入力ｼｰﾄ1!J75</f>
        <v>令和</v>
      </c>
      <c r="N19" s="347"/>
      <c r="O19" s="347" t="str">
        <f>IF(入力ｼｰﾄ1!L75="","",入力ｼｰﾄ1!L75)</f>
        <v/>
      </c>
      <c r="P19" s="347"/>
      <c r="Q19" s="347" t="s">
        <v>28</v>
      </c>
      <c r="R19" s="347"/>
      <c r="S19" s="347" t="str">
        <f>IF(入力ｼｰﾄ1!O75="","",入力ｼｰﾄ1!O75)</f>
        <v/>
      </c>
      <c r="T19" s="347"/>
      <c r="U19" s="347" t="s">
        <v>223</v>
      </c>
      <c r="V19" s="347"/>
      <c r="W19" s="347" t="str">
        <f>IF(入力ｼｰﾄ1!R75="","",入力ｼｰﾄ1!R75)</f>
        <v/>
      </c>
      <c r="X19" s="347"/>
      <c r="Y19" s="347" t="s">
        <v>224</v>
      </c>
      <c r="Z19" s="347"/>
      <c r="AA19" s="89"/>
      <c r="AB19" s="89"/>
      <c r="AC19" s="89"/>
      <c r="AD19" s="89"/>
      <c r="AE19" s="89"/>
      <c r="AF19" s="90"/>
    </row>
    <row r="20" spans="2:32" ht="30" customHeight="1">
      <c r="B20" s="653" t="s">
        <v>109</v>
      </c>
      <c r="C20" s="657"/>
      <c r="D20" s="660" t="s">
        <v>221</v>
      </c>
      <c r="E20" s="661"/>
      <c r="F20" s="661"/>
      <c r="G20" s="661"/>
      <c r="H20" s="661"/>
      <c r="I20" s="661"/>
      <c r="J20" s="662"/>
      <c r="K20" s="94"/>
      <c r="L20" s="663" t="str">
        <f>IF(入力ｼｰﾄ1!H5="","",入力ｼｰﾄ1!H5)</f>
        <v/>
      </c>
      <c r="M20" s="663"/>
      <c r="N20" s="663"/>
      <c r="O20" s="663"/>
      <c r="P20" s="663"/>
      <c r="Q20" s="663"/>
      <c r="R20" s="663"/>
      <c r="S20" s="663"/>
      <c r="T20" s="663"/>
      <c r="U20" s="663"/>
      <c r="V20" s="663"/>
      <c r="W20" s="663"/>
      <c r="X20" s="663"/>
      <c r="Y20" s="663"/>
      <c r="Z20" s="663"/>
      <c r="AA20" s="663"/>
      <c r="AB20" s="663"/>
      <c r="AC20" s="663"/>
      <c r="AD20" s="663"/>
      <c r="AE20" s="663"/>
      <c r="AF20" s="664"/>
    </row>
    <row r="21" spans="2:32" ht="30" customHeight="1">
      <c r="B21" s="658"/>
      <c r="C21" s="659"/>
      <c r="D21" s="665" t="s">
        <v>222</v>
      </c>
      <c r="E21" s="666"/>
      <c r="F21" s="666"/>
      <c r="G21" s="666"/>
      <c r="H21" s="666"/>
      <c r="I21" s="666"/>
      <c r="J21" s="667"/>
      <c r="K21" s="95"/>
      <c r="L21" s="668" t="str">
        <f>IF(入力ｼｰﾄ1!H4="","",入力ｼｰﾄ1!H4)</f>
        <v/>
      </c>
      <c r="M21" s="668"/>
      <c r="N21" s="668"/>
      <c r="O21" s="668"/>
      <c r="P21" s="668"/>
      <c r="Q21" s="668"/>
      <c r="R21" s="668"/>
      <c r="S21" s="668"/>
      <c r="T21" s="668"/>
      <c r="U21" s="668"/>
      <c r="V21" s="668"/>
      <c r="W21" s="668"/>
      <c r="X21" s="668"/>
      <c r="Y21" s="668"/>
      <c r="Z21" s="668"/>
      <c r="AA21" s="668"/>
      <c r="AB21" s="668"/>
      <c r="AC21" s="668"/>
      <c r="AD21" s="668"/>
      <c r="AE21" s="668"/>
      <c r="AF21" s="669"/>
    </row>
    <row r="22" spans="2:32" ht="30" customHeight="1">
      <c r="B22" s="656" t="s">
        <v>121</v>
      </c>
      <c r="C22" s="386"/>
      <c r="D22" s="392" t="s">
        <v>218</v>
      </c>
      <c r="E22" s="386"/>
      <c r="F22" s="386"/>
      <c r="G22" s="386"/>
      <c r="H22" s="386"/>
      <c r="I22" s="386"/>
      <c r="J22" s="387"/>
      <c r="K22" s="91"/>
      <c r="L22" s="92"/>
      <c r="M22" s="386" t="str">
        <f>入力ｼｰﾄ1!J74</f>
        <v>令和</v>
      </c>
      <c r="N22" s="386"/>
      <c r="O22" s="386" t="str">
        <f>IF(入力ｼｰﾄ1!L74="","",入力ｼｰﾄ1!L74)</f>
        <v/>
      </c>
      <c r="P22" s="386"/>
      <c r="Q22" s="386" t="s">
        <v>28</v>
      </c>
      <c r="R22" s="386"/>
      <c r="S22" s="386" t="str">
        <f>IF(入力ｼｰﾄ1!O74="","",入力ｼｰﾄ1!O74)</f>
        <v/>
      </c>
      <c r="T22" s="386"/>
      <c r="U22" s="386" t="s">
        <v>223</v>
      </c>
      <c r="V22" s="386"/>
      <c r="W22" s="386" t="str">
        <f>IF(入力ｼｰﾄ1!R74="","",入力ｼｰﾄ1!R74)</f>
        <v/>
      </c>
      <c r="X22" s="386"/>
      <c r="Y22" s="386" t="s">
        <v>224</v>
      </c>
      <c r="Z22" s="386"/>
      <c r="AA22" s="92"/>
      <c r="AB22" s="92"/>
      <c r="AC22" s="92"/>
      <c r="AD22" s="92"/>
      <c r="AE22" s="92"/>
      <c r="AF22" s="93"/>
    </row>
    <row r="23" spans="2:32" ht="30" customHeight="1">
      <c r="B23" s="656" t="s">
        <v>122</v>
      </c>
      <c r="C23" s="386"/>
      <c r="D23" s="392" t="s">
        <v>220</v>
      </c>
      <c r="E23" s="386"/>
      <c r="F23" s="386"/>
      <c r="G23" s="386"/>
      <c r="H23" s="386"/>
      <c r="I23" s="386"/>
      <c r="J23" s="387"/>
      <c r="K23" s="91"/>
      <c r="L23" s="92"/>
      <c r="M23" s="670" t="str">
        <f>IF(入力ｼｰﾄ1!J73="","",入力ｼｰﾄ1!J73)</f>
        <v/>
      </c>
      <c r="N23" s="534"/>
      <c r="O23" s="534"/>
      <c r="P23" s="534"/>
      <c r="Q23" s="534"/>
      <c r="R23" s="534"/>
      <c r="S23" s="534"/>
      <c r="T23" s="534"/>
      <c r="U23" s="534" t="s">
        <v>89</v>
      </c>
      <c r="V23" s="534"/>
      <c r="W23" s="92"/>
      <c r="X23" s="92"/>
      <c r="Y23" s="92"/>
      <c r="Z23" s="92"/>
      <c r="AA23" s="92"/>
      <c r="AB23" s="92"/>
      <c r="AC23" s="92"/>
      <c r="AD23" s="92"/>
      <c r="AE23" s="92"/>
      <c r="AF23" s="93"/>
    </row>
    <row r="24" spans="2:32" ht="30" customHeight="1"/>
    <row r="25" spans="2:32" ht="30" customHeight="1"/>
    <row r="26" spans="2:32" ht="30" customHeight="1"/>
    <row r="27" spans="2:32" ht="30" customHeight="1"/>
    <row r="28" spans="2:32" ht="30" customHeight="1"/>
    <row r="29" spans="2:32" ht="30" customHeight="1"/>
    <row r="30" spans="2:32" ht="30" customHeight="1"/>
    <row r="31" spans="2:32" ht="24.9" customHeight="1"/>
    <row r="32" spans="2:32" ht="24.9" customHeight="1"/>
    <row r="33" s="138" customFormat="1" ht="24.9" customHeight="1"/>
    <row r="34" s="138" customFormat="1" ht="24.9" customHeight="1"/>
    <row r="35" s="138" customFormat="1" ht="24.9" customHeight="1"/>
    <row r="36" s="138" customFormat="1" ht="24.9" customHeight="1"/>
  </sheetData>
  <mergeCells count="52">
    <mergeCell ref="U22:V22"/>
    <mergeCell ref="W22:X22"/>
    <mergeCell ref="Y22:Z22"/>
    <mergeCell ref="B23:C23"/>
    <mergeCell ref="D23:J23"/>
    <mergeCell ref="M23:T23"/>
    <mergeCell ref="U23:V23"/>
    <mergeCell ref="B22:C22"/>
    <mergeCell ref="D22:J22"/>
    <mergeCell ref="M22:N22"/>
    <mergeCell ref="O22:P22"/>
    <mergeCell ref="Q22:R22"/>
    <mergeCell ref="S22:T22"/>
    <mergeCell ref="B20:C21"/>
    <mergeCell ref="D20:J20"/>
    <mergeCell ref="L20:AF20"/>
    <mergeCell ref="D21:J21"/>
    <mergeCell ref="L21:AF21"/>
    <mergeCell ref="B18:C18"/>
    <mergeCell ref="D18:J18"/>
    <mergeCell ref="K18:T18"/>
    <mergeCell ref="U18:AF18"/>
    <mergeCell ref="B19:C19"/>
    <mergeCell ref="D19:J19"/>
    <mergeCell ref="K19:L19"/>
    <mergeCell ref="M19:N19"/>
    <mergeCell ref="O19:P19"/>
    <mergeCell ref="Q19:R19"/>
    <mergeCell ref="S19:T19"/>
    <mergeCell ref="U19:V19"/>
    <mergeCell ref="W19:X19"/>
    <mergeCell ref="Y19:Z19"/>
    <mergeCell ref="A10:AG10"/>
    <mergeCell ref="A13:AH13"/>
    <mergeCell ref="A15:AG15"/>
    <mergeCell ref="B17:C17"/>
    <mergeCell ref="D17:J17"/>
    <mergeCell ref="L17:AF17"/>
    <mergeCell ref="W2:X2"/>
    <mergeCell ref="Y2:Z2"/>
    <mergeCell ref="AB2:AC2"/>
    <mergeCell ref="AE2:AF2"/>
    <mergeCell ref="Q5:T5"/>
    <mergeCell ref="V5:AE5"/>
    <mergeCell ref="AF5:AG5"/>
    <mergeCell ref="A3:H3"/>
    <mergeCell ref="Q4:T4"/>
    <mergeCell ref="V4:AG4"/>
    <mergeCell ref="Q7:T7"/>
    <mergeCell ref="V7:AG7"/>
    <mergeCell ref="V6:Z6"/>
    <mergeCell ref="AA6:AF6"/>
  </mergeCells>
  <phoneticPr fontId="2"/>
  <pageMargins left="0.7" right="0.7" top="0.75" bottom="0.75" header="0.3" footer="0.3"/>
  <pageSetup paperSize="9" scale="96"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I36"/>
  <sheetViews>
    <sheetView view="pageBreakPreview" zoomScaleNormal="100" zoomScaleSheetLayoutView="100" workbookViewId="0">
      <selection activeCell="D2" sqref="D2"/>
    </sheetView>
  </sheetViews>
  <sheetFormatPr defaultRowHeight="13.2"/>
  <cols>
    <col min="1" max="9" width="2.6640625" customWidth="1"/>
    <col min="10" max="10" width="3.6640625" customWidth="1"/>
    <col min="11" max="52" width="2.6640625" customWidth="1"/>
  </cols>
  <sheetData>
    <row r="1" spans="1:35" ht="24.9" customHeight="1">
      <c r="A1" s="53"/>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4"/>
    </row>
    <row r="2" spans="1:35" ht="24.9" customHeight="1">
      <c r="A2" s="53"/>
      <c r="B2" s="53"/>
      <c r="C2" s="53"/>
      <c r="D2" s="53"/>
      <c r="E2" s="53"/>
      <c r="F2" s="53"/>
      <c r="G2" s="53"/>
      <c r="H2" s="53"/>
      <c r="I2" s="53"/>
      <c r="J2" s="53"/>
      <c r="K2" s="53"/>
      <c r="L2" s="53"/>
      <c r="M2" s="53"/>
      <c r="N2" s="53"/>
      <c r="O2" s="53"/>
      <c r="P2" s="53"/>
      <c r="Q2" s="53"/>
      <c r="R2" s="53"/>
      <c r="S2" s="53"/>
      <c r="T2" s="53"/>
      <c r="U2" s="53"/>
      <c r="V2" s="53"/>
      <c r="W2" s="409" t="str">
        <f>入力ｼｰﾄ1!J30</f>
        <v>令和</v>
      </c>
      <c r="X2" s="409"/>
      <c r="Y2" s="409">
        <f>入力ｼｰﾄ1!L72</f>
        <v>0</v>
      </c>
      <c r="Z2" s="409"/>
      <c r="AA2" s="85" t="s">
        <v>28</v>
      </c>
      <c r="AB2" s="409">
        <f>入力ｼｰﾄ1!O72</f>
        <v>0</v>
      </c>
      <c r="AC2" s="409"/>
      <c r="AD2" s="85" t="s">
        <v>29</v>
      </c>
      <c r="AE2" s="409">
        <f>入力ｼｰﾄ1!R72</f>
        <v>0</v>
      </c>
      <c r="AF2" s="409"/>
      <c r="AG2" s="85" t="s">
        <v>30</v>
      </c>
      <c r="AH2" s="53"/>
      <c r="AI2" s="4"/>
    </row>
    <row r="3" spans="1:35" ht="24.9" customHeight="1">
      <c r="A3" s="411"/>
      <c r="B3" s="411"/>
      <c r="C3" s="411"/>
      <c r="D3" s="411"/>
      <c r="E3" s="411"/>
      <c r="F3" s="411"/>
      <c r="G3" s="411"/>
      <c r="H3" s="411"/>
      <c r="I3" s="53"/>
      <c r="J3" s="53"/>
      <c r="K3" s="53"/>
      <c r="L3" s="53"/>
      <c r="M3" s="53"/>
      <c r="N3" s="53"/>
      <c r="O3" s="53"/>
      <c r="P3" s="53"/>
      <c r="Q3" s="53"/>
      <c r="R3" s="53"/>
      <c r="S3" s="53"/>
      <c r="T3" s="53"/>
      <c r="U3" s="53"/>
      <c r="V3" s="53"/>
      <c r="W3" s="53"/>
      <c r="X3" s="53"/>
      <c r="Y3" s="53"/>
      <c r="Z3" s="53"/>
      <c r="AA3" s="53"/>
      <c r="AB3" s="53"/>
      <c r="AC3" s="53"/>
      <c r="AD3" s="53"/>
      <c r="AE3" s="53"/>
      <c r="AF3" s="53"/>
      <c r="AG3" s="53"/>
      <c r="AH3" s="53"/>
      <c r="AI3" s="4"/>
    </row>
    <row r="4" spans="1:35" ht="24.9" customHeight="1">
      <c r="A4" s="53"/>
      <c r="B4" s="53"/>
      <c r="C4" s="53"/>
      <c r="D4" s="53"/>
      <c r="E4" s="53"/>
      <c r="F4" s="53"/>
      <c r="G4" s="53"/>
      <c r="H4" s="53"/>
      <c r="I4" s="53"/>
      <c r="J4" s="53"/>
      <c r="K4" s="53"/>
      <c r="L4" s="53"/>
      <c r="M4" s="53"/>
      <c r="N4" s="53"/>
      <c r="O4" s="53"/>
      <c r="P4" s="53"/>
      <c r="Q4" s="413" t="s">
        <v>19</v>
      </c>
      <c r="R4" s="413"/>
      <c r="S4" s="413"/>
      <c r="T4" s="413"/>
      <c r="U4" s="53"/>
      <c r="V4" s="651" t="str">
        <f>IF(AND(入力ｼｰﾄ1!K12="",入力ｼｰﾄ1!K52=""),"",IF(入力ｼｰﾄ1!K52="",入力ｼｰﾄ1!K12,入力ｼｰﾄ1!K52))</f>
        <v/>
      </c>
      <c r="W4" s="651"/>
      <c r="X4" s="651"/>
      <c r="Y4" s="651"/>
      <c r="Z4" s="651"/>
      <c r="AA4" s="651"/>
      <c r="AB4" s="651"/>
      <c r="AC4" s="651"/>
      <c r="AD4" s="651"/>
      <c r="AE4" s="651"/>
      <c r="AF4" s="651"/>
      <c r="AG4" s="651"/>
      <c r="AH4" s="53"/>
      <c r="AI4" s="4"/>
    </row>
    <row r="5" spans="1:35" ht="24.9" customHeight="1">
      <c r="A5" s="53"/>
      <c r="B5" s="53"/>
      <c r="C5" s="53"/>
      <c r="D5" s="53"/>
      <c r="E5" s="53"/>
      <c r="F5" s="53"/>
      <c r="G5" s="53"/>
      <c r="H5" s="53"/>
      <c r="I5" s="53"/>
      <c r="J5" s="53"/>
      <c r="K5" s="53"/>
      <c r="L5" s="53"/>
      <c r="M5" s="53"/>
      <c r="N5" s="53"/>
      <c r="O5" s="53"/>
      <c r="P5" s="53"/>
      <c r="Q5" s="413" t="s">
        <v>18</v>
      </c>
      <c r="R5" s="413"/>
      <c r="S5" s="413"/>
      <c r="T5" s="413"/>
      <c r="U5" s="53"/>
      <c r="V5" s="411" t="str">
        <f>IF(AND(入力ｼｰﾄ1!K10="",入力ｼｰﾄ1!K50=""),"",IF(入力ｼｰﾄ1!K50="",入力ｼｰﾄ1!K10,入力ｼｰﾄ1!K50))</f>
        <v/>
      </c>
      <c r="W5" s="411"/>
      <c r="X5" s="411"/>
      <c r="Y5" s="411"/>
      <c r="Z5" s="411"/>
      <c r="AA5" s="411"/>
      <c r="AB5" s="411"/>
      <c r="AC5" s="411"/>
      <c r="AD5" s="411"/>
      <c r="AE5" s="411"/>
      <c r="AF5" s="409"/>
      <c r="AG5" s="409"/>
      <c r="AH5" s="53"/>
      <c r="AI5" s="4"/>
    </row>
    <row r="6" spans="1:35" ht="24.9" customHeight="1">
      <c r="A6" s="53"/>
      <c r="B6" s="53"/>
      <c r="C6" s="53"/>
      <c r="D6" s="53"/>
      <c r="E6" s="53"/>
      <c r="F6" s="53"/>
      <c r="G6" s="53"/>
      <c r="H6" s="53"/>
      <c r="I6" s="53"/>
      <c r="J6" s="53"/>
      <c r="K6" s="53"/>
      <c r="L6" s="53"/>
      <c r="M6" s="53"/>
      <c r="N6" s="53"/>
      <c r="O6" s="53"/>
      <c r="P6" s="53"/>
      <c r="Q6" s="88"/>
      <c r="R6" s="88"/>
      <c r="S6" s="88"/>
      <c r="T6" s="88"/>
      <c r="U6" s="53"/>
      <c r="V6" s="414" t="str">
        <f>IF(AND(入力ｼｰﾄ1!L11="",入力ｼｰﾄ1!L51=""),"",IF(入力ｼｰﾄ1!L51="",入力ｼｰﾄ1!L11,入力ｼｰﾄ1!L51))</f>
        <v/>
      </c>
      <c r="W6" s="414"/>
      <c r="X6" s="414"/>
      <c r="Y6" s="414"/>
      <c r="Z6" s="414"/>
      <c r="AA6" s="652" t="str">
        <f>IF(AND(入力ｼｰﾄ1!V11="",入力ｼｰﾄ1!V51=""),"",IF(入力ｼｰﾄ1!V51="",入力ｼｰﾄ1!V11,入力ｼｰﾄ1!V51))</f>
        <v/>
      </c>
      <c r="AB6" s="652"/>
      <c r="AC6" s="652"/>
      <c r="AD6" s="652"/>
      <c r="AE6" s="652"/>
      <c r="AF6" s="652"/>
      <c r="AG6" s="85" t="s">
        <v>49</v>
      </c>
      <c r="AH6" s="53"/>
      <c r="AI6" s="4"/>
    </row>
    <row r="7" spans="1:35" ht="24.9" customHeight="1">
      <c r="A7" s="53"/>
      <c r="B7" s="53"/>
      <c r="C7" s="53"/>
      <c r="D7" s="53"/>
      <c r="E7" s="53"/>
      <c r="F7" s="53"/>
      <c r="G7" s="53"/>
      <c r="H7" s="53"/>
      <c r="I7" s="53"/>
      <c r="J7" s="53"/>
      <c r="K7" s="53"/>
      <c r="L7" s="53"/>
      <c r="M7" s="53"/>
      <c r="N7" s="53"/>
      <c r="O7" s="53"/>
      <c r="P7" s="53"/>
      <c r="Q7" s="413" t="s">
        <v>20</v>
      </c>
      <c r="R7" s="413"/>
      <c r="S7" s="413"/>
      <c r="T7" s="413"/>
      <c r="U7" s="53"/>
      <c r="V7" s="411" t="str">
        <f>IF(AND(入力ｼｰﾄ1!K13="",入力ｼｰﾄ1!K53=""),"",IF(入力ｼｰﾄ1!K53="",入力ｼｰﾄ1!K13,入力ｼｰﾄ1!K53))</f>
        <v/>
      </c>
      <c r="W7" s="411"/>
      <c r="X7" s="411"/>
      <c r="Y7" s="411"/>
      <c r="Z7" s="411"/>
      <c r="AA7" s="411"/>
      <c r="AB7" s="411"/>
      <c r="AC7" s="411"/>
      <c r="AD7" s="411"/>
      <c r="AE7" s="411"/>
      <c r="AF7" s="411"/>
      <c r="AG7" s="411"/>
      <c r="AH7" s="53"/>
      <c r="AI7" s="4"/>
    </row>
    <row r="8" spans="1:35" ht="24.9" customHeight="1">
      <c r="A8" s="53"/>
      <c r="B8" s="53"/>
      <c r="C8" s="53"/>
      <c r="D8" s="53"/>
      <c r="E8" s="53"/>
      <c r="F8" s="53"/>
      <c r="G8" s="53"/>
      <c r="H8" s="53"/>
      <c r="I8" s="53"/>
      <c r="J8" s="53"/>
      <c r="K8" s="53"/>
      <c r="L8" s="53"/>
      <c r="M8" s="53"/>
      <c r="N8" s="53"/>
      <c r="O8" s="53"/>
      <c r="P8" s="53"/>
      <c r="Q8" s="88"/>
      <c r="R8" s="88"/>
      <c r="S8" s="88"/>
      <c r="T8" s="88"/>
      <c r="U8" s="53"/>
      <c r="V8" s="160"/>
      <c r="W8" s="86"/>
      <c r="X8" s="86"/>
      <c r="Y8" s="86"/>
      <c r="Z8" s="86"/>
      <c r="AA8" s="86"/>
      <c r="AB8" s="86"/>
      <c r="AC8" s="86"/>
      <c r="AD8" s="86"/>
      <c r="AE8" s="86"/>
      <c r="AF8" s="86"/>
      <c r="AG8" s="86"/>
      <c r="AH8" s="53"/>
      <c r="AI8" s="4"/>
    </row>
    <row r="9" spans="1:35" ht="24.9" customHeight="1">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4"/>
    </row>
    <row r="10" spans="1:35" ht="24.9" customHeight="1">
      <c r="A10" s="416" t="s">
        <v>216</v>
      </c>
      <c r="B10" s="416"/>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6"/>
      <c r="AH10" s="84"/>
    </row>
    <row r="11" spans="1:35" ht="24.9" customHeight="1">
      <c r="A11" s="87"/>
      <c r="B11" s="87"/>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4"/>
    </row>
    <row r="12" spans="1:35" ht="24.9" customHeigh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row>
    <row r="13" spans="1:35" ht="30" customHeight="1">
      <c r="A13" s="411" t="s">
        <v>226</v>
      </c>
      <c r="B13" s="411"/>
      <c r="C13" s="411"/>
      <c r="D13" s="411"/>
      <c r="E13" s="411"/>
      <c r="F13" s="411"/>
      <c r="G13" s="411"/>
      <c r="H13" s="411"/>
      <c r="I13" s="411"/>
      <c r="J13" s="411"/>
      <c r="K13" s="411"/>
      <c r="L13" s="411"/>
      <c r="M13" s="411"/>
      <c r="N13" s="411"/>
      <c r="O13" s="411"/>
      <c r="P13" s="411"/>
      <c r="Q13" s="411"/>
      <c r="R13" s="411"/>
      <c r="S13" s="411"/>
      <c r="T13" s="411"/>
      <c r="U13" s="411"/>
      <c r="V13" s="411"/>
      <c r="W13" s="411"/>
      <c r="X13" s="411"/>
      <c r="Y13" s="411"/>
      <c r="Z13" s="411"/>
      <c r="AA13" s="411"/>
      <c r="AB13" s="411"/>
      <c r="AC13" s="411"/>
      <c r="AD13" s="411"/>
      <c r="AE13" s="411"/>
      <c r="AF13" s="411"/>
      <c r="AG13" s="411"/>
      <c r="AH13" s="411"/>
    </row>
    <row r="14" spans="1:35" ht="30" customHeight="1">
      <c r="A14" s="53"/>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row>
    <row r="15" spans="1:35" ht="30" customHeight="1">
      <c r="A15" s="409" t="s">
        <v>50</v>
      </c>
      <c r="B15" s="409"/>
      <c r="C15" s="409"/>
      <c r="D15" s="409"/>
      <c r="E15" s="409"/>
      <c r="F15" s="409"/>
      <c r="G15" s="409"/>
      <c r="H15" s="409"/>
      <c r="I15" s="409"/>
      <c r="J15" s="409"/>
      <c r="K15" s="409"/>
      <c r="L15" s="409"/>
      <c r="M15" s="409"/>
      <c r="N15" s="409"/>
      <c r="O15" s="409"/>
      <c r="P15" s="409"/>
      <c r="Q15" s="409"/>
      <c r="R15" s="409"/>
      <c r="S15" s="409"/>
      <c r="T15" s="409"/>
      <c r="U15" s="409"/>
      <c r="V15" s="409"/>
      <c r="W15" s="409"/>
      <c r="X15" s="409"/>
      <c r="Y15" s="409"/>
      <c r="Z15" s="409"/>
      <c r="AA15" s="409"/>
      <c r="AB15" s="409"/>
      <c r="AC15" s="409"/>
      <c r="AD15" s="409"/>
      <c r="AE15" s="409"/>
      <c r="AF15" s="409"/>
      <c r="AG15" s="409"/>
      <c r="AH15" s="53"/>
    </row>
    <row r="16" spans="1:35" ht="30" customHeight="1">
      <c r="A16" s="53"/>
      <c r="B16" s="53"/>
      <c r="C16" s="53"/>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row>
    <row r="17" spans="2:32" ht="30" customHeight="1">
      <c r="B17" s="653" t="s">
        <v>106</v>
      </c>
      <c r="C17" s="344"/>
      <c r="D17" s="392" t="s">
        <v>31</v>
      </c>
      <c r="E17" s="386"/>
      <c r="F17" s="386"/>
      <c r="G17" s="386"/>
      <c r="H17" s="386"/>
      <c r="I17" s="386"/>
      <c r="J17" s="387"/>
      <c r="K17" s="48"/>
      <c r="L17" s="654" t="str">
        <f>IF(入力ｼｰﾄ1!N17="","",入力ｼｰﾄ1!N17)</f>
        <v/>
      </c>
      <c r="M17" s="654"/>
      <c r="N17" s="654"/>
      <c r="O17" s="654"/>
      <c r="P17" s="654"/>
      <c r="Q17" s="654"/>
      <c r="R17" s="654"/>
      <c r="S17" s="654"/>
      <c r="T17" s="654"/>
      <c r="U17" s="654"/>
      <c r="V17" s="654"/>
      <c r="W17" s="654"/>
      <c r="X17" s="654"/>
      <c r="Y17" s="654"/>
      <c r="Z17" s="654"/>
      <c r="AA17" s="654"/>
      <c r="AB17" s="654"/>
      <c r="AC17" s="654"/>
      <c r="AD17" s="654"/>
      <c r="AE17" s="654"/>
      <c r="AF17" s="655"/>
    </row>
    <row r="18" spans="2:32" ht="30" customHeight="1">
      <c r="B18" s="656" t="s">
        <v>51</v>
      </c>
      <c r="C18" s="386"/>
      <c r="D18" s="392" t="s">
        <v>52</v>
      </c>
      <c r="E18" s="386"/>
      <c r="F18" s="386"/>
      <c r="G18" s="386"/>
      <c r="H18" s="386"/>
      <c r="I18" s="386"/>
      <c r="J18" s="387"/>
      <c r="K18" s="386" t="s">
        <v>53</v>
      </c>
      <c r="L18" s="386"/>
      <c r="M18" s="386"/>
      <c r="N18" s="386"/>
      <c r="O18" s="386"/>
      <c r="P18" s="386"/>
      <c r="Q18" s="386"/>
      <c r="R18" s="386"/>
      <c r="S18" s="386"/>
      <c r="T18" s="386"/>
      <c r="U18" s="392"/>
      <c r="V18" s="386"/>
      <c r="W18" s="386"/>
      <c r="X18" s="386"/>
      <c r="Y18" s="386"/>
      <c r="Z18" s="386"/>
      <c r="AA18" s="386"/>
      <c r="AB18" s="386"/>
      <c r="AC18" s="386"/>
      <c r="AD18" s="386"/>
      <c r="AE18" s="386"/>
      <c r="AF18" s="387"/>
    </row>
    <row r="19" spans="2:32" ht="30" customHeight="1">
      <c r="B19" s="656" t="s">
        <v>112</v>
      </c>
      <c r="C19" s="386"/>
      <c r="D19" s="392" t="s">
        <v>219</v>
      </c>
      <c r="E19" s="386"/>
      <c r="F19" s="386"/>
      <c r="G19" s="386"/>
      <c r="H19" s="386"/>
      <c r="I19" s="386"/>
      <c r="J19" s="387"/>
      <c r="K19" s="347"/>
      <c r="L19" s="347"/>
      <c r="M19" s="347" t="str">
        <f>入力ｼｰﾄ1!J75</f>
        <v>令和</v>
      </c>
      <c r="N19" s="347"/>
      <c r="O19" s="347" t="str">
        <f>IF(入力ｼｰﾄ1!L75="","",入力ｼｰﾄ1!L75)</f>
        <v/>
      </c>
      <c r="P19" s="347"/>
      <c r="Q19" s="347" t="s">
        <v>28</v>
      </c>
      <c r="R19" s="347"/>
      <c r="S19" s="347" t="str">
        <f>IF(入力ｼｰﾄ1!O75="","",入力ｼｰﾄ1!O75)</f>
        <v/>
      </c>
      <c r="T19" s="347"/>
      <c r="U19" s="347" t="s">
        <v>223</v>
      </c>
      <c r="V19" s="347"/>
      <c r="W19" s="347" t="str">
        <f>IF(入力ｼｰﾄ1!R75="","",入力ｼｰﾄ1!R75)</f>
        <v/>
      </c>
      <c r="X19" s="347"/>
      <c r="Y19" s="347" t="s">
        <v>224</v>
      </c>
      <c r="Z19" s="347"/>
      <c r="AA19" s="89"/>
      <c r="AB19" s="89"/>
      <c r="AC19" s="89"/>
      <c r="AD19" s="89"/>
      <c r="AE19" s="89"/>
      <c r="AF19" s="90"/>
    </row>
    <row r="20" spans="2:32" ht="30" customHeight="1">
      <c r="B20" s="653" t="s">
        <v>225</v>
      </c>
      <c r="C20" s="657"/>
      <c r="D20" s="660" t="s">
        <v>221</v>
      </c>
      <c r="E20" s="661"/>
      <c r="F20" s="661"/>
      <c r="G20" s="661"/>
      <c r="H20" s="661"/>
      <c r="I20" s="661"/>
      <c r="J20" s="662"/>
      <c r="K20" s="94"/>
      <c r="L20" s="663" t="str">
        <f>IF(入力ｼｰﾄ1!H5="","",入力ｼｰﾄ1!H5)</f>
        <v/>
      </c>
      <c r="M20" s="663"/>
      <c r="N20" s="663"/>
      <c r="O20" s="663"/>
      <c r="P20" s="663"/>
      <c r="Q20" s="663"/>
      <c r="R20" s="663"/>
      <c r="S20" s="663"/>
      <c r="T20" s="663"/>
      <c r="U20" s="663"/>
      <c r="V20" s="663"/>
      <c r="W20" s="663"/>
      <c r="X20" s="663"/>
      <c r="Y20" s="663"/>
      <c r="Z20" s="663"/>
      <c r="AA20" s="663"/>
      <c r="AB20" s="663"/>
      <c r="AC20" s="663"/>
      <c r="AD20" s="663"/>
      <c r="AE20" s="663"/>
      <c r="AF20" s="664"/>
    </row>
    <row r="21" spans="2:32" ht="30" customHeight="1">
      <c r="B21" s="658"/>
      <c r="C21" s="659"/>
      <c r="D21" s="665" t="s">
        <v>222</v>
      </c>
      <c r="E21" s="666"/>
      <c r="F21" s="666"/>
      <c r="G21" s="666"/>
      <c r="H21" s="666"/>
      <c r="I21" s="666"/>
      <c r="J21" s="667"/>
      <c r="K21" s="95"/>
      <c r="L21" s="668" t="str">
        <f>IF(入力ｼｰﾄ1!H4="","",入力ｼｰﾄ1!H4)</f>
        <v/>
      </c>
      <c r="M21" s="668"/>
      <c r="N21" s="668"/>
      <c r="O21" s="668"/>
      <c r="P21" s="668"/>
      <c r="Q21" s="668"/>
      <c r="R21" s="668"/>
      <c r="S21" s="668"/>
      <c r="T21" s="668"/>
      <c r="U21" s="668"/>
      <c r="V21" s="668"/>
      <c r="W21" s="668"/>
      <c r="X21" s="668"/>
      <c r="Y21" s="668"/>
      <c r="Z21" s="668"/>
      <c r="AA21" s="668"/>
      <c r="AB21" s="668"/>
      <c r="AC21" s="668"/>
      <c r="AD21" s="668"/>
      <c r="AE21" s="668"/>
      <c r="AF21" s="669"/>
    </row>
    <row r="22" spans="2:32" ht="30" customHeight="1">
      <c r="B22" s="656" t="s">
        <v>121</v>
      </c>
      <c r="C22" s="386"/>
      <c r="D22" s="392" t="s">
        <v>218</v>
      </c>
      <c r="E22" s="386"/>
      <c r="F22" s="386"/>
      <c r="G22" s="386"/>
      <c r="H22" s="386"/>
      <c r="I22" s="386"/>
      <c r="J22" s="387"/>
      <c r="K22" s="91"/>
      <c r="L22" s="92"/>
      <c r="M22" s="386" t="str">
        <f>入力ｼｰﾄ1!J74</f>
        <v>令和</v>
      </c>
      <c r="N22" s="386"/>
      <c r="O22" s="386" t="str">
        <f>IF(入力ｼｰﾄ1!L74="","",入力ｼｰﾄ1!L74)</f>
        <v/>
      </c>
      <c r="P22" s="386"/>
      <c r="Q22" s="386" t="s">
        <v>28</v>
      </c>
      <c r="R22" s="386"/>
      <c r="S22" s="386" t="str">
        <f>IF(入力ｼｰﾄ1!O74="","",入力ｼｰﾄ1!O74)</f>
        <v/>
      </c>
      <c r="T22" s="386"/>
      <c r="U22" s="386" t="s">
        <v>223</v>
      </c>
      <c r="V22" s="386"/>
      <c r="W22" s="386" t="str">
        <f>IF(入力ｼｰﾄ1!R74="","",入力ｼｰﾄ1!R74)</f>
        <v/>
      </c>
      <c r="X22" s="386"/>
      <c r="Y22" s="386" t="s">
        <v>224</v>
      </c>
      <c r="Z22" s="386"/>
      <c r="AA22" s="92"/>
      <c r="AB22" s="92"/>
      <c r="AC22" s="92"/>
      <c r="AD22" s="92"/>
      <c r="AE22" s="92"/>
      <c r="AF22" s="93"/>
    </row>
    <row r="23" spans="2:32" ht="30" customHeight="1">
      <c r="B23" s="656" t="s">
        <v>122</v>
      </c>
      <c r="C23" s="386"/>
      <c r="D23" s="392" t="s">
        <v>220</v>
      </c>
      <c r="E23" s="386"/>
      <c r="F23" s="386"/>
      <c r="G23" s="386"/>
      <c r="H23" s="386"/>
      <c r="I23" s="386"/>
      <c r="J23" s="387"/>
      <c r="K23" s="91"/>
      <c r="L23" s="92"/>
      <c r="M23" s="670" t="str">
        <f>IF(入力ｼｰﾄ1!J73="","",入力ｼｰﾄ1!J73)</f>
        <v/>
      </c>
      <c r="N23" s="534"/>
      <c r="O23" s="534"/>
      <c r="P23" s="534"/>
      <c r="Q23" s="534"/>
      <c r="R23" s="534"/>
      <c r="S23" s="534"/>
      <c r="T23" s="534"/>
      <c r="U23" s="534" t="s">
        <v>89</v>
      </c>
      <c r="V23" s="534"/>
      <c r="W23" s="92"/>
      <c r="X23" s="92"/>
      <c r="Y23" s="92"/>
      <c r="Z23" s="92"/>
      <c r="AA23" s="92"/>
      <c r="AB23" s="92"/>
      <c r="AC23" s="92"/>
      <c r="AD23" s="92"/>
      <c r="AE23" s="92"/>
      <c r="AF23" s="93"/>
    </row>
    <row r="24" spans="2:32" ht="30" customHeight="1"/>
    <row r="25" spans="2:32" ht="30" customHeight="1"/>
    <row r="26" spans="2:32" ht="30" customHeight="1"/>
    <row r="27" spans="2:32" ht="30" customHeight="1"/>
    <row r="28" spans="2:32" ht="30" customHeight="1"/>
    <row r="29" spans="2:32" ht="30" customHeight="1"/>
    <row r="30" spans="2:32" ht="30" customHeight="1"/>
    <row r="31" spans="2:32" ht="24.9" customHeight="1"/>
    <row r="32" spans="2:32" ht="24.9" customHeight="1"/>
    <row r="33" customFormat="1" ht="24.9" customHeight="1"/>
    <row r="34" customFormat="1" ht="24.9" customHeight="1"/>
    <row r="35" customFormat="1" ht="24.9" customHeight="1"/>
    <row r="36" customFormat="1" ht="24.9" customHeight="1"/>
  </sheetData>
  <mergeCells count="52">
    <mergeCell ref="A3:H3"/>
    <mergeCell ref="V4:AG4"/>
    <mergeCell ref="Q5:T5"/>
    <mergeCell ref="V5:AE5"/>
    <mergeCell ref="AF5:AG5"/>
    <mergeCell ref="W2:X2"/>
    <mergeCell ref="Y2:Z2"/>
    <mergeCell ref="AB2:AC2"/>
    <mergeCell ref="AE2:AF2"/>
    <mergeCell ref="K19:L19"/>
    <mergeCell ref="M19:N19"/>
    <mergeCell ref="Q19:R19"/>
    <mergeCell ref="S19:T19"/>
    <mergeCell ref="Q4:T4"/>
    <mergeCell ref="V6:Z6"/>
    <mergeCell ref="AA6:AF6"/>
    <mergeCell ref="A13:AH13"/>
    <mergeCell ref="A15:AG15"/>
    <mergeCell ref="K18:T18"/>
    <mergeCell ref="U18:AF18"/>
    <mergeCell ref="Q7:T7"/>
    <mergeCell ref="L21:AF21"/>
    <mergeCell ref="B19:C19"/>
    <mergeCell ref="D19:J19"/>
    <mergeCell ref="S22:T22"/>
    <mergeCell ref="U22:V22"/>
    <mergeCell ref="W22:X22"/>
    <mergeCell ref="L20:AF20"/>
    <mergeCell ref="D17:J17"/>
    <mergeCell ref="O19:P19"/>
    <mergeCell ref="U19:V19"/>
    <mergeCell ref="W19:X19"/>
    <mergeCell ref="B18:C18"/>
    <mergeCell ref="D18:J18"/>
    <mergeCell ref="L17:AF17"/>
    <mergeCell ref="Y19:Z19"/>
    <mergeCell ref="V7:AG7"/>
    <mergeCell ref="A10:AG10"/>
    <mergeCell ref="B23:C23"/>
    <mergeCell ref="D23:J23"/>
    <mergeCell ref="B22:C22"/>
    <mergeCell ref="D22:J22"/>
    <mergeCell ref="B20:C21"/>
    <mergeCell ref="D20:J20"/>
    <mergeCell ref="D21:J21"/>
    <mergeCell ref="M23:T23"/>
    <mergeCell ref="U23:V23"/>
    <mergeCell ref="M22:N22"/>
    <mergeCell ref="O22:P22"/>
    <mergeCell ref="Q22:R22"/>
    <mergeCell ref="Y22:Z22"/>
    <mergeCell ref="B17:C17"/>
  </mergeCells>
  <phoneticPr fontId="2"/>
  <pageMargins left="0.7" right="0.7" top="0.75" bottom="0.75" header="0.3" footer="0.3"/>
  <pageSetup paperSize="9" scale="91"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2:AM75"/>
  <sheetViews>
    <sheetView view="pageBreakPreview" zoomScale="85" zoomScaleNormal="100" zoomScaleSheetLayoutView="85" workbookViewId="0">
      <selection activeCell="AU23" sqref="AU23"/>
    </sheetView>
  </sheetViews>
  <sheetFormatPr defaultColWidth="2.6640625" defaultRowHeight="20.100000000000001" customHeight="1"/>
  <cols>
    <col min="1" max="1" width="2.6640625" style="123"/>
    <col min="2" max="39" width="2.6640625" style="36"/>
    <col min="40" max="16384" width="2.6640625" style="4"/>
  </cols>
  <sheetData>
    <row r="2" spans="1:39" ht="30" customHeight="1">
      <c r="A2" s="122" t="s">
        <v>232</v>
      </c>
      <c r="AJ2" s="120" t="s">
        <v>253</v>
      </c>
    </row>
    <row r="3" spans="1:39" ht="20.100000000000001" customHeight="1">
      <c r="B3" s="215" t="s">
        <v>17</v>
      </c>
      <c r="C3" s="215"/>
      <c r="D3" s="215"/>
      <c r="E3" s="215"/>
      <c r="AJ3" s="36" t="s">
        <v>257</v>
      </c>
    </row>
    <row r="4" spans="1:39" ht="20.100000000000001" customHeight="1">
      <c r="B4" s="97"/>
      <c r="C4" s="178" t="s">
        <v>18</v>
      </c>
      <c r="D4" s="178"/>
      <c r="E4" s="178"/>
      <c r="F4" s="178"/>
      <c r="G4" s="98"/>
      <c r="H4" s="203"/>
      <c r="I4" s="203"/>
      <c r="J4" s="203"/>
      <c r="K4" s="203"/>
      <c r="L4" s="203"/>
      <c r="M4" s="203"/>
      <c r="N4" s="203"/>
      <c r="O4" s="203"/>
      <c r="P4" s="203"/>
      <c r="Q4" s="203"/>
      <c r="R4" s="203"/>
      <c r="S4" s="203"/>
      <c r="T4" s="203"/>
      <c r="U4" s="203"/>
      <c r="V4" s="203"/>
      <c r="W4" s="203"/>
      <c r="X4" s="203"/>
      <c r="Y4" s="203"/>
      <c r="Z4" s="203"/>
      <c r="AA4" s="203"/>
      <c r="AB4" s="203"/>
      <c r="AC4" s="203"/>
      <c r="AD4" s="203"/>
      <c r="AE4" s="203"/>
      <c r="AF4" s="203"/>
      <c r="AG4" s="203"/>
      <c r="AH4" s="203"/>
      <c r="AJ4" s="36" t="s">
        <v>256</v>
      </c>
    </row>
    <row r="5" spans="1:39" ht="20.100000000000001" customHeight="1">
      <c r="B5" s="97"/>
      <c r="C5" s="178" t="s">
        <v>19</v>
      </c>
      <c r="D5" s="178"/>
      <c r="E5" s="178"/>
      <c r="F5" s="178"/>
      <c r="G5" s="98"/>
      <c r="H5" s="217"/>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9"/>
    </row>
    <row r="6" spans="1:39" ht="20.100000000000001" customHeight="1">
      <c r="B6" s="97"/>
      <c r="C6" s="178" t="s">
        <v>20</v>
      </c>
      <c r="D6" s="178"/>
      <c r="E6" s="178"/>
      <c r="F6" s="178"/>
      <c r="H6" s="172"/>
      <c r="I6" s="173"/>
      <c r="J6" s="173"/>
      <c r="K6" s="173"/>
      <c r="L6" s="173"/>
      <c r="M6" s="173"/>
      <c r="N6" s="173"/>
      <c r="O6" s="173"/>
      <c r="P6" s="173"/>
      <c r="Q6" s="173"/>
      <c r="R6" s="173"/>
      <c r="S6" s="174"/>
    </row>
    <row r="7" spans="1:39" ht="20.100000000000001" customHeight="1">
      <c r="B7" s="97"/>
      <c r="W7" s="4"/>
      <c r="X7" s="4"/>
      <c r="Y7" s="4"/>
      <c r="Z7" s="4"/>
      <c r="AA7" s="4"/>
      <c r="AB7" s="4"/>
      <c r="AC7" s="4"/>
      <c r="AD7" s="4"/>
      <c r="AE7" s="4"/>
      <c r="AF7" s="4"/>
      <c r="AG7" s="4"/>
      <c r="AH7" s="4"/>
      <c r="AI7" s="4"/>
      <c r="AJ7" s="4"/>
      <c r="AK7" s="4"/>
      <c r="AL7" s="4"/>
      <c r="AM7" s="4"/>
    </row>
    <row r="9" spans="1:39" ht="20.100000000000001" customHeight="1">
      <c r="B9" s="215" t="s">
        <v>21</v>
      </c>
      <c r="C9" s="215"/>
      <c r="D9" s="215"/>
      <c r="E9" s="215"/>
      <c r="F9" s="215"/>
      <c r="G9" s="215"/>
      <c r="H9" s="215"/>
      <c r="I9" s="215"/>
      <c r="J9" s="215"/>
    </row>
    <row r="10" spans="1:39" ht="20.100000000000001" customHeight="1">
      <c r="B10" s="97"/>
      <c r="C10" s="178" t="s">
        <v>22</v>
      </c>
      <c r="D10" s="178"/>
      <c r="E10" s="178"/>
      <c r="F10" s="178"/>
      <c r="G10" s="178"/>
      <c r="H10" s="178"/>
      <c r="I10" s="178"/>
      <c r="J10" s="96" t="s">
        <v>366</v>
      </c>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row>
    <row r="11" spans="1:39" ht="20.100000000000001" customHeight="1">
      <c r="B11" s="97"/>
      <c r="C11" s="178" t="s">
        <v>23</v>
      </c>
      <c r="D11" s="178"/>
      <c r="E11" s="178"/>
      <c r="F11" s="178"/>
      <c r="G11" s="178"/>
      <c r="H11" s="178"/>
      <c r="I11" s="178"/>
      <c r="J11" s="96"/>
      <c r="K11" s="99" t="s">
        <v>24</v>
      </c>
      <c r="L11" s="203"/>
      <c r="M11" s="203"/>
      <c r="N11" s="203"/>
      <c r="O11" s="203"/>
      <c r="P11" s="203"/>
      <c r="Q11" s="203"/>
      <c r="R11" s="203"/>
      <c r="S11" s="203"/>
      <c r="T11" s="178" t="s">
        <v>18</v>
      </c>
      <c r="U11" s="178"/>
      <c r="V11" s="203"/>
      <c r="W11" s="203"/>
      <c r="X11" s="203"/>
      <c r="Y11" s="203"/>
      <c r="Z11" s="203"/>
      <c r="AA11" s="203"/>
      <c r="AB11" s="203"/>
      <c r="AC11" s="203"/>
      <c r="AD11" s="203"/>
      <c r="AE11" s="203"/>
      <c r="AF11" s="203"/>
      <c r="AG11" s="203"/>
      <c r="AH11" s="203"/>
    </row>
    <row r="12" spans="1:39" ht="20.100000000000001" customHeight="1">
      <c r="B12" s="97"/>
      <c r="C12" s="178" t="s">
        <v>19</v>
      </c>
      <c r="D12" s="178"/>
      <c r="E12" s="178"/>
      <c r="F12" s="178"/>
      <c r="G12" s="178"/>
      <c r="H12" s="178"/>
      <c r="I12" s="178"/>
      <c r="K12" s="172"/>
      <c r="L12" s="173"/>
      <c r="M12" s="173"/>
      <c r="N12" s="173"/>
      <c r="O12" s="173"/>
      <c r="P12" s="173"/>
      <c r="Q12" s="173"/>
      <c r="R12" s="173"/>
      <c r="S12" s="173"/>
      <c r="T12" s="173"/>
      <c r="U12" s="173"/>
      <c r="V12" s="173"/>
      <c r="W12" s="173"/>
      <c r="X12" s="173"/>
      <c r="Y12" s="173"/>
      <c r="Z12" s="173"/>
      <c r="AA12" s="173"/>
      <c r="AB12" s="173"/>
      <c r="AC12" s="173"/>
      <c r="AD12" s="173"/>
      <c r="AE12" s="173"/>
      <c r="AF12" s="173"/>
      <c r="AG12" s="173"/>
      <c r="AH12" s="174"/>
    </row>
    <row r="13" spans="1:39" ht="20.100000000000001" customHeight="1">
      <c r="B13" s="97"/>
      <c r="C13" s="178" t="s">
        <v>20</v>
      </c>
      <c r="D13" s="178"/>
      <c r="E13" s="178"/>
      <c r="F13" s="178"/>
      <c r="G13" s="178"/>
      <c r="H13" s="178"/>
      <c r="I13" s="178"/>
      <c r="K13" s="172"/>
      <c r="L13" s="173"/>
      <c r="M13" s="173"/>
      <c r="N13" s="173"/>
      <c r="O13" s="173"/>
      <c r="P13" s="173"/>
      <c r="Q13" s="174"/>
    </row>
    <row r="15" spans="1:39" ht="20.100000000000001" customHeight="1">
      <c r="B15" s="215" t="s">
        <v>26</v>
      </c>
      <c r="C15" s="215"/>
      <c r="D15" s="215"/>
      <c r="E15" s="215"/>
      <c r="F15" s="215"/>
      <c r="G15" s="215"/>
      <c r="H15" s="215"/>
      <c r="I15" s="215"/>
    </row>
    <row r="16" spans="1:39" ht="20.100000000000001" customHeight="1">
      <c r="B16" s="97"/>
      <c r="C16" s="178" t="s">
        <v>27</v>
      </c>
      <c r="D16" s="178"/>
      <c r="E16" s="178"/>
      <c r="F16" s="178"/>
      <c r="G16" s="178"/>
      <c r="H16" s="178"/>
      <c r="J16" s="176" t="s">
        <v>272</v>
      </c>
      <c r="K16" s="177"/>
      <c r="L16" s="173">
        <v>8</v>
      </c>
      <c r="M16" s="173"/>
      <c r="N16" s="100" t="s">
        <v>28</v>
      </c>
      <c r="O16" s="173"/>
      <c r="P16" s="173"/>
      <c r="Q16" s="100" t="s">
        <v>29</v>
      </c>
      <c r="R16" s="173"/>
      <c r="S16" s="173"/>
      <c r="T16" s="101" t="s">
        <v>30</v>
      </c>
    </row>
    <row r="17" spans="2:34" ht="20.100000000000001" customHeight="1">
      <c r="B17" s="97"/>
      <c r="C17" s="178" t="s">
        <v>31</v>
      </c>
      <c r="D17" s="178"/>
      <c r="E17" s="178"/>
      <c r="F17" s="178"/>
      <c r="G17" s="178"/>
      <c r="H17" s="178"/>
      <c r="J17" s="176" t="s">
        <v>25</v>
      </c>
      <c r="K17" s="177"/>
      <c r="L17" s="177"/>
      <c r="M17" s="177"/>
      <c r="N17" s="218"/>
      <c r="O17" s="218"/>
      <c r="P17" s="218"/>
      <c r="Q17" s="218"/>
      <c r="R17" s="218"/>
      <c r="S17" s="218"/>
      <c r="T17" s="218"/>
      <c r="U17" s="218"/>
      <c r="V17" s="218"/>
      <c r="W17" s="218"/>
      <c r="X17" s="218"/>
      <c r="Y17" s="218"/>
      <c r="Z17" s="218"/>
      <c r="AA17" s="218"/>
      <c r="AB17" s="218"/>
      <c r="AC17" s="218"/>
      <c r="AD17" s="218"/>
      <c r="AE17" s="218"/>
      <c r="AF17" s="218"/>
      <c r="AG17" s="219"/>
    </row>
    <row r="18" spans="2:34" ht="20.100000000000001" customHeight="1">
      <c r="B18" s="97"/>
      <c r="C18" s="178" t="s">
        <v>32</v>
      </c>
      <c r="D18" s="178"/>
      <c r="E18" s="178"/>
      <c r="F18" s="178"/>
      <c r="G18" s="178"/>
      <c r="H18" s="178"/>
      <c r="J18" s="187"/>
      <c r="K18" s="188"/>
      <c r="L18" s="188"/>
      <c r="M18" s="188"/>
      <c r="N18" s="188"/>
      <c r="O18" s="188"/>
      <c r="P18" s="188"/>
      <c r="Q18" s="188"/>
      <c r="R18" s="188"/>
      <c r="S18" s="188"/>
      <c r="T18" s="188"/>
      <c r="U18" s="177" t="s">
        <v>33</v>
      </c>
      <c r="V18" s="181"/>
    </row>
    <row r="19" spans="2:34" ht="20.100000000000001" customHeight="1">
      <c r="B19" s="97"/>
      <c r="C19" s="178" t="s">
        <v>34</v>
      </c>
      <c r="D19" s="178"/>
      <c r="E19" s="178"/>
      <c r="F19" s="178"/>
      <c r="G19" s="178"/>
      <c r="H19" s="178"/>
      <c r="J19" s="179"/>
      <c r="K19" s="180"/>
      <c r="L19" s="180"/>
      <c r="M19" s="180"/>
      <c r="N19" s="180"/>
      <c r="O19" s="180"/>
      <c r="P19" s="180"/>
      <c r="Q19" s="180"/>
      <c r="R19" s="180"/>
      <c r="S19" s="180"/>
      <c r="T19" s="180"/>
      <c r="U19" s="177" t="s">
        <v>103</v>
      </c>
      <c r="V19" s="181"/>
    </row>
    <row r="20" spans="2:34" ht="20.100000000000001" customHeight="1">
      <c r="B20" s="97"/>
      <c r="C20" s="178" t="s">
        <v>363</v>
      </c>
      <c r="D20" s="178"/>
      <c r="E20" s="178"/>
      <c r="F20" s="178"/>
      <c r="G20" s="178"/>
      <c r="H20" s="178"/>
      <c r="J20" s="179"/>
      <c r="K20" s="180"/>
      <c r="L20" s="180"/>
      <c r="M20" s="180"/>
      <c r="N20" s="180"/>
      <c r="O20" s="180"/>
      <c r="P20" s="180"/>
      <c r="Q20" s="180"/>
      <c r="R20" s="180"/>
      <c r="S20" s="180"/>
      <c r="T20" s="180"/>
      <c r="U20" s="177" t="s">
        <v>33</v>
      </c>
      <c r="V20" s="181"/>
    </row>
    <row r="21" spans="2:34" ht="20.100000000000001" customHeight="1">
      <c r="B21" s="97"/>
      <c r="C21" s="178" t="s">
        <v>35</v>
      </c>
      <c r="D21" s="178"/>
      <c r="E21" s="178"/>
      <c r="F21" s="178"/>
      <c r="G21" s="178"/>
      <c r="H21" s="178"/>
      <c r="J21" s="220" t="s">
        <v>272</v>
      </c>
      <c r="K21" s="211"/>
      <c r="L21" s="216">
        <v>8</v>
      </c>
      <c r="M21" s="216"/>
      <c r="N21" s="102" t="s">
        <v>28</v>
      </c>
      <c r="O21" s="216"/>
      <c r="P21" s="216"/>
      <c r="Q21" s="102" t="s">
        <v>29</v>
      </c>
      <c r="R21" s="216"/>
      <c r="S21" s="216"/>
      <c r="T21" s="103" t="s">
        <v>30</v>
      </c>
    </row>
    <row r="22" spans="2:34" ht="20.100000000000001" customHeight="1">
      <c r="B22" s="97"/>
      <c r="C22" s="178" t="s">
        <v>36</v>
      </c>
      <c r="D22" s="178"/>
      <c r="E22" s="178"/>
      <c r="F22" s="178"/>
      <c r="G22" s="178"/>
      <c r="H22" s="178"/>
      <c r="J22" s="195" t="s">
        <v>272</v>
      </c>
      <c r="K22" s="196"/>
      <c r="L22" s="175">
        <v>8</v>
      </c>
      <c r="M22" s="175"/>
      <c r="N22" s="106" t="s">
        <v>28</v>
      </c>
      <c r="O22" s="175"/>
      <c r="P22" s="175"/>
      <c r="Q22" s="106" t="s">
        <v>29</v>
      </c>
      <c r="R22" s="175"/>
      <c r="S22" s="175"/>
      <c r="T22" s="107" t="s">
        <v>30</v>
      </c>
    </row>
    <row r="23" spans="2:34" ht="20.100000000000001" customHeight="1">
      <c r="B23" s="97"/>
      <c r="C23" s="115"/>
      <c r="D23" s="115"/>
      <c r="E23" s="115"/>
      <c r="F23" s="115"/>
      <c r="G23" s="115"/>
      <c r="H23" s="115"/>
      <c r="I23" s="105"/>
      <c r="J23" s="115"/>
      <c r="K23" s="115"/>
      <c r="L23" s="115"/>
      <c r="M23" s="115"/>
      <c r="N23" s="106"/>
      <c r="O23" s="115"/>
      <c r="P23" s="115"/>
      <c r="Q23" s="106"/>
      <c r="R23" s="115"/>
      <c r="S23" s="115"/>
      <c r="T23" s="106"/>
      <c r="U23" s="105"/>
      <c r="V23" s="105"/>
      <c r="W23" s="105"/>
      <c r="X23" s="105"/>
      <c r="Y23" s="105"/>
      <c r="Z23" s="105"/>
      <c r="AA23" s="105"/>
      <c r="AB23" s="105"/>
      <c r="AC23" s="105"/>
    </row>
    <row r="24" spans="2:34" ht="20.100000000000001" customHeight="1">
      <c r="B24" s="108" t="s">
        <v>242</v>
      </c>
      <c r="C24" s="116"/>
      <c r="D24" s="116"/>
      <c r="E24" s="116"/>
      <c r="F24" s="116"/>
      <c r="G24" s="116"/>
      <c r="H24" s="116"/>
      <c r="I24" s="105"/>
      <c r="J24" s="116"/>
      <c r="K24" s="116"/>
      <c r="L24" s="116"/>
      <c r="M24" s="116"/>
      <c r="N24" s="105"/>
      <c r="O24" s="116"/>
      <c r="P24" s="116"/>
      <c r="Q24" s="105"/>
      <c r="R24" s="116"/>
      <c r="S24" s="116"/>
      <c r="T24" s="105"/>
      <c r="U24" s="105"/>
      <c r="V24" s="105"/>
      <c r="W24" s="105"/>
      <c r="X24" s="105"/>
      <c r="Y24" s="105"/>
      <c r="Z24" s="105"/>
      <c r="AA24" s="105"/>
      <c r="AB24" s="105"/>
      <c r="AC24" s="105"/>
    </row>
    <row r="25" spans="2:34" ht="20.100000000000001" customHeight="1">
      <c r="B25" s="97"/>
      <c r="C25" s="178" t="s">
        <v>243</v>
      </c>
      <c r="D25" s="178"/>
      <c r="E25" s="178"/>
      <c r="F25" s="178"/>
      <c r="G25" s="178"/>
      <c r="H25" s="178"/>
      <c r="J25" s="176" t="s">
        <v>272</v>
      </c>
      <c r="K25" s="177"/>
      <c r="L25" s="173">
        <v>8</v>
      </c>
      <c r="M25" s="173"/>
      <c r="N25" s="100" t="s">
        <v>28</v>
      </c>
      <c r="O25" s="173"/>
      <c r="P25" s="173"/>
      <c r="Q25" s="100" t="s">
        <v>29</v>
      </c>
      <c r="R25" s="173"/>
      <c r="S25" s="173"/>
      <c r="T25" s="101" t="s">
        <v>30</v>
      </c>
      <c r="U25" s="105" t="s">
        <v>246</v>
      </c>
      <c r="V25" s="105"/>
      <c r="W25" s="105"/>
      <c r="X25" s="105"/>
      <c r="Y25" s="105"/>
      <c r="Z25" s="105"/>
      <c r="AA25" s="105"/>
      <c r="AB25" s="105"/>
      <c r="AC25" s="105"/>
    </row>
    <row r="26" spans="2:34" ht="20.100000000000001" customHeight="1">
      <c r="B26" s="97"/>
      <c r="C26" s="197" t="s">
        <v>240</v>
      </c>
      <c r="D26" s="197"/>
      <c r="E26" s="197"/>
      <c r="F26" s="197"/>
      <c r="G26" s="197"/>
      <c r="H26" s="197"/>
      <c r="J26" s="172"/>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4"/>
    </row>
    <row r="27" spans="2:34" ht="20.100000000000001" customHeight="1">
      <c r="B27" s="97"/>
      <c r="C27" s="197" t="s">
        <v>241</v>
      </c>
      <c r="D27" s="197"/>
      <c r="E27" s="197"/>
      <c r="F27" s="197"/>
      <c r="G27" s="197"/>
      <c r="H27" s="197"/>
      <c r="J27" s="172"/>
      <c r="K27" s="173"/>
      <c r="L27" s="173"/>
      <c r="M27" s="173"/>
      <c r="N27" s="173"/>
      <c r="O27" s="173"/>
      <c r="P27" s="173"/>
      <c r="Q27" s="173"/>
      <c r="R27" s="173"/>
      <c r="S27" s="173"/>
      <c r="T27" s="173"/>
      <c r="U27" s="173"/>
      <c r="V27" s="173"/>
      <c r="W27" s="173"/>
      <c r="X27" s="173"/>
      <c r="Y27" s="173"/>
      <c r="Z27" s="173"/>
      <c r="AA27" s="173"/>
      <c r="AB27" s="173"/>
      <c r="AC27" s="173"/>
      <c r="AD27" s="173"/>
      <c r="AE27" s="173"/>
      <c r="AF27" s="173"/>
      <c r="AG27" s="174"/>
    </row>
    <row r="29" spans="2:34" ht="20.100000000000001" customHeight="1">
      <c r="B29" s="215" t="s">
        <v>210</v>
      </c>
      <c r="C29" s="215"/>
      <c r="D29" s="215"/>
      <c r="E29" s="215"/>
      <c r="F29" s="215"/>
      <c r="G29" s="215"/>
      <c r="H29" s="215"/>
      <c r="I29" s="215"/>
      <c r="J29" s="215"/>
      <c r="K29" s="215"/>
      <c r="L29" s="36" t="s">
        <v>247</v>
      </c>
    </row>
    <row r="30" spans="2:34" ht="20.100000000000001" customHeight="1">
      <c r="C30" s="178" t="s">
        <v>211</v>
      </c>
      <c r="D30" s="178"/>
      <c r="E30" s="178"/>
      <c r="F30" s="178"/>
      <c r="G30" s="178"/>
      <c r="H30" s="178"/>
      <c r="J30" s="176" t="s">
        <v>272</v>
      </c>
      <c r="K30" s="177"/>
      <c r="L30" s="173"/>
      <c r="M30" s="173"/>
      <c r="N30" s="100" t="s">
        <v>28</v>
      </c>
      <c r="O30" s="173"/>
      <c r="P30" s="173"/>
      <c r="Q30" s="100" t="s">
        <v>29</v>
      </c>
      <c r="R30" s="173"/>
      <c r="S30" s="173"/>
      <c r="T30" s="101" t="s">
        <v>30</v>
      </c>
    </row>
    <row r="31" spans="2:34" ht="20.100000000000001" customHeight="1">
      <c r="B31" s="105"/>
      <c r="C31" s="178" t="s">
        <v>212</v>
      </c>
      <c r="D31" s="178"/>
      <c r="E31" s="178"/>
      <c r="F31" s="178"/>
      <c r="G31" s="178"/>
      <c r="H31" s="178"/>
      <c r="I31" s="104"/>
      <c r="J31" s="189"/>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1"/>
    </row>
    <row r="32" spans="2:34" ht="20.100000000000001" customHeight="1">
      <c r="B32" s="105"/>
      <c r="C32" s="178"/>
      <c r="D32" s="178"/>
      <c r="E32" s="178"/>
      <c r="F32" s="178"/>
      <c r="G32" s="178"/>
      <c r="H32" s="178"/>
      <c r="I32" s="104"/>
      <c r="J32" s="192"/>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4"/>
    </row>
    <row r="33" spans="1:39" ht="30" customHeight="1" thickBot="1">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row>
    <row r="34" spans="1:39" s="7" customFormat="1" ht="30" customHeight="1" thickTop="1">
      <c r="A34" s="124" t="s">
        <v>233</v>
      </c>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21" t="s">
        <v>248</v>
      </c>
      <c r="AK34" s="105"/>
      <c r="AL34" s="105"/>
      <c r="AM34" s="105"/>
    </row>
    <row r="35" spans="1:39" s="7" customFormat="1" ht="20.100000000000001" customHeight="1">
      <c r="A35" s="125"/>
      <c r="B35" s="105" t="s">
        <v>364</v>
      </c>
      <c r="C35" s="116"/>
      <c r="D35" s="116"/>
      <c r="E35" s="116"/>
      <c r="F35" s="116"/>
      <c r="G35" s="116"/>
      <c r="H35" s="116"/>
      <c r="I35" s="116"/>
      <c r="J35" s="105"/>
      <c r="K35" s="116"/>
      <c r="L35" s="116"/>
      <c r="M35" s="116"/>
      <c r="N35" s="116"/>
      <c r="O35" s="116"/>
      <c r="P35" s="116"/>
      <c r="Q35" s="116"/>
      <c r="R35" s="105"/>
      <c r="S35" s="105"/>
      <c r="T35" s="105"/>
      <c r="U35" s="105"/>
      <c r="V35" s="105"/>
      <c r="W35" s="105"/>
      <c r="X35" s="105"/>
      <c r="Y35" s="105"/>
      <c r="Z35" s="105"/>
      <c r="AA35" s="105"/>
      <c r="AB35" s="105"/>
      <c r="AC35" s="105"/>
      <c r="AD35" s="105"/>
      <c r="AE35" s="105"/>
      <c r="AF35" s="105"/>
      <c r="AG35" s="105"/>
      <c r="AH35" s="105"/>
      <c r="AI35" s="105"/>
      <c r="AJ35" s="105" t="s">
        <v>255</v>
      </c>
      <c r="AK35" s="105"/>
      <c r="AL35" s="105"/>
      <c r="AM35" s="105"/>
    </row>
    <row r="36" spans="1:39" s="7" customFormat="1" ht="20.100000000000001" customHeight="1">
      <c r="A36" s="125"/>
      <c r="B36" s="186" t="s">
        <v>104</v>
      </c>
      <c r="C36" s="186"/>
      <c r="D36" s="186"/>
      <c r="E36" s="186"/>
      <c r="F36" s="186"/>
      <c r="G36" s="186"/>
      <c r="H36" s="186"/>
      <c r="I36" s="186"/>
      <c r="J36" s="186"/>
      <c r="K36" s="186"/>
      <c r="L36" s="186"/>
      <c r="M36" s="186"/>
      <c r="N36" s="186"/>
      <c r="O36" s="186"/>
      <c r="P36" s="111"/>
      <c r="Q36" s="105"/>
      <c r="R36" s="105"/>
      <c r="S36" s="105"/>
      <c r="T36" s="105"/>
      <c r="U36" s="105"/>
      <c r="V36" s="105"/>
      <c r="W36" s="105"/>
      <c r="X36" s="105"/>
      <c r="Y36" s="105"/>
      <c r="Z36" s="105"/>
      <c r="AA36" s="105"/>
      <c r="AB36" s="105"/>
      <c r="AC36" s="105"/>
      <c r="AD36" s="105"/>
      <c r="AE36" s="105"/>
      <c r="AF36" s="105"/>
      <c r="AG36" s="105"/>
      <c r="AH36" s="105"/>
      <c r="AI36" s="105"/>
      <c r="AJ36" s="119"/>
      <c r="AK36" s="105"/>
      <c r="AL36" s="105"/>
      <c r="AM36" s="105"/>
    </row>
    <row r="37" spans="1:39" s="7" customFormat="1" ht="20.100000000000001" customHeight="1">
      <c r="A37" s="125"/>
      <c r="B37" s="112"/>
      <c r="C37" s="178" t="s">
        <v>245</v>
      </c>
      <c r="D37" s="178"/>
      <c r="E37" s="178"/>
      <c r="F37" s="178"/>
      <c r="G37" s="178"/>
      <c r="H37" s="178"/>
      <c r="I37" s="105"/>
      <c r="J37" s="195" t="s">
        <v>272</v>
      </c>
      <c r="K37" s="196"/>
      <c r="L37" s="175"/>
      <c r="M37" s="175"/>
      <c r="N37" s="106" t="s">
        <v>28</v>
      </c>
      <c r="O37" s="175"/>
      <c r="P37" s="175"/>
      <c r="Q37" s="106" t="s">
        <v>29</v>
      </c>
      <c r="R37" s="175"/>
      <c r="S37" s="175"/>
      <c r="T37" s="107" t="s">
        <v>30</v>
      </c>
      <c r="U37" s="105"/>
      <c r="V37" s="105"/>
      <c r="W37" s="105"/>
      <c r="X37" s="105"/>
      <c r="Y37" s="105"/>
      <c r="Z37" s="105"/>
      <c r="AA37" s="105"/>
      <c r="AB37" s="105"/>
      <c r="AC37" s="105"/>
      <c r="AD37" s="105"/>
      <c r="AE37" s="105"/>
      <c r="AF37" s="105"/>
      <c r="AG37" s="105"/>
      <c r="AH37" s="105"/>
      <c r="AI37" s="105"/>
      <c r="AJ37" s="119"/>
      <c r="AK37" s="105"/>
      <c r="AL37" s="105"/>
      <c r="AM37" s="105"/>
    </row>
    <row r="38" spans="1:39" s="7" customFormat="1" ht="20.100000000000001" customHeight="1">
      <c r="A38" s="125"/>
      <c r="B38" s="112"/>
      <c r="C38" s="178" t="s">
        <v>37</v>
      </c>
      <c r="D38" s="178"/>
      <c r="E38" s="178"/>
      <c r="F38" s="178"/>
      <c r="G38" s="178"/>
      <c r="H38" s="178"/>
      <c r="I38" s="105"/>
      <c r="J38" s="195" t="s">
        <v>272</v>
      </c>
      <c r="K38" s="196"/>
      <c r="L38" s="175"/>
      <c r="M38" s="175"/>
      <c r="N38" s="106" t="s">
        <v>28</v>
      </c>
      <c r="O38" s="175"/>
      <c r="P38" s="175"/>
      <c r="Q38" s="106" t="s">
        <v>29</v>
      </c>
      <c r="R38" s="175"/>
      <c r="S38" s="175"/>
      <c r="T38" s="107" t="s">
        <v>30</v>
      </c>
      <c r="U38" s="105"/>
      <c r="V38" s="105"/>
      <c r="W38" s="105"/>
      <c r="X38" s="105"/>
      <c r="Y38" s="105"/>
      <c r="Z38" s="105"/>
      <c r="AA38" s="105"/>
      <c r="AB38" s="105"/>
      <c r="AC38" s="105"/>
      <c r="AD38" s="105"/>
      <c r="AE38" s="105"/>
      <c r="AF38" s="105"/>
      <c r="AG38" s="105"/>
      <c r="AH38" s="105"/>
      <c r="AI38" s="105"/>
      <c r="AJ38" s="105"/>
      <c r="AK38" s="105"/>
      <c r="AL38" s="105"/>
      <c r="AM38" s="105"/>
    </row>
    <row r="39" spans="1:39" s="7" customFormat="1" ht="20.100000000000001" customHeight="1">
      <c r="A39" s="125"/>
      <c r="B39" s="112"/>
      <c r="C39" s="176" t="s">
        <v>38</v>
      </c>
      <c r="D39" s="177"/>
      <c r="E39" s="177"/>
      <c r="F39" s="177"/>
      <c r="G39" s="177"/>
      <c r="H39" s="181"/>
      <c r="I39" s="105"/>
      <c r="J39" s="203"/>
      <c r="K39" s="203"/>
      <c r="L39" s="203"/>
      <c r="M39" s="172"/>
      <c r="N39" s="100" t="s">
        <v>39</v>
      </c>
      <c r="O39" s="173"/>
      <c r="P39" s="173"/>
      <c r="Q39" s="173"/>
      <c r="R39" s="173"/>
      <c r="S39" s="173"/>
      <c r="T39" s="101" t="s">
        <v>40</v>
      </c>
      <c r="U39" s="105"/>
      <c r="V39" s="105"/>
      <c r="W39" s="105"/>
      <c r="X39" s="105"/>
      <c r="Y39" s="105"/>
      <c r="Z39" s="105"/>
      <c r="AA39" s="105"/>
      <c r="AB39" s="105"/>
      <c r="AC39" s="105"/>
      <c r="AD39" s="105"/>
      <c r="AE39" s="105"/>
      <c r="AF39" s="105"/>
      <c r="AG39" s="105"/>
      <c r="AH39" s="105"/>
      <c r="AI39" s="105"/>
      <c r="AJ39" s="105"/>
      <c r="AK39" s="105"/>
      <c r="AL39" s="105"/>
      <c r="AM39" s="105"/>
    </row>
    <row r="40" spans="1:39" s="7" customFormat="1" ht="20.100000000000001" customHeight="1">
      <c r="A40" s="125"/>
      <c r="B40" s="105"/>
      <c r="C40" s="178" t="s">
        <v>41</v>
      </c>
      <c r="D40" s="178"/>
      <c r="E40" s="178"/>
      <c r="F40" s="178"/>
      <c r="G40" s="178"/>
      <c r="H40" s="178"/>
      <c r="I40" s="104"/>
      <c r="J40" s="204"/>
      <c r="K40" s="205"/>
      <c r="L40" s="205"/>
      <c r="M40" s="205"/>
      <c r="N40" s="205"/>
      <c r="O40" s="205"/>
      <c r="P40" s="205"/>
      <c r="Q40" s="205"/>
      <c r="R40" s="205"/>
      <c r="S40" s="205"/>
      <c r="T40" s="205"/>
      <c r="U40" s="206"/>
      <c r="V40" s="206"/>
      <c r="W40" s="206"/>
      <c r="X40" s="206"/>
      <c r="Y40" s="206"/>
      <c r="Z40" s="206"/>
      <c r="AA40" s="206"/>
      <c r="AB40" s="206"/>
      <c r="AC40" s="206"/>
      <c r="AD40" s="206"/>
      <c r="AE40" s="206"/>
      <c r="AF40" s="206"/>
      <c r="AG40" s="206"/>
      <c r="AH40" s="207"/>
      <c r="AI40" s="105"/>
      <c r="AJ40" s="105"/>
      <c r="AK40" s="105"/>
      <c r="AL40" s="105"/>
      <c r="AM40" s="105"/>
    </row>
    <row r="41" spans="1:39" s="7" customFormat="1" ht="20.100000000000001" customHeight="1">
      <c r="A41" s="125"/>
      <c r="B41" s="105"/>
      <c r="C41" s="178"/>
      <c r="D41" s="178"/>
      <c r="E41" s="178"/>
      <c r="F41" s="178"/>
      <c r="G41" s="178"/>
      <c r="H41" s="178"/>
      <c r="I41" s="104"/>
      <c r="J41" s="208"/>
      <c r="K41" s="209"/>
      <c r="L41" s="209"/>
      <c r="M41" s="209"/>
      <c r="N41" s="209"/>
      <c r="O41" s="209"/>
      <c r="P41" s="209"/>
      <c r="Q41" s="209"/>
      <c r="R41" s="209"/>
      <c r="S41" s="209"/>
      <c r="T41" s="209"/>
      <c r="U41" s="209"/>
      <c r="V41" s="209"/>
      <c r="W41" s="209"/>
      <c r="X41" s="209"/>
      <c r="Y41" s="209"/>
      <c r="Z41" s="209"/>
      <c r="AA41" s="209"/>
      <c r="AB41" s="209"/>
      <c r="AC41" s="209"/>
      <c r="AD41" s="209"/>
      <c r="AE41" s="209"/>
      <c r="AF41" s="209"/>
      <c r="AG41" s="209"/>
      <c r="AH41" s="210"/>
      <c r="AI41" s="105"/>
      <c r="AJ41" s="105"/>
      <c r="AK41" s="105"/>
      <c r="AL41" s="105"/>
      <c r="AM41" s="105"/>
    </row>
    <row r="42" spans="1:39" s="7" customFormat="1" ht="20.100000000000001" customHeight="1">
      <c r="A42" s="125"/>
      <c r="B42" s="112"/>
      <c r="C42" s="178" t="s">
        <v>32</v>
      </c>
      <c r="D42" s="178"/>
      <c r="E42" s="178"/>
      <c r="F42" s="178"/>
      <c r="G42" s="178"/>
      <c r="H42" s="178"/>
      <c r="I42" s="105"/>
      <c r="J42" s="213"/>
      <c r="K42" s="214"/>
      <c r="L42" s="214"/>
      <c r="M42" s="214"/>
      <c r="N42" s="214"/>
      <c r="O42" s="214"/>
      <c r="P42" s="214"/>
      <c r="Q42" s="214"/>
      <c r="R42" s="214"/>
      <c r="S42" s="214"/>
      <c r="T42" s="214"/>
      <c r="U42" s="211" t="s">
        <v>33</v>
      </c>
      <c r="V42" s="212"/>
      <c r="W42" s="182" t="s">
        <v>177</v>
      </c>
      <c r="X42" s="183"/>
      <c r="Y42" s="183"/>
      <c r="Z42" s="183"/>
      <c r="AA42" s="183"/>
      <c r="AB42" s="183"/>
      <c r="AC42" s="183"/>
      <c r="AD42" s="183"/>
      <c r="AE42" s="105"/>
      <c r="AF42" s="105"/>
      <c r="AG42" s="105"/>
      <c r="AH42" s="105"/>
      <c r="AI42" s="105"/>
      <c r="AJ42" s="105"/>
      <c r="AK42" s="105"/>
      <c r="AL42" s="105"/>
      <c r="AM42" s="105"/>
    </row>
    <row r="43" spans="1:39" s="7" customFormat="1" ht="20.100000000000001" customHeight="1">
      <c r="A43" s="125"/>
      <c r="B43" s="112"/>
      <c r="C43" s="178" t="s">
        <v>34</v>
      </c>
      <c r="D43" s="178"/>
      <c r="E43" s="178"/>
      <c r="F43" s="178"/>
      <c r="G43" s="178"/>
      <c r="H43" s="178"/>
      <c r="I43" s="105"/>
      <c r="J43" s="179"/>
      <c r="K43" s="180"/>
      <c r="L43" s="180"/>
      <c r="M43" s="180"/>
      <c r="N43" s="180"/>
      <c r="O43" s="180"/>
      <c r="P43" s="180"/>
      <c r="Q43" s="180"/>
      <c r="R43" s="180"/>
      <c r="S43" s="180"/>
      <c r="T43" s="180"/>
      <c r="U43" s="177" t="s">
        <v>103</v>
      </c>
      <c r="V43" s="181"/>
      <c r="W43" s="182" t="s">
        <v>177</v>
      </c>
      <c r="X43" s="183"/>
      <c r="Y43" s="183"/>
      <c r="Z43" s="183"/>
      <c r="AA43" s="183"/>
      <c r="AB43" s="183"/>
      <c r="AC43" s="183"/>
      <c r="AD43" s="183"/>
      <c r="AE43" s="105"/>
      <c r="AF43" s="105"/>
      <c r="AG43" s="105"/>
      <c r="AH43" s="105"/>
      <c r="AI43" s="105"/>
      <c r="AJ43" s="105"/>
      <c r="AK43" s="105"/>
      <c r="AL43" s="105"/>
      <c r="AM43" s="105"/>
    </row>
    <row r="44" spans="1:39" s="7" customFormat="1" ht="20.100000000000001" customHeight="1">
      <c r="A44" s="125"/>
      <c r="B44" s="112"/>
      <c r="C44" s="178" t="s">
        <v>365</v>
      </c>
      <c r="D44" s="178"/>
      <c r="E44" s="178"/>
      <c r="F44" s="178"/>
      <c r="G44" s="178"/>
      <c r="H44" s="178"/>
      <c r="I44" s="105"/>
      <c r="J44" s="179"/>
      <c r="K44" s="180"/>
      <c r="L44" s="180"/>
      <c r="M44" s="180"/>
      <c r="N44" s="180"/>
      <c r="O44" s="180"/>
      <c r="P44" s="180"/>
      <c r="Q44" s="180"/>
      <c r="R44" s="180"/>
      <c r="S44" s="180"/>
      <c r="T44" s="180"/>
      <c r="U44" s="177" t="s">
        <v>103</v>
      </c>
      <c r="V44" s="181"/>
      <c r="W44" s="182" t="s">
        <v>177</v>
      </c>
      <c r="X44" s="183"/>
      <c r="Y44" s="183"/>
      <c r="Z44" s="183"/>
      <c r="AA44" s="183"/>
      <c r="AB44" s="183"/>
      <c r="AC44" s="183"/>
      <c r="AD44" s="183"/>
      <c r="AE44" s="105"/>
      <c r="AF44" s="105"/>
      <c r="AG44" s="105"/>
      <c r="AH44" s="105"/>
      <c r="AI44" s="105"/>
      <c r="AJ44" s="105"/>
      <c r="AK44" s="105"/>
      <c r="AL44" s="105"/>
      <c r="AM44" s="105"/>
    </row>
    <row r="45" spans="1:39" s="7" customFormat="1" ht="20.100000000000001" customHeight="1">
      <c r="A45" s="125"/>
      <c r="B45" s="112"/>
      <c r="C45" s="176" t="s">
        <v>363</v>
      </c>
      <c r="D45" s="177"/>
      <c r="E45" s="177"/>
      <c r="F45" s="177"/>
      <c r="G45" s="177"/>
      <c r="H45" s="181"/>
      <c r="I45" s="105"/>
      <c r="J45" s="184"/>
      <c r="K45" s="185"/>
      <c r="L45" s="185"/>
      <c r="M45" s="185"/>
      <c r="N45" s="185"/>
      <c r="O45" s="185"/>
      <c r="P45" s="185"/>
      <c r="Q45" s="185"/>
      <c r="R45" s="185"/>
      <c r="S45" s="185"/>
      <c r="T45" s="185"/>
      <c r="U45" s="177" t="s">
        <v>33</v>
      </c>
      <c r="V45" s="181"/>
      <c r="W45" s="182" t="s">
        <v>177</v>
      </c>
      <c r="X45" s="183"/>
      <c r="Y45" s="183"/>
      <c r="Z45" s="183"/>
      <c r="AA45" s="183"/>
      <c r="AB45" s="183"/>
      <c r="AC45" s="183"/>
      <c r="AD45" s="183"/>
      <c r="AE45" s="105"/>
      <c r="AF45" s="105"/>
      <c r="AG45" s="105"/>
      <c r="AH45" s="105"/>
      <c r="AI45" s="105"/>
      <c r="AJ45" s="105"/>
      <c r="AK45" s="105"/>
      <c r="AL45" s="105"/>
      <c r="AM45" s="105"/>
    </row>
    <row r="46" spans="1:39" s="7" customFormat="1" ht="20.100000000000001" customHeight="1">
      <c r="A46" s="125"/>
      <c r="B46" s="112"/>
      <c r="C46" s="176" t="s">
        <v>273</v>
      </c>
      <c r="D46" s="177"/>
      <c r="E46" s="177"/>
      <c r="F46" s="177"/>
      <c r="G46" s="177"/>
      <c r="H46" s="181"/>
      <c r="I46" s="105"/>
      <c r="J46" s="184"/>
      <c r="K46" s="185"/>
      <c r="L46" s="185"/>
      <c r="M46" s="185"/>
      <c r="N46" s="185"/>
      <c r="O46" s="185"/>
      <c r="P46" s="185"/>
      <c r="Q46" s="185"/>
      <c r="R46" s="185"/>
      <c r="S46" s="185"/>
      <c r="T46" s="185"/>
      <c r="U46" s="177" t="s">
        <v>33</v>
      </c>
      <c r="V46" s="181"/>
      <c r="W46" s="182" t="s">
        <v>177</v>
      </c>
      <c r="X46" s="183"/>
      <c r="Y46" s="183"/>
      <c r="Z46" s="183"/>
      <c r="AA46" s="183"/>
      <c r="AB46" s="183"/>
      <c r="AC46" s="183"/>
      <c r="AD46" s="183"/>
      <c r="AE46" s="105"/>
      <c r="AF46" s="105"/>
      <c r="AG46" s="105"/>
      <c r="AH46" s="105"/>
      <c r="AI46" s="105"/>
      <c r="AJ46" s="105"/>
      <c r="AK46" s="105"/>
      <c r="AL46" s="105"/>
      <c r="AM46" s="105"/>
    </row>
    <row r="47" spans="1:39" s="7" customFormat="1" ht="20.100000000000001" customHeight="1">
      <c r="A47" s="125"/>
      <c r="B47" s="112"/>
      <c r="C47" s="178" t="s">
        <v>36</v>
      </c>
      <c r="D47" s="178"/>
      <c r="E47" s="178"/>
      <c r="F47" s="178"/>
      <c r="G47" s="178"/>
      <c r="H47" s="178"/>
      <c r="I47" s="105"/>
      <c r="J47" s="176" t="s">
        <v>272</v>
      </c>
      <c r="K47" s="177"/>
      <c r="L47" s="173"/>
      <c r="M47" s="173"/>
      <c r="N47" s="100" t="s">
        <v>28</v>
      </c>
      <c r="O47" s="173"/>
      <c r="P47" s="173"/>
      <c r="Q47" s="100" t="s">
        <v>29</v>
      </c>
      <c r="R47" s="173"/>
      <c r="S47" s="173"/>
      <c r="T47" s="101" t="s">
        <v>30</v>
      </c>
      <c r="U47" s="105"/>
      <c r="V47" s="105"/>
      <c r="W47" s="183" t="s">
        <v>177</v>
      </c>
      <c r="X47" s="183"/>
      <c r="Y47" s="183"/>
      <c r="Z47" s="183"/>
      <c r="AA47" s="183"/>
      <c r="AB47" s="183"/>
      <c r="AC47" s="183"/>
      <c r="AD47" s="183"/>
      <c r="AE47" s="105"/>
      <c r="AF47" s="105"/>
      <c r="AG47" s="105"/>
      <c r="AH47" s="105"/>
      <c r="AI47" s="105"/>
      <c r="AJ47" s="105"/>
      <c r="AK47" s="105"/>
      <c r="AL47" s="105"/>
      <c r="AM47" s="105"/>
    </row>
    <row r="48" spans="1:39" s="7" customFormat="1" ht="20.100000000000001" customHeight="1">
      <c r="A48" s="12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row>
    <row r="49" spans="1:39" s="7" customFormat="1" ht="20.100000000000001" customHeight="1">
      <c r="A49" s="125"/>
      <c r="B49" s="186" t="s">
        <v>105</v>
      </c>
      <c r="C49" s="186"/>
      <c r="D49" s="186"/>
      <c r="E49" s="186"/>
      <c r="F49" s="186"/>
      <c r="G49" s="186"/>
      <c r="H49" s="186"/>
      <c r="I49" s="186"/>
      <c r="J49" s="186"/>
      <c r="K49" s="186"/>
      <c r="L49" s="186"/>
      <c r="M49" s="186"/>
      <c r="N49" s="186"/>
      <c r="O49" s="186"/>
      <c r="P49" s="186"/>
      <c r="Q49" s="186"/>
      <c r="R49" s="111"/>
      <c r="S49" s="105"/>
      <c r="T49" s="105"/>
      <c r="U49" s="105"/>
      <c r="V49" s="105"/>
      <c r="W49" s="105"/>
      <c r="X49" s="105"/>
      <c r="Y49" s="105"/>
      <c r="Z49" s="105"/>
      <c r="AA49" s="105"/>
      <c r="AB49" s="105"/>
      <c r="AC49" s="105"/>
      <c r="AD49" s="105"/>
      <c r="AE49" s="105"/>
      <c r="AF49" s="105"/>
      <c r="AG49" s="105"/>
      <c r="AH49" s="105"/>
      <c r="AI49" s="105"/>
      <c r="AJ49" s="105"/>
      <c r="AK49" s="105"/>
      <c r="AL49" s="105"/>
      <c r="AM49" s="105"/>
    </row>
    <row r="50" spans="1:39" s="7" customFormat="1" ht="20.100000000000001" customHeight="1">
      <c r="A50" s="125"/>
      <c r="B50" s="112"/>
      <c r="C50" s="178" t="s">
        <v>22</v>
      </c>
      <c r="D50" s="178"/>
      <c r="E50" s="178"/>
      <c r="F50" s="178"/>
      <c r="G50" s="178"/>
      <c r="H50" s="178"/>
      <c r="I50" s="178"/>
      <c r="J50" s="110"/>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105"/>
      <c r="AJ50" s="105"/>
      <c r="AK50" s="105"/>
      <c r="AL50" s="105"/>
      <c r="AM50" s="105"/>
    </row>
    <row r="51" spans="1:39" s="7" customFormat="1" ht="20.100000000000001" customHeight="1">
      <c r="A51" s="125"/>
      <c r="B51" s="112"/>
      <c r="C51" s="178" t="s">
        <v>23</v>
      </c>
      <c r="D51" s="178"/>
      <c r="E51" s="178"/>
      <c r="F51" s="178"/>
      <c r="G51" s="178"/>
      <c r="H51" s="178"/>
      <c r="I51" s="178"/>
      <c r="J51" s="110"/>
      <c r="K51" s="99" t="s">
        <v>24</v>
      </c>
      <c r="L51" s="203"/>
      <c r="M51" s="203"/>
      <c r="N51" s="203"/>
      <c r="O51" s="203"/>
      <c r="P51" s="203"/>
      <c r="Q51" s="203"/>
      <c r="R51" s="203"/>
      <c r="S51" s="203"/>
      <c r="T51" s="178" t="s">
        <v>18</v>
      </c>
      <c r="U51" s="178"/>
      <c r="V51" s="203"/>
      <c r="W51" s="203"/>
      <c r="X51" s="203"/>
      <c r="Y51" s="203"/>
      <c r="Z51" s="203"/>
      <c r="AA51" s="203"/>
      <c r="AB51" s="203"/>
      <c r="AC51" s="203"/>
      <c r="AD51" s="203"/>
      <c r="AE51" s="203"/>
      <c r="AF51" s="203"/>
      <c r="AG51" s="203"/>
      <c r="AH51" s="203"/>
      <c r="AI51" s="105"/>
      <c r="AJ51" s="105"/>
      <c r="AK51" s="105"/>
      <c r="AL51" s="105"/>
      <c r="AM51" s="105"/>
    </row>
    <row r="52" spans="1:39" s="7" customFormat="1" ht="20.100000000000001" customHeight="1">
      <c r="A52" s="125"/>
      <c r="B52" s="112"/>
      <c r="C52" s="178" t="s">
        <v>19</v>
      </c>
      <c r="D52" s="178"/>
      <c r="E52" s="178"/>
      <c r="F52" s="178"/>
      <c r="G52" s="178"/>
      <c r="H52" s="178"/>
      <c r="I52" s="178"/>
      <c r="J52" s="105"/>
      <c r="K52" s="172"/>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4"/>
      <c r="AI52" s="105"/>
      <c r="AJ52" s="105"/>
      <c r="AK52" s="105"/>
      <c r="AL52" s="105"/>
      <c r="AM52" s="105"/>
    </row>
    <row r="53" spans="1:39" s="7" customFormat="1" ht="20.100000000000001" customHeight="1">
      <c r="A53" s="125"/>
      <c r="B53" s="112"/>
      <c r="C53" s="178" t="s">
        <v>20</v>
      </c>
      <c r="D53" s="178"/>
      <c r="E53" s="178"/>
      <c r="F53" s="178"/>
      <c r="G53" s="178"/>
      <c r="H53" s="178"/>
      <c r="I53" s="178"/>
      <c r="J53" s="105"/>
      <c r="K53" s="172"/>
      <c r="L53" s="173"/>
      <c r="M53" s="173"/>
      <c r="N53" s="173"/>
      <c r="O53" s="173"/>
      <c r="P53" s="173"/>
      <c r="Q53" s="174"/>
      <c r="R53" s="105"/>
      <c r="S53" s="105"/>
      <c r="T53" s="105"/>
      <c r="U53" s="105"/>
      <c r="V53" s="105"/>
      <c r="W53" s="105"/>
      <c r="X53" s="105"/>
      <c r="Y53" s="105"/>
      <c r="Z53" s="105"/>
      <c r="AA53" s="105"/>
      <c r="AB53" s="105"/>
      <c r="AC53" s="105"/>
      <c r="AD53" s="105"/>
      <c r="AE53" s="105"/>
      <c r="AF53" s="105"/>
      <c r="AG53" s="105"/>
      <c r="AH53" s="105"/>
      <c r="AI53" s="105"/>
      <c r="AJ53" s="105"/>
      <c r="AK53" s="105"/>
      <c r="AL53" s="105"/>
      <c r="AM53" s="105"/>
    </row>
    <row r="54" spans="1:39" s="7" customFormat="1" ht="30" customHeight="1" thickBot="1">
      <c r="A54" s="126"/>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05"/>
      <c r="AK54" s="105"/>
      <c r="AL54" s="105"/>
      <c r="AM54" s="105"/>
    </row>
    <row r="55" spans="1:39" s="7" customFormat="1" ht="30" customHeight="1" thickTop="1">
      <c r="A55" s="127" t="s">
        <v>234</v>
      </c>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21" t="s">
        <v>252</v>
      </c>
      <c r="AK55" s="105"/>
      <c r="AL55" s="105"/>
      <c r="AM55" s="105"/>
    </row>
    <row r="56" spans="1:39" s="7" customFormat="1" ht="20.100000000000001" customHeight="1">
      <c r="A56" s="125"/>
      <c r="B56" s="186" t="s">
        <v>42</v>
      </c>
      <c r="C56" s="186"/>
      <c r="D56" s="186"/>
      <c r="E56" s="186"/>
      <c r="F56" s="186"/>
      <c r="G56" s="111"/>
      <c r="H56" s="111"/>
      <c r="I56" s="111"/>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t="s">
        <v>254</v>
      </c>
      <c r="AK56" s="105"/>
      <c r="AL56" s="105"/>
      <c r="AM56" s="105"/>
    </row>
    <row r="57" spans="1:39" s="7" customFormat="1" ht="20.100000000000001" customHeight="1">
      <c r="A57" s="125"/>
      <c r="B57" s="112"/>
      <c r="C57" s="178" t="s">
        <v>244</v>
      </c>
      <c r="D57" s="178"/>
      <c r="E57" s="178"/>
      <c r="F57" s="178"/>
      <c r="G57" s="178"/>
      <c r="H57" s="178"/>
      <c r="I57" s="105"/>
      <c r="J57" s="176" t="s">
        <v>272</v>
      </c>
      <c r="K57" s="177"/>
      <c r="L57" s="173"/>
      <c r="M57" s="173"/>
      <c r="N57" s="100" t="s">
        <v>28</v>
      </c>
      <c r="O57" s="173"/>
      <c r="P57" s="173"/>
      <c r="Q57" s="100" t="s">
        <v>29</v>
      </c>
      <c r="R57" s="173"/>
      <c r="S57" s="173"/>
      <c r="T57" s="101" t="s">
        <v>30</v>
      </c>
      <c r="U57" s="105"/>
      <c r="V57" s="105"/>
      <c r="W57" s="105"/>
      <c r="X57" s="105"/>
      <c r="Y57" s="105"/>
      <c r="Z57" s="105"/>
      <c r="AA57" s="105"/>
      <c r="AB57" s="105"/>
      <c r="AC57" s="105"/>
      <c r="AD57" s="105"/>
      <c r="AE57" s="105"/>
      <c r="AF57" s="105"/>
      <c r="AG57" s="105"/>
      <c r="AH57" s="105"/>
      <c r="AI57" s="105"/>
      <c r="AJ57" s="105"/>
      <c r="AK57" s="105"/>
      <c r="AL57" s="105"/>
      <c r="AM57" s="105"/>
    </row>
    <row r="58" spans="1:39" s="7" customFormat="1" ht="20.100000000000001" customHeight="1">
      <c r="A58" s="125"/>
      <c r="B58" s="112"/>
      <c r="C58" s="178" t="s">
        <v>32</v>
      </c>
      <c r="D58" s="178"/>
      <c r="E58" s="178"/>
      <c r="F58" s="178"/>
      <c r="G58" s="178"/>
      <c r="H58" s="178"/>
      <c r="I58" s="105"/>
      <c r="J58" s="187"/>
      <c r="K58" s="188"/>
      <c r="L58" s="188"/>
      <c r="M58" s="188"/>
      <c r="N58" s="188"/>
      <c r="O58" s="188"/>
      <c r="P58" s="188"/>
      <c r="Q58" s="188"/>
      <c r="R58" s="188"/>
      <c r="S58" s="188"/>
      <c r="T58" s="188"/>
      <c r="U58" s="177" t="s">
        <v>33</v>
      </c>
      <c r="V58" s="181"/>
      <c r="W58" s="105"/>
      <c r="X58" s="105"/>
      <c r="Y58" s="105"/>
      <c r="Z58" s="105"/>
      <c r="AA58" s="105"/>
      <c r="AB58" s="105"/>
      <c r="AC58" s="105"/>
      <c r="AD58" s="105"/>
      <c r="AE58" s="105"/>
      <c r="AF58" s="105"/>
      <c r="AG58" s="105"/>
      <c r="AH58" s="105"/>
      <c r="AI58" s="105"/>
      <c r="AJ58" s="105"/>
      <c r="AK58" s="105"/>
      <c r="AL58" s="105"/>
      <c r="AM58" s="105"/>
    </row>
    <row r="59" spans="1:39" s="7" customFormat="1" ht="20.100000000000001" customHeight="1">
      <c r="A59" s="125"/>
      <c r="B59" s="112"/>
      <c r="C59" s="178" t="s">
        <v>34</v>
      </c>
      <c r="D59" s="178"/>
      <c r="E59" s="178"/>
      <c r="F59" s="178"/>
      <c r="G59" s="178"/>
      <c r="H59" s="178"/>
      <c r="I59" s="105"/>
      <c r="J59" s="179"/>
      <c r="K59" s="180"/>
      <c r="L59" s="180"/>
      <c r="M59" s="180"/>
      <c r="N59" s="180"/>
      <c r="O59" s="180"/>
      <c r="P59" s="180"/>
      <c r="Q59" s="180"/>
      <c r="R59" s="180"/>
      <c r="S59" s="180"/>
      <c r="T59" s="180"/>
      <c r="U59" s="177" t="s">
        <v>176</v>
      </c>
      <c r="V59" s="181"/>
      <c r="W59" s="105"/>
      <c r="X59" s="105"/>
      <c r="Y59" s="105"/>
      <c r="Z59" s="105"/>
      <c r="AA59" s="105"/>
      <c r="AB59" s="105"/>
      <c r="AC59" s="105"/>
      <c r="AD59" s="105"/>
      <c r="AE59" s="105"/>
      <c r="AF59" s="105"/>
      <c r="AG59" s="105"/>
      <c r="AH59" s="105"/>
      <c r="AI59" s="105"/>
      <c r="AJ59" s="105"/>
      <c r="AK59" s="105"/>
      <c r="AL59" s="105"/>
      <c r="AM59" s="105"/>
    </row>
    <row r="60" spans="1:39" s="7" customFormat="1" ht="20.100000000000001" customHeight="1">
      <c r="A60" s="125"/>
      <c r="B60" s="112"/>
      <c r="C60" s="178" t="s">
        <v>43</v>
      </c>
      <c r="D60" s="178"/>
      <c r="E60" s="178"/>
      <c r="F60" s="178"/>
      <c r="G60" s="178"/>
      <c r="H60" s="178"/>
      <c r="I60" s="105"/>
      <c r="J60" s="176" t="s">
        <v>272</v>
      </c>
      <c r="K60" s="177"/>
      <c r="L60" s="173"/>
      <c r="M60" s="173"/>
      <c r="N60" s="100" t="s">
        <v>28</v>
      </c>
      <c r="O60" s="173"/>
      <c r="P60" s="173"/>
      <c r="Q60" s="100" t="s">
        <v>29</v>
      </c>
      <c r="R60" s="173"/>
      <c r="S60" s="173"/>
      <c r="T60" s="101" t="s">
        <v>30</v>
      </c>
      <c r="U60" s="105"/>
      <c r="V60" s="105"/>
      <c r="W60" s="105"/>
      <c r="X60" s="105"/>
      <c r="Y60" s="105"/>
      <c r="Z60" s="105"/>
      <c r="AA60" s="105"/>
      <c r="AB60" s="105"/>
      <c r="AC60" s="105"/>
      <c r="AD60" s="105"/>
      <c r="AE60" s="105"/>
      <c r="AF60" s="105"/>
      <c r="AG60" s="105"/>
      <c r="AH60" s="105"/>
      <c r="AI60" s="105"/>
      <c r="AJ60" s="105"/>
      <c r="AK60" s="105"/>
      <c r="AL60" s="105"/>
      <c r="AM60" s="105"/>
    </row>
    <row r="61" spans="1:39" s="7" customFormat="1" ht="30" customHeight="1" thickBot="1">
      <c r="A61" s="12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row>
    <row r="62" spans="1:39" s="7" customFormat="1" ht="30" customHeight="1" thickTop="1">
      <c r="A62" s="124" t="s">
        <v>237</v>
      </c>
      <c r="B62" s="113"/>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20" t="s">
        <v>249</v>
      </c>
      <c r="AK62" s="105"/>
      <c r="AL62" s="105"/>
      <c r="AM62" s="105"/>
    </row>
    <row r="63" spans="1:39" s="7" customFormat="1" ht="19.5" customHeight="1">
      <c r="A63" s="127"/>
      <c r="B63" s="36" t="s">
        <v>251</v>
      </c>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36"/>
      <c r="AK63" s="105"/>
      <c r="AL63" s="105"/>
      <c r="AM63" s="105"/>
    </row>
    <row r="64" spans="1:39" s="7" customFormat="1" ht="20.100000000000001" customHeight="1">
      <c r="A64" s="125"/>
      <c r="B64" s="186" t="s">
        <v>44</v>
      </c>
      <c r="C64" s="186"/>
      <c r="D64" s="186"/>
      <c r="E64" s="186"/>
      <c r="F64" s="186"/>
      <c r="G64" s="186"/>
      <c r="H64" s="186"/>
      <c r="I64" s="186"/>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18"/>
      <c r="AK64" s="105"/>
      <c r="AL64" s="105"/>
      <c r="AM64" s="105"/>
    </row>
    <row r="65" spans="1:39" s="7" customFormat="1" ht="20.100000000000001" customHeight="1">
      <c r="A65" s="125"/>
      <c r="B65" s="112"/>
      <c r="C65" s="178" t="s">
        <v>238</v>
      </c>
      <c r="D65" s="178"/>
      <c r="E65" s="178"/>
      <c r="F65" s="178"/>
      <c r="G65" s="178"/>
      <c r="H65" s="178"/>
      <c r="I65" s="105"/>
      <c r="J65" s="195" t="s">
        <v>272</v>
      </c>
      <c r="K65" s="196"/>
      <c r="L65" s="175"/>
      <c r="M65" s="175"/>
      <c r="N65" s="106" t="s">
        <v>28</v>
      </c>
      <c r="O65" s="175"/>
      <c r="P65" s="175"/>
      <c r="Q65" s="106" t="s">
        <v>29</v>
      </c>
      <c r="R65" s="175"/>
      <c r="S65" s="175"/>
      <c r="T65" s="107" t="s">
        <v>30</v>
      </c>
      <c r="U65" s="105"/>
      <c r="V65" s="105"/>
      <c r="W65" s="105"/>
      <c r="X65" s="105"/>
      <c r="Y65" s="105"/>
      <c r="Z65" s="105"/>
      <c r="AA65" s="105"/>
      <c r="AB65" s="105"/>
      <c r="AC65" s="105"/>
      <c r="AD65" s="105"/>
      <c r="AE65" s="105"/>
      <c r="AF65" s="105"/>
      <c r="AG65" s="105"/>
      <c r="AH65" s="105"/>
      <c r="AI65" s="105"/>
      <c r="AJ65" s="105"/>
      <c r="AK65" s="105"/>
      <c r="AL65" s="105"/>
      <c r="AM65" s="105"/>
    </row>
    <row r="66" spans="1:39" s="7" customFormat="1" ht="20.100000000000001" customHeight="1">
      <c r="A66" s="125"/>
      <c r="B66" s="112"/>
      <c r="C66" s="178" t="s">
        <v>45</v>
      </c>
      <c r="D66" s="178"/>
      <c r="E66" s="178"/>
      <c r="F66" s="178"/>
      <c r="G66" s="178"/>
      <c r="H66" s="178"/>
      <c r="I66" s="105"/>
      <c r="J66" s="195" t="s">
        <v>272</v>
      </c>
      <c r="K66" s="196"/>
      <c r="L66" s="175"/>
      <c r="M66" s="175"/>
      <c r="N66" s="106" t="s">
        <v>28</v>
      </c>
      <c r="O66" s="175"/>
      <c r="P66" s="175"/>
      <c r="Q66" s="106" t="s">
        <v>29</v>
      </c>
      <c r="R66" s="175"/>
      <c r="S66" s="175"/>
      <c r="T66" s="107" t="s">
        <v>30</v>
      </c>
      <c r="U66" s="105"/>
      <c r="V66" s="105"/>
      <c r="W66" s="105"/>
      <c r="X66" s="105"/>
      <c r="Y66" s="105"/>
      <c r="Z66" s="105"/>
      <c r="AA66" s="105"/>
      <c r="AB66" s="105"/>
      <c r="AC66" s="105"/>
      <c r="AD66" s="105"/>
      <c r="AE66" s="105"/>
      <c r="AF66" s="105"/>
      <c r="AG66" s="105"/>
      <c r="AH66" s="105"/>
      <c r="AI66" s="105"/>
      <c r="AJ66" s="105"/>
      <c r="AK66" s="105"/>
      <c r="AL66" s="105"/>
      <c r="AM66" s="105"/>
    </row>
    <row r="67" spans="1:39" s="7" customFormat="1" ht="20.100000000000001" customHeight="1">
      <c r="A67" s="125"/>
      <c r="B67" s="112"/>
      <c r="C67" s="176" t="s">
        <v>46</v>
      </c>
      <c r="D67" s="177"/>
      <c r="E67" s="177"/>
      <c r="F67" s="177"/>
      <c r="G67" s="177"/>
      <c r="H67" s="181"/>
      <c r="I67" s="105"/>
      <c r="J67" s="201"/>
      <c r="K67" s="201"/>
      <c r="L67" s="201"/>
      <c r="M67" s="202"/>
      <c r="N67" s="106" t="s">
        <v>39</v>
      </c>
      <c r="O67" s="175"/>
      <c r="P67" s="175"/>
      <c r="Q67" s="175"/>
      <c r="R67" s="175"/>
      <c r="S67" s="175"/>
      <c r="T67" s="107" t="s">
        <v>40</v>
      </c>
      <c r="U67" s="105"/>
      <c r="V67" s="105"/>
      <c r="W67" s="105"/>
      <c r="X67" s="105"/>
      <c r="Y67" s="105"/>
      <c r="Z67" s="105"/>
      <c r="AA67" s="105"/>
      <c r="AB67" s="105"/>
      <c r="AC67" s="105"/>
      <c r="AD67" s="105"/>
      <c r="AE67" s="105"/>
      <c r="AF67" s="105"/>
      <c r="AG67" s="105"/>
      <c r="AH67" s="105"/>
      <c r="AI67" s="105"/>
      <c r="AJ67" s="105"/>
      <c r="AK67" s="105"/>
      <c r="AL67" s="105"/>
      <c r="AM67" s="105"/>
    </row>
    <row r="68" spans="1:39" s="7" customFormat="1" ht="20.100000000000001" customHeight="1">
      <c r="A68" s="125"/>
      <c r="B68" s="110"/>
      <c r="C68" s="198" t="s">
        <v>235</v>
      </c>
      <c r="D68" s="199"/>
      <c r="E68" s="199"/>
      <c r="F68" s="199"/>
      <c r="G68" s="199"/>
      <c r="H68" s="200"/>
      <c r="I68" s="110"/>
      <c r="J68" s="172"/>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4"/>
      <c r="AI68" s="105"/>
      <c r="AJ68" s="105"/>
      <c r="AK68" s="105"/>
      <c r="AL68" s="105"/>
      <c r="AM68" s="105"/>
    </row>
    <row r="69" spans="1:39" s="7" customFormat="1" ht="30" customHeight="1" thickBot="1">
      <c r="A69" s="126"/>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05"/>
      <c r="AK69" s="105"/>
      <c r="AL69" s="105"/>
      <c r="AM69" s="105"/>
    </row>
    <row r="70" spans="1:39" s="7" customFormat="1" ht="30" customHeight="1" thickTop="1">
      <c r="A70" s="127" t="s">
        <v>236</v>
      </c>
      <c r="B70" s="105"/>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21" t="s">
        <v>250</v>
      </c>
      <c r="AK70" s="105"/>
      <c r="AL70" s="105"/>
      <c r="AM70" s="105"/>
    </row>
    <row r="71" spans="1:39" ht="20.100000000000001" customHeight="1">
      <c r="B71" s="108" t="s">
        <v>216</v>
      </c>
    </row>
    <row r="72" spans="1:39" ht="20.100000000000001" customHeight="1">
      <c r="B72" s="108"/>
      <c r="C72" s="178" t="s">
        <v>239</v>
      </c>
      <c r="D72" s="178"/>
      <c r="E72" s="178"/>
      <c r="F72" s="178"/>
      <c r="G72" s="178"/>
      <c r="H72" s="178"/>
      <c r="I72" s="105"/>
      <c r="J72" s="195" t="s">
        <v>272</v>
      </c>
      <c r="K72" s="196"/>
      <c r="L72" s="175"/>
      <c r="M72" s="175"/>
      <c r="N72" s="106" t="s">
        <v>28</v>
      </c>
      <c r="O72" s="175"/>
      <c r="P72" s="175"/>
      <c r="Q72" s="106" t="s">
        <v>29</v>
      </c>
      <c r="R72" s="175"/>
      <c r="S72" s="175"/>
      <c r="T72" s="107" t="s">
        <v>30</v>
      </c>
    </row>
    <row r="73" spans="1:39" ht="20.100000000000001" customHeight="1">
      <c r="C73" s="178" t="s">
        <v>217</v>
      </c>
      <c r="D73" s="178"/>
      <c r="E73" s="178"/>
      <c r="F73" s="178"/>
      <c r="G73" s="178"/>
      <c r="H73" s="178"/>
      <c r="I73" s="105"/>
      <c r="J73" s="184"/>
      <c r="K73" s="185"/>
      <c r="L73" s="185"/>
      <c r="M73" s="185"/>
      <c r="N73" s="185"/>
      <c r="O73" s="185"/>
      <c r="P73" s="185"/>
      <c r="Q73" s="185"/>
      <c r="R73" s="185"/>
      <c r="S73" s="185"/>
      <c r="T73" s="107" t="s">
        <v>89</v>
      </c>
    </row>
    <row r="74" spans="1:39" ht="20.100000000000001" customHeight="1">
      <c r="C74" s="176" t="s">
        <v>218</v>
      </c>
      <c r="D74" s="177"/>
      <c r="E74" s="177"/>
      <c r="F74" s="177"/>
      <c r="G74" s="177"/>
      <c r="H74" s="181"/>
      <c r="I74" s="105"/>
      <c r="J74" s="176" t="s">
        <v>272</v>
      </c>
      <c r="K74" s="177"/>
      <c r="L74" s="173"/>
      <c r="M74" s="173"/>
      <c r="N74" s="100" t="s">
        <v>28</v>
      </c>
      <c r="O74" s="173"/>
      <c r="P74" s="173"/>
      <c r="Q74" s="100" t="s">
        <v>29</v>
      </c>
      <c r="R74" s="173"/>
      <c r="S74" s="173"/>
      <c r="T74" s="101" t="s">
        <v>30</v>
      </c>
    </row>
    <row r="75" spans="1:39" ht="20.100000000000001" customHeight="1">
      <c r="C75" s="178" t="s">
        <v>43</v>
      </c>
      <c r="D75" s="178"/>
      <c r="E75" s="178"/>
      <c r="F75" s="178"/>
      <c r="G75" s="178"/>
      <c r="H75" s="178"/>
      <c r="J75" s="176" t="s">
        <v>272</v>
      </c>
      <c r="K75" s="177"/>
      <c r="L75" s="173"/>
      <c r="M75" s="173"/>
      <c r="N75" s="100" t="s">
        <v>28</v>
      </c>
      <c r="O75" s="173"/>
      <c r="P75" s="173"/>
      <c r="Q75" s="100" t="s">
        <v>29</v>
      </c>
      <c r="R75" s="173"/>
      <c r="S75" s="173"/>
      <c r="T75" s="101" t="s">
        <v>30</v>
      </c>
    </row>
  </sheetData>
  <mergeCells count="166">
    <mergeCell ref="C40:H41"/>
    <mergeCell ref="C17:H17"/>
    <mergeCell ref="C18:H18"/>
    <mergeCell ref="C19:H19"/>
    <mergeCell ref="J19:T19"/>
    <mergeCell ref="B29:K29"/>
    <mergeCell ref="C30:H30"/>
    <mergeCell ref="J30:K30"/>
    <mergeCell ref="L30:M30"/>
    <mergeCell ref="O30:P30"/>
    <mergeCell ref="C37:H37"/>
    <mergeCell ref="J38:K38"/>
    <mergeCell ref="L38:M38"/>
    <mergeCell ref="C39:H39"/>
    <mergeCell ref="R38:S38"/>
    <mergeCell ref="R37:S37"/>
    <mergeCell ref="C25:H25"/>
    <mergeCell ref="J25:K25"/>
    <mergeCell ref="L25:M25"/>
    <mergeCell ref="C38:H38"/>
    <mergeCell ref="O38:P38"/>
    <mergeCell ref="O37:P37"/>
    <mergeCell ref="O25:P25"/>
    <mergeCell ref="B36:O36"/>
    <mergeCell ref="C42:H42"/>
    <mergeCell ref="B3:E3"/>
    <mergeCell ref="C11:I11"/>
    <mergeCell ref="C21:H21"/>
    <mergeCell ref="C22:H22"/>
    <mergeCell ref="H4:AH4"/>
    <mergeCell ref="H5:AH5"/>
    <mergeCell ref="K13:Q13"/>
    <mergeCell ref="C12:I12"/>
    <mergeCell ref="C13:I13"/>
    <mergeCell ref="U18:V18"/>
    <mergeCell ref="J17:M17"/>
    <mergeCell ref="O16:P16"/>
    <mergeCell ref="J18:T18"/>
    <mergeCell ref="J16:K16"/>
    <mergeCell ref="L16:M16"/>
    <mergeCell ref="N17:AG17"/>
    <mergeCell ref="U20:V20"/>
    <mergeCell ref="C20:H20"/>
    <mergeCell ref="J20:T20"/>
    <mergeCell ref="J21:K21"/>
    <mergeCell ref="L21:M21"/>
    <mergeCell ref="J37:K37"/>
    <mergeCell ref="L37:M37"/>
    <mergeCell ref="K10:AH10"/>
    <mergeCell ref="B9:J9"/>
    <mergeCell ref="C4:F4"/>
    <mergeCell ref="C5:F5"/>
    <mergeCell ref="C6:F6"/>
    <mergeCell ref="C10:I10"/>
    <mergeCell ref="H6:S6"/>
    <mergeCell ref="V11:AH11"/>
    <mergeCell ref="O22:P22"/>
    <mergeCell ref="J22:K22"/>
    <mergeCell ref="U19:V19"/>
    <mergeCell ref="L11:S11"/>
    <mergeCell ref="R22:S22"/>
    <mergeCell ref="T11:U11"/>
    <mergeCell ref="R16:S16"/>
    <mergeCell ref="O21:P21"/>
    <mergeCell ref="R21:S21"/>
    <mergeCell ref="L22:M22"/>
    <mergeCell ref="C16:H16"/>
    <mergeCell ref="B15:I15"/>
    <mergeCell ref="K12:AH12"/>
    <mergeCell ref="J40:AH41"/>
    <mergeCell ref="J47:K47"/>
    <mergeCell ref="L47:M47"/>
    <mergeCell ref="J39:M39"/>
    <mergeCell ref="O39:S39"/>
    <mergeCell ref="V51:AH51"/>
    <mergeCell ref="R47:S47"/>
    <mergeCell ref="W42:AD42"/>
    <mergeCell ref="J46:T46"/>
    <mergeCell ref="U46:V46"/>
    <mergeCell ref="U42:V42"/>
    <mergeCell ref="J42:T42"/>
    <mergeCell ref="C53:I53"/>
    <mergeCell ref="K53:Q53"/>
    <mergeCell ref="W46:AD46"/>
    <mergeCell ref="W47:AD47"/>
    <mergeCell ref="C52:I52"/>
    <mergeCell ref="B49:Q49"/>
    <mergeCell ref="C50:I50"/>
    <mergeCell ref="K50:AH50"/>
    <mergeCell ref="O47:P47"/>
    <mergeCell ref="C47:H47"/>
    <mergeCell ref="C51:I51"/>
    <mergeCell ref="L51:S51"/>
    <mergeCell ref="T51:U51"/>
    <mergeCell ref="C46:H46"/>
    <mergeCell ref="C58:H58"/>
    <mergeCell ref="R57:S57"/>
    <mergeCell ref="L65:M65"/>
    <mergeCell ref="U59:V59"/>
    <mergeCell ref="O57:P57"/>
    <mergeCell ref="B64:I64"/>
    <mergeCell ref="R60:S60"/>
    <mergeCell ref="C60:H60"/>
    <mergeCell ref="J60:K60"/>
    <mergeCell ref="L60:M60"/>
    <mergeCell ref="O60:P60"/>
    <mergeCell ref="U58:V58"/>
    <mergeCell ref="C57:H57"/>
    <mergeCell ref="C73:H73"/>
    <mergeCell ref="R30:S30"/>
    <mergeCell ref="C31:H32"/>
    <mergeCell ref="J31:AH32"/>
    <mergeCell ref="C65:H65"/>
    <mergeCell ref="J65:K65"/>
    <mergeCell ref="C26:H26"/>
    <mergeCell ref="C27:H27"/>
    <mergeCell ref="J73:S73"/>
    <mergeCell ref="C68:H68"/>
    <mergeCell ref="C72:H72"/>
    <mergeCell ref="J72:K72"/>
    <mergeCell ref="L72:M72"/>
    <mergeCell ref="O72:P72"/>
    <mergeCell ref="R72:S72"/>
    <mergeCell ref="J26:AG26"/>
    <mergeCell ref="J27:AG27"/>
    <mergeCell ref="C67:H67"/>
    <mergeCell ref="J67:M67"/>
    <mergeCell ref="O67:S67"/>
    <mergeCell ref="R65:S65"/>
    <mergeCell ref="C66:H66"/>
    <mergeCell ref="J66:K66"/>
    <mergeCell ref="L66:M66"/>
    <mergeCell ref="C75:H75"/>
    <mergeCell ref="J75:K75"/>
    <mergeCell ref="L75:M75"/>
    <mergeCell ref="O75:P75"/>
    <mergeCell ref="R75:S75"/>
    <mergeCell ref="C74:H74"/>
    <mergeCell ref="J74:K74"/>
    <mergeCell ref="L74:M74"/>
    <mergeCell ref="O74:P74"/>
    <mergeCell ref="R74:S74"/>
    <mergeCell ref="J68:AH68"/>
    <mergeCell ref="R25:S25"/>
    <mergeCell ref="O66:P66"/>
    <mergeCell ref="R66:S66"/>
    <mergeCell ref="O65:P65"/>
    <mergeCell ref="J57:K57"/>
    <mergeCell ref="L57:M57"/>
    <mergeCell ref="C43:H43"/>
    <mergeCell ref="J43:T43"/>
    <mergeCell ref="U43:V43"/>
    <mergeCell ref="W43:AD43"/>
    <mergeCell ref="C44:H44"/>
    <mergeCell ref="J44:T44"/>
    <mergeCell ref="U44:V44"/>
    <mergeCell ref="W44:AD44"/>
    <mergeCell ref="C45:H45"/>
    <mergeCell ref="J45:T45"/>
    <mergeCell ref="U45:V45"/>
    <mergeCell ref="W45:AD45"/>
    <mergeCell ref="K52:AH52"/>
    <mergeCell ref="B56:F56"/>
    <mergeCell ref="C59:H59"/>
    <mergeCell ref="J59:T59"/>
    <mergeCell ref="J58:T58"/>
  </mergeCells>
  <phoneticPr fontId="2"/>
  <pageMargins left="0.78700000000000003" right="0.78700000000000003" top="0.98399999999999999" bottom="0.98399999999999999" header="0.51200000000000001" footer="0.51200000000000001"/>
  <pageSetup paperSize="9" scale="93" fitToHeight="0" orientation="portrait" r:id="rId1"/>
  <headerFooter alignWithMargins="0"/>
  <rowBreaks count="3" manualBreakCount="3">
    <brk id="33" max="34" man="1"/>
    <brk id="69" max="34" man="1"/>
    <brk id="76" max="34"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T35"/>
  <sheetViews>
    <sheetView view="pageBreakPreview" zoomScaleNormal="100" zoomScaleSheetLayoutView="100" workbookViewId="0">
      <selection activeCell="O22" sqref="O22:AG22"/>
    </sheetView>
  </sheetViews>
  <sheetFormatPr defaultColWidth="2.6640625" defaultRowHeight="13.2"/>
  <cols>
    <col min="1" max="37" width="2.6640625" style="43"/>
    <col min="38" max="38" width="9.6640625" style="43" customWidth="1"/>
    <col min="39" max="39" width="2.6640625" style="43" customWidth="1"/>
    <col min="40" max="40" width="8.44140625" style="53" customWidth="1"/>
    <col min="41" max="45" width="2.6640625" style="43"/>
    <col min="46" max="46" width="13.109375" style="43" customWidth="1"/>
    <col min="47" max="16384" width="2.6640625" style="43"/>
  </cols>
  <sheetData>
    <row r="1" spans="1:35" ht="20.100000000000001" customHeight="1">
      <c r="A1" s="351" t="s">
        <v>47</v>
      </c>
      <c r="B1" s="351"/>
      <c r="C1" s="351"/>
      <c r="D1" s="351"/>
      <c r="E1" s="351"/>
      <c r="F1" s="351"/>
      <c r="G1" s="351"/>
      <c r="H1" s="351"/>
      <c r="I1" s="351"/>
      <c r="J1" s="351"/>
      <c r="K1" s="44"/>
      <c r="L1" s="44"/>
      <c r="M1" s="44"/>
      <c r="N1" s="44"/>
      <c r="O1" s="44"/>
      <c r="P1" s="44"/>
      <c r="Q1" s="44"/>
      <c r="R1" s="44"/>
      <c r="S1" s="44"/>
      <c r="T1" s="44"/>
      <c r="U1" s="44"/>
      <c r="V1" s="44"/>
      <c r="W1" s="44"/>
      <c r="X1" s="44"/>
      <c r="Y1" s="44"/>
      <c r="Z1" s="44"/>
      <c r="AA1" s="44"/>
      <c r="AB1" s="44"/>
      <c r="AC1" s="44"/>
      <c r="AD1" s="44"/>
      <c r="AE1" s="44"/>
      <c r="AF1" s="44"/>
      <c r="AG1" s="44"/>
      <c r="AH1" s="44"/>
      <c r="AI1" s="44"/>
    </row>
    <row r="2" spans="1:35" ht="20.100000000000001" customHeight="1">
      <c r="Y2" s="361" t="str">
        <f>入力ｼｰﾄ1!J16</f>
        <v>令和</v>
      </c>
      <c r="Z2" s="361"/>
      <c r="AA2" s="361">
        <f>IF(入力ｼｰﾄ1!L16="","",入力ｼｰﾄ1!L16)</f>
        <v>8</v>
      </c>
      <c r="AB2" s="361"/>
      <c r="AC2" s="44" t="s">
        <v>28</v>
      </c>
      <c r="AD2" s="361" t="str">
        <f>IF(入力ｼｰﾄ1!O16="","",入力ｼｰﾄ1!O16)</f>
        <v/>
      </c>
      <c r="AE2" s="361"/>
      <c r="AF2" s="44" t="s">
        <v>29</v>
      </c>
      <c r="AG2" s="361" t="str">
        <f>IF(入力ｼｰﾄ1!R16="","",入力ｼｰﾄ1!R16)</f>
        <v/>
      </c>
      <c r="AH2" s="361"/>
      <c r="AI2" s="44" t="s">
        <v>30</v>
      </c>
    </row>
    <row r="3" spans="1:35" ht="20.100000000000001" customHeight="1">
      <c r="A3" s="351" t="s">
        <v>48</v>
      </c>
      <c r="B3" s="351"/>
      <c r="C3" s="351"/>
      <c r="D3" s="351"/>
      <c r="E3" s="351"/>
      <c r="F3" s="351"/>
    </row>
    <row r="4" spans="1:35" ht="20.100000000000001" customHeight="1">
      <c r="S4" s="360" t="s">
        <v>19</v>
      </c>
      <c r="T4" s="360"/>
      <c r="U4" s="360"/>
      <c r="V4" s="360"/>
      <c r="X4" s="405" t="str">
        <f>IF(入力ｼｰﾄ1!H5="","",入力ｼｰﾄ1!H5)</f>
        <v/>
      </c>
      <c r="Y4" s="405"/>
      <c r="Z4" s="405"/>
      <c r="AA4" s="405"/>
      <c r="AB4" s="405"/>
      <c r="AC4" s="405"/>
      <c r="AD4" s="405"/>
      <c r="AE4" s="405"/>
      <c r="AF4" s="405"/>
      <c r="AG4" s="405"/>
      <c r="AH4" s="405"/>
      <c r="AI4" s="405"/>
    </row>
    <row r="5" spans="1:35" ht="20.100000000000001" customHeight="1">
      <c r="S5" s="360" t="s">
        <v>18</v>
      </c>
      <c r="T5" s="360"/>
      <c r="U5" s="360"/>
      <c r="V5" s="360"/>
      <c r="X5" s="351" t="str">
        <f>IF(入力ｼｰﾄ1!H4="","",入力ｼｰﾄ1!H4)</f>
        <v/>
      </c>
      <c r="Y5" s="351"/>
      <c r="Z5" s="351"/>
      <c r="AA5" s="351"/>
      <c r="AB5" s="351"/>
      <c r="AC5" s="351"/>
      <c r="AD5" s="351"/>
      <c r="AE5" s="351"/>
      <c r="AF5" s="351"/>
      <c r="AG5" s="351"/>
      <c r="AH5" s="406" t="s">
        <v>49</v>
      </c>
      <c r="AI5" s="361"/>
    </row>
    <row r="6" spans="1:35" ht="20.100000000000001" customHeight="1">
      <c r="S6" s="360" t="s">
        <v>20</v>
      </c>
      <c r="T6" s="360"/>
      <c r="U6" s="360"/>
      <c r="V6" s="360"/>
      <c r="X6" s="361" t="str">
        <f>IF(入力ｼｰﾄ1!H6="","",入力ｼｰﾄ1!H6)</f>
        <v/>
      </c>
      <c r="Y6" s="361"/>
      <c r="Z6" s="361"/>
      <c r="AA6" s="361"/>
      <c r="AB6" s="361"/>
      <c r="AC6" s="361"/>
      <c r="AD6" s="361"/>
      <c r="AE6" s="361"/>
      <c r="AF6" s="361"/>
      <c r="AG6" s="361"/>
      <c r="AH6" s="361"/>
      <c r="AI6" s="361"/>
    </row>
    <row r="7" spans="1:35" ht="12.9" customHeight="1">
      <c r="S7" s="45"/>
      <c r="T7" s="45"/>
      <c r="U7" s="45"/>
      <c r="V7" s="45"/>
      <c r="X7" s="140"/>
      <c r="Y7" s="46"/>
      <c r="Z7" s="46"/>
      <c r="AA7" s="46"/>
      <c r="AC7" s="46"/>
      <c r="AD7" s="46"/>
      <c r="AF7" s="46"/>
      <c r="AG7" s="46"/>
      <c r="AH7" s="46"/>
      <c r="AI7" s="46"/>
    </row>
    <row r="8" spans="1:35" ht="20.100000000000001" customHeight="1">
      <c r="A8" s="403" t="s">
        <v>378</v>
      </c>
      <c r="B8" s="403"/>
      <c r="C8" s="403"/>
      <c r="D8" s="403"/>
      <c r="E8" s="403"/>
      <c r="F8" s="403"/>
      <c r="G8" s="403"/>
      <c r="H8" s="403"/>
      <c r="I8" s="403"/>
      <c r="J8" s="403"/>
      <c r="K8" s="403"/>
      <c r="L8" s="403"/>
      <c r="M8" s="403"/>
      <c r="N8" s="403"/>
      <c r="O8" s="403"/>
      <c r="P8" s="403"/>
      <c r="Q8" s="403"/>
      <c r="R8" s="403"/>
      <c r="S8" s="403"/>
      <c r="T8" s="403"/>
      <c r="U8" s="403"/>
      <c r="V8" s="403"/>
      <c r="W8" s="403"/>
      <c r="X8" s="403"/>
      <c r="Y8" s="403"/>
      <c r="Z8" s="403"/>
      <c r="AA8" s="403"/>
      <c r="AB8" s="403"/>
      <c r="AC8" s="403"/>
      <c r="AD8" s="403"/>
      <c r="AE8" s="403"/>
      <c r="AF8" s="403"/>
      <c r="AG8" s="403"/>
      <c r="AH8" s="403"/>
      <c r="AI8" s="403"/>
    </row>
    <row r="9" spans="1:35" ht="12.9" customHeight="1">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row>
    <row r="10" spans="1:35" ht="20.100000000000001" customHeight="1">
      <c r="B10" s="361" t="str">
        <f>入力ｼｰﾄ1!J16</f>
        <v>令和</v>
      </c>
      <c r="C10" s="361"/>
      <c r="D10" s="154">
        <v>8</v>
      </c>
      <c r="E10" s="361" t="s">
        <v>277</v>
      </c>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row>
    <row r="11" spans="1:35" ht="20.100000000000001" customHeight="1">
      <c r="A11" s="404" t="s">
        <v>278</v>
      </c>
      <c r="B11" s="404"/>
      <c r="C11" s="404"/>
      <c r="D11" s="404"/>
      <c r="E11" s="404"/>
      <c r="F11" s="404"/>
      <c r="G11" s="404"/>
      <c r="H11" s="404"/>
      <c r="I11" s="404"/>
      <c r="J11" s="404"/>
      <c r="K11" s="404"/>
      <c r="L11" s="404"/>
      <c r="M11" s="404"/>
      <c r="N11" s="404"/>
      <c r="O11" s="404"/>
      <c r="P11" s="404"/>
      <c r="Q11" s="404"/>
      <c r="R11" s="404"/>
      <c r="S11" s="404"/>
      <c r="T11" s="404"/>
      <c r="U11" s="404"/>
      <c r="V11" s="404"/>
      <c r="W11" s="404"/>
      <c r="X11" s="404"/>
      <c r="Y11" s="404"/>
      <c r="Z11" s="404"/>
      <c r="AA11" s="404"/>
      <c r="AB11" s="404"/>
      <c r="AC11" s="404"/>
      <c r="AD11" s="404"/>
      <c r="AE11" s="404"/>
      <c r="AF11" s="404"/>
      <c r="AG11" s="404"/>
      <c r="AH11" s="404"/>
      <c r="AI11" s="404"/>
    </row>
    <row r="12" spans="1:35" ht="20.100000000000001" customHeight="1">
      <c r="A12" s="361" t="s">
        <v>50</v>
      </c>
      <c r="B12" s="361"/>
      <c r="C12" s="361"/>
      <c r="D12" s="361"/>
      <c r="E12" s="361"/>
      <c r="F12" s="361"/>
      <c r="G12" s="361"/>
      <c r="H12" s="361"/>
      <c r="I12" s="361"/>
      <c r="J12" s="361"/>
      <c r="K12" s="361"/>
      <c r="L12" s="361"/>
      <c r="M12" s="361"/>
      <c r="N12" s="361"/>
      <c r="O12" s="361"/>
      <c r="P12" s="361"/>
      <c r="Q12" s="361"/>
      <c r="R12" s="361"/>
      <c r="S12" s="361"/>
      <c r="T12" s="361"/>
      <c r="U12" s="361"/>
      <c r="V12" s="361"/>
      <c r="W12" s="361"/>
      <c r="X12" s="361"/>
      <c r="Y12" s="361"/>
      <c r="Z12" s="361"/>
      <c r="AA12" s="361"/>
      <c r="AB12" s="361"/>
      <c r="AC12" s="361"/>
      <c r="AD12" s="361"/>
      <c r="AE12" s="361"/>
      <c r="AF12" s="361"/>
      <c r="AG12" s="361"/>
      <c r="AH12" s="361"/>
      <c r="AI12" s="361"/>
    </row>
    <row r="13" spans="1:35" ht="20.100000000000001" customHeight="1">
      <c r="C13" s="401" t="s">
        <v>106</v>
      </c>
      <c r="D13" s="402"/>
      <c r="E13" s="392" t="s">
        <v>31</v>
      </c>
      <c r="F13" s="386"/>
      <c r="G13" s="386"/>
      <c r="H13" s="386"/>
      <c r="I13" s="386"/>
      <c r="J13" s="386"/>
      <c r="K13" s="387"/>
      <c r="L13" s="48"/>
      <c r="M13" s="344" t="s">
        <v>25</v>
      </c>
      <c r="N13" s="344"/>
      <c r="O13" s="344"/>
      <c r="P13" s="344"/>
      <c r="Q13" s="371" t="str">
        <f>IF(入力ｼｰﾄ1!N17="","",入力ｼｰﾄ1!N17)</f>
        <v/>
      </c>
      <c r="R13" s="371"/>
      <c r="S13" s="371"/>
      <c r="T13" s="371"/>
      <c r="U13" s="371"/>
      <c r="V13" s="371"/>
      <c r="W13" s="371"/>
      <c r="X13" s="371"/>
      <c r="Y13" s="371"/>
      <c r="Z13" s="371"/>
      <c r="AA13" s="371"/>
      <c r="AB13" s="371"/>
      <c r="AC13" s="371"/>
      <c r="AD13" s="371"/>
      <c r="AE13" s="371"/>
      <c r="AF13" s="371"/>
      <c r="AG13" s="372"/>
      <c r="AH13" s="49"/>
      <c r="AI13" s="49"/>
    </row>
    <row r="14" spans="1:35" ht="20.100000000000001" customHeight="1">
      <c r="C14" s="390" t="s">
        <v>51</v>
      </c>
      <c r="D14" s="391"/>
      <c r="E14" s="392" t="s">
        <v>52</v>
      </c>
      <c r="F14" s="386"/>
      <c r="G14" s="386"/>
      <c r="H14" s="386"/>
      <c r="I14" s="386"/>
      <c r="J14" s="386"/>
      <c r="K14" s="387"/>
      <c r="L14" s="386" t="s">
        <v>279</v>
      </c>
      <c r="M14" s="386"/>
      <c r="N14" s="386"/>
      <c r="O14" s="386"/>
      <c r="P14" s="386"/>
      <c r="Q14" s="386"/>
      <c r="R14" s="386"/>
      <c r="S14" s="386"/>
      <c r="T14" s="386"/>
      <c r="U14" s="386"/>
      <c r="V14" s="400" t="s">
        <v>107</v>
      </c>
      <c r="W14" s="344"/>
      <c r="X14" s="344"/>
      <c r="Y14" s="344"/>
      <c r="Z14" s="344"/>
      <c r="AA14" s="344"/>
      <c r="AB14" s="344"/>
      <c r="AC14" s="344"/>
      <c r="AD14" s="344"/>
      <c r="AE14" s="344"/>
      <c r="AF14" s="344"/>
      <c r="AG14" s="345"/>
      <c r="AH14" s="44"/>
      <c r="AI14" s="44"/>
    </row>
    <row r="15" spans="1:35" ht="20.100000000000001" customHeight="1">
      <c r="C15" s="349" t="s">
        <v>112</v>
      </c>
      <c r="D15" s="350"/>
      <c r="E15" s="392" t="s">
        <v>280</v>
      </c>
      <c r="F15" s="386"/>
      <c r="G15" s="386"/>
      <c r="H15" s="386"/>
      <c r="I15" s="386"/>
      <c r="J15" s="386"/>
      <c r="K15" s="387"/>
      <c r="L15" s="392" t="s">
        <v>281</v>
      </c>
      <c r="M15" s="386"/>
      <c r="N15" s="386"/>
      <c r="O15" s="386"/>
      <c r="P15" s="386"/>
      <c r="Q15" s="386"/>
      <c r="R15" s="386"/>
      <c r="S15" s="386"/>
      <c r="T15" s="386"/>
      <c r="U15" s="386"/>
      <c r="V15" s="346"/>
      <c r="W15" s="347"/>
      <c r="X15" s="347"/>
      <c r="Y15" s="347"/>
      <c r="Z15" s="347"/>
      <c r="AA15" s="347"/>
      <c r="AB15" s="347"/>
      <c r="AC15" s="347"/>
      <c r="AD15" s="347"/>
      <c r="AE15" s="347"/>
      <c r="AF15" s="347"/>
      <c r="AG15" s="348"/>
      <c r="AH15" s="142"/>
      <c r="AI15" s="142"/>
    </row>
    <row r="16" spans="1:35" ht="20.100000000000001" customHeight="1">
      <c r="C16" s="394" t="s">
        <v>109</v>
      </c>
      <c r="D16" s="395"/>
      <c r="E16" s="396" t="s">
        <v>55</v>
      </c>
      <c r="F16" s="358"/>
      <c r="G16" s="358"/>
      <c r="H16" s="358"/>
      <c r="I16" s="358"/>
      <c r="J16" s="358"/>
      <c r="K16" s="359"/>
      <c r="L16" s="358" t="s">
        <v>56</v>
      </c>
      <c r="M16" s="358"/>
      <c r="N16" s="358"/>
      <c r="O16" s="358"/>
      <c r="P16" s="358"/>
      <c r="Q16" s="358"/>
      <c r="R16" s="358"/>
      <c r="S16" s="396" t="s">
        <v>57</v>
      </c>
      <c r="T16" s="358"/>
      <c r="U16" s="358"/>
      <c r="V16" s="358"/>
      <c r="W16" s="358"/>
      <c r="X16" s="358"/>
      <c r="Y16" s="358"/>
      <c r="Z16" s="358"/>
      <c r="AA16" s="358"/>
      <c r="AB16" s="359"/>
      <c r="AC16" s="358" t="s">
        <v>58</v>
      </c>
      <c r="AD16" s="358"/>
      <c r="AE16" s="358"/>
      <c r="AF16" s="358"/>
      <c r="AG16" s="359"/>
      <c r="AH16" s="44"/>
      <c r="AI16" s="44"/>
    </row>
    <row r="17" spans="3:46" ht="20.100000000000001" customHeight="1">
      <c r="C17" s="394"/>
      <c r="D17" s="395"/>
      <c r="E17" s="396"/>
      <c r="F17" s="358"/>
      <c r="G17" s="358"/>
      <c r="H17" s="358"/>
      <c r="I17" s="358"/>
      <c r="J17" s="358"/>
      <c r="K17" s="358"/>
      <c r="L17" s="397" t="s">
        <v>59</v>
      </c>
      <c r="M17" s="393"/>
      <c r="N17" s="393"/>
      <c r="O17" s="393"/>
      <c r="P17" s="393"/>
      <c r="Q17" s="393"/>
      <c r="R17" s="393"/>
      <c r="S17" s="373" t="str">
        <f>IF(入力ｼｰﾄ1!J18="","",入力ｼｰﾄ1!J18)</f>
        <v/>
      </c>
      <c r="T17" s="374"/>
      <c r="U17" s="374"/>
      <c r="V17" s="374"/>
      <c r="W17" s="374"/>
      <c r="X17" s="374"/>
      <c r="Y17" s="374"/>
      <c r="Z17" s="374"/>
      <c r="AA17" s="386" t="s">
        <v>33</v>
      </c>
      <c r="AB17" s="387"/>
      <c r="AC17" s="375"/>
      <c r="AD17" s="376"/>
      <c r="AE17" s="376"/>
      <c r="AF17" s="376"/>
      <c r="AG17" s="377"/>
      <c r="AH17" s="44"/>
      <c r="AI17" s="44"/>
      <c r="AT17" s="117"/>
    </row>
    <row r="18" spans="3:46" ht="20.100000000000001" customHeight="1">
      <c r="C18" s="394"/>
      <c r="D18" s="395"/>
      <c r="E18" s="396"/>
      <c r="F18" s="358"/>
      <c r="G18" s="358"/>
      <c r="H18" s="358"/>
      <c r="I18" s="358"/>
      <c r="J18" s="358"/>
      <c r="K18" s="359"/>
      <c r="L18" s="398" t="s">
        <v>60</v>
      </c>
      <c r="M18" s="399"/>
      <c r="N18" s="399"/>
      <c r="O18" s="399"/>
      <c r="P18" s="399"/>
      <c r="Q18" s="399"/>
      <c r="R18" s="399"/>
      <c r="S18" s="365" t="str">
        <f>IF(入力ｼｰﾄ1!J19="","",入力ｼｰﾄ1!J19)</f>
        <v/>
      </c>
      <c r="T18" s="366"/>
      <c r="U18" s="366"/>
      <c r="V18" s="366"/>
      <c r="W18" s="366"/>
      <c r="X18" s="366"/>
      <c r="Y18" s="366"/>
      <c r="Z18" s="366"/>
      <c r="AA18" s="344" t="s">
        <v>103</v>
      </c>
      <c r="AB18" s="345"/>
      <c r="AC18" s="378"/>
      <c r="AD18" s="379"/>
      <c r="AE18" s="379"/>
      <c r="AF18" s="379"/>
      <c r="AG18" s="380"/>
      <c r="AH18" s="44"/>
      <c r="AI18" s="44"/>
      <c r="AL18" s="141" t="e">
        <f>IF(ROUNDDOWN((S19/(ROUNDDOWN(S18/3.3,2))),1)&gt;=0.2,"","0.2㎥/坪以下です。")</f>
        <v>#VALUE!</v>
      </c>
      <c r="AN18" s="54" t="e">
        <f>ROUNDDOWN((S19/(ROUNDDOWN(S18/3.3,2))),1)</f>
        <v>#VALUE!</v>
      </c>
    </row>
    <row r="19" spans="3:46" ht="20.100000000000001" customHeight="1">
      <c r="C19" s="394"/>
      <c r="D19" s="395"/>
      <c r="E19" s="396"/>
      <c r="F19" s="358"/>
      <c r="G19" s="358"/>
      <c r="H19" s="358"/>
      <c r="I19" s="358"/>
      <c r="J19" s="358"/>
      <c r="K19" s="358"/>
      <c r="L19" s="397" t="s">
        <v>282</v>
      </c>
      <c r="M19" s="393"/>
      <c r="N19" s="393"/>
      <c r="O19" s="393"/>
      <c r="P19" s="393"/>
      <c r="Q19" s="393"/>
      <c r="R19" s="393"/>
      <c r="S19" s="368">
        <f>MAX('様式第２号（市提出用）'!X36:AA37,'様式第２号（市提出用）'!X75:AA76,'様式第２号（市提出用）'!X114:AA115,'様式第２号（市提出用）'!X153:AA154,'様式第２号（市提出用）'!X192:AA193,'様式第２号（市提出用）'!X231:AA232,'様式第２号（市提出用）'!X270:AA271,'様式第２号（市提出用）'!X309:AA310,'様式第２号（市提出用）'!X348:AA349)</f>
        <v>13.4307</v>
      </c>
      <c r="T19" s="369"/>
      <c r="U19" s="369"/>
      <c r="V19" s="369"/>
      <c r="W19" s="369"/>
      <c r="X19" s="369"/>
      <c r="Y19" s="369"/>
      <c r="Z19" s="369"/>
      <c r="AA19" s="386" t="s">
        <v>108</v>
      </c>
      <c r="AB19" s="387"/>
      <c r="AC19" s="378"/>
      <c r="AD19" s="379"/>
      <c r="AE19" s="379"/>
      <c r="AF19" s="379"/>
      <c r="AG19" s="380"/>
      <c r="AH19" s="44"/>
      <c r="AI19" s="44"/>
    </row>
    <row r="20" spans="3:46" ht="20.100000000000001" customHeight="1">
      <c r="C20" s="394"/>
      <c r="D20" s="395"/>
      <c r="E20" s="396"/>
      <c r="F20" s="358"/>
      <c r="G20" s="358"/>
      <c r="H20" s="358"/>
      <c r="I20" s="358"/>
      <c r="J20" s="358"/>
      <c r="K20" s="359"/>
      <c r="L20" s="393" t="s">
        <v>283</v>
      </c>
      <c r="M20" s="393"/>
      <c r="N20" s="393"/>
      <c r="O20" s="393"/>
      <c r="P20" s="393"/>
      <c r="Q20" s="393"/>
      <c r="R20" s="393"/>
      <c r="S20" s="373">
        <f>入力ｼｰﾄ1!J20</f>
        <v>0</v>
      </c>
      <c r="T20" s="374"/>
      <c r="U20" s="374"/>
      <c r="V20" s="374"/>
      <c r="W20" s="374"/>
      <c r="X20" s="374"/>
      <c r="Y20" s="374"/>
      <c r="Z20" s="374"/>
      <c r="AA20" s="386" t="s">
        <v>33</v>
      </c>
      <c r="AB20" s="387"/>
      <c r="AC20" s="378"/>
      <c r="AD20" s="379"/>
      <c r="AE20" s="379"/>
      <c r="AF20" s="379"/>
      <c r="AG20" s="380"/>
      <c r="AH20" s="44"/>
      <c r="AI20" s="44"/>
    </row>
    <row r="21" spans="3:46" ht="20.100000000000001" customHeight="1">
      <c r="C21" s="355"/>
      <c r="D21" s="356"/>
      <c r="E21" s="396"/>
      <c r="F21" s="358"/>
      <c r="G21" s="358"/>
      <c r="H21" s="358"/>
      <c r="I21" s="358"/>
      <c r="J21" s="358"/>
      <c r="K21" s="359"/>
      <c r="L21" s="367" t="s">
        <v>63</v>
      </c>
      <c r="M21" s="367"/>
      <c r="N21" s="367"/>
      <c r="O21" s="367"/>
      <c r="P21" s="367"/>
      <c r="Q21" s="367"/>
      <c r="R21" s="367"/>
      <c r="S21" s="384" t="e">
        <f>IF(AN18&lt;0.2,"",IF(AN18&gt;=0.2,(MIN(ROUNDDOWN('様式第２号（市提出用）'!AV348/1000,0),1000))))</f>
        <v>#VALUE!</v>
      </c>
      <c r="T21" s="385"/>
      <c r="U21" s="385"/>
      <c r="V21" s="385"/>
      <c r="W21" s="385"/>
      <c r="X21" s="385"/>
      <c r="Y21" s="385"/>
      <c r="Z21" s="385"/>
      <c r="AA21" s="347" t="s">
        <v>33</v>
      </c>
      <c r="AB21" s="348"/>
      <c r="AC21" s="381"/>
      <c r="AD21" s="382"/>
      <c r="AE21" s="382"/>
      <c r="AF21" s="382"/>
      <c r="AG21" s="383"/>
      <c r="AH21" s="44"/>
      <c r="AI21" s="44"/>
    </row>
    <row r="22" spans="3:46" ht="20.100000000000001" customHeight="1">
      <c r="C22" s="353" t="s">
        <v>121</v>
      </c>
      <c r="D22" s="354"/>
      <c r="E22" s="343" t="s">
        <v>64</v>
      </c>
      <c r="F22" s="344"/>
      <c r="G22" s="344"/>
      <c r="H22" s="344"/>
      <c r="I22" s="344"/>
      <c r="J22" s="344"/>
      <c r="K22" s="345"/>
      <c r="L22" s="344" t="s">
        <v>65</v>
      </c>
      <c r="M22" s="344"/>
      <c r="N22" s="344"/>
      <c r="O22" s="388" t="str">
        <f>IF(入力ｼｰﾄ1!K12="","",入力ｼｰﾄ1!K12)</f>
        <v/>
      </c>
      <c r="P22" s="388"/>
      <c r="Q22" s="388"/>
      <c r="R22" s="388"/>
      <c r="S22" s="388"/>
      <c r="T22" s="388"/>
      <c r="U22" s="388"/>
      <c r="V22" s="388"/>
      <c r="W22" s="388"/>
      <c r="X22" s="388"/>
      <c r="Y22" s="388"/>
      <c r="Z22" s="388"/>
      <c r="AA22" s="388"/>
      <c r="AB22" s="388"/>
      <c r="AC22" s="388"/>
      <c r="AD22" s="388"/>
      <c r="AE22" s="388"/>
      <c r="AF22" s="388"/>
      <c r="AG22" s="389"/>
      <c r="AH22" s="49"/>
      <c r="AI22" s="49"/>
      <c r="AJ22" s="49"/>
    </row>
    <row r="23" spans="3:46" ht="20.100000000000001" customHeight="1">
      <c r="C23" s="355"/>
      <c r="D23" s="356"/>
      <c r="E23" s="346"/>
      <c r="F23" s="347"/>
      <c r="G23" s="347"/>
      <c r="H23" s="347"/>
      <c r="I23" s="347"/>
      <c r="J23" s="347"/>
      <c r="K23" s="348"/>
      <c r="L23" s="347" t="s">
        <v>66</v>
      </c>
      <c r="M23" s="347"/>
      <c r="N23" s="347"/>
      <c r="O23" s="347" t="str">
        <f>IF(入力ｼｰﾄ1!K10="","",入力ｼｰﾄ1!K10)</f>
        <v/>
      </c>
      <c r="P23" s="347"/>
      <c r="Q23" s="347"/>
      <c r="R23" s="347"/>
      <c r="S23" s="347"/>
      <c r="T23" s="347"/>
      <c r="U23" s="347"/>
      <c r="V23" s="347"/>
      <c r="W23" s="347" t="s">
        <v>67</v>
      </c>
      <c r="X23" s="347"/>
      <c r="Y23" s="347"/>
      <c r="Z23" s="347"/>
      <c r="AA23" s="363" t="str">
        <f>IF(入力ｼｰﾄ1!K13="","",入力ｼｰﾄ1!K13)</f>
        <v/>
      </c>
      <c r="AB23" s="363"/>
      <c r="AC23" s="363"/>
      <c r="AD23" s="363"/>
      <c r="AE23" s="363"/>
      <c r="AF23" s="363"/>
      <c r="AG23" s="364"/>
      <c r="AH23" s="44"/>
      <c r="AI23" s="44"/>
    </row>
    <row r="24" spans="3:46" ht="20.100000000000001" customHeight="1">
      <c r="C24" s="353" t="s">
        <v>122</v>
      </c>
      <c r="D24" s="354"/>
      <c r="E24" s="357" t="s">
        <v>69</v>
      </c>
      <c r="F24" s="358"/>
      <c r="G24" s="358"/>
      <c r="H24" s="358"/>
      <c r="I24" s="358"/>
      <c r="J24" s="358"/>
      <c r="K24" s="359"/>
      <c r="L24" s="362" t="s">
        <v>35</v>
      </c>
      <c r="M24" s="362"/>
      <c r="N24" s="362"/>
      <c r="O24" s="362"/>
      <c r="P24" s="362"/>
      <c r="Q24" s="362"/>
      <c r="R24" s="362"/>
      <c r="S24" s="362"/>
      <c r="T24" s="358" t="str">
        <f>入力ｼｰﾄ1!J21</f>
        <v>令和</v>
      </c>
      <c r="U24" s="358"/>
      <c r="V24" s="358">
        <f>IF(入力ｼｰﾄ1!L21="","",入力ｼｰﾄ1!L21)</f>
        <v>8</v>
      </c>
      <c r="W24" s="358"/>
      <c r="X24" s="358" t="s">
        <v>28</v>
      </c>
      <c r="Y24" s="358"/>
      <c r="Z24" s="358" t="str">
        <f>IF(入力ｼｰﾄ1!O21="","",入力ｼｰﾄ1!O21)</f>
        <v/>
      </c>
      <c r="AA24" s="358"/>
      <c r="AB24" s="358" t="s">
        <v>29</v>
      </c>
      <c r="AC24" s="358"/>
      <c r="AD24" s="358" t="str">
        <f>IF(入力ｼｰﾄ1!R21="","",入力ｼｰﾄ1!R21)</f>
        <v/>
      </c>
      <c r="AE24" s="358"/>
      <c r="AF24" s="358" t="s">
        <v>30</v>
      </c>
      <c r="AG24" s="359"/>
    </row>
    <row r="25" spans="3:46" ht="20.100000000000001" customHeight="1">
      <c r="C25" s="355"/>
      <c r="D25" s="356"/>
      <c r="E25" s="346"/>
      <c r="F25" s="347"/>
      <c r="G25" s="347"/>
      <c r="H25" s="347"/>
      <c r="I25" s="347"/>
      <c r="J25" s="347"/>
      <c r="K25" s="348"/>
      <c r="L25" s="370" t="s">
        <v>36</v>
      </c>
      <c r="M25" s="370"/>
      <c r="N25" s="370"/>
      <c r="O25" s="370"/>
      <c r="P25" s="370"/>
      <c r="Q25" s="370"/>
      <c r="R25" s="370"/>
      <c r="S25" s="370"/>
      <c r="T25" s="347" t="str">
        <f>入力ｼｰﾄ1!J22</f>
        <v>令和</v>
      </c>
      <c r="U25" s="347"/>
      <c r="V25" s="347">
        <f>IF(入力ｼｰﾄ1!L22="","",入力ｼｰﾄ1!L22)</f>
        <v>8</v>
      </c>
      <c r="W25" s="347"/>
      <c r="X25" s="347" t="s">
        <v>28</v>
      </c>
      <c r="Y25" s="347"/>
      <c r="Z25" s="347" t="str">
        <f>IF(入力ｼｰﾄ1!O22="","",入力ｼｰﾄ1!O22)</f>
        <v/>
      </c>
      <c r="AA25" s="347"/>
      <c r="AB25" s="347" t="s">
        <v>29</v>
      </c>
      <c r="AC25" s="347"/>
      <c r="AD25" s="347" t="str">
        <f>IF(入力ｼｰﾄ1!R22="","",入力ｼｰﾄ1!R22)</f>
        <v/>
      </c>
      <c r="AE25" s="347"/>
      <c r="AF25" s="347" t="s">
        <v>30</v>
      </c>
      <c r="AG25" s="348"/>
    </row>
    <row r="26" spans="3:46" ht="20.100000000000001" customHeight="1"/>
    <row r="27" spans="3:46" ht="20.100000000000001" customHeight="1">
      <c r="C27" s="43" t="s">
        <v>284</v>
      </c>
    </row>
    <row r="28" spans="3:46" ht="20.100000000000001" customHeight="1">
      <c r="D28" s="352" t="s">
        <v>285</v>
      </c>
      <c r="E28" s="352"/>
      <c r="F28" s="352"/>
      <c r="G28" s="352"/>
      <c r="H28" s="352"/>
      <c r="I28" s="352"/>
      <c r="J28" s="352"/>
      <c r="K28" s="352"/>
      <c r="L28" s="352"/>
      <c r="M28" s="352"/>
      <c r="N28" s="352"/>
      <c r="O28" s="352"/>
      <c r="P28" s="352"/>
      <c r="Q28" s="352"/>
      <c r="R28" s="352"/>
      <c r="S28" s="352"/>
      <c r="T28" s="352"/>
      <c r="U28" s="352"/>
      <c r="V28" s="352"/>
      <c r="W28" s="352"/>
      <c r="X28" s="352"/>
      <c r="Y28" s="352"/>
      <c r="Z28" s="352"/>
      <c r="AA28" s="352"/>
      <c r="AB28" s="352"/>
      <c r="AC28" s="352"/>
      <c r="AD28" s="352"/>
      <c r="AE28" s="352"/>
      <c r="AF28" s="352"/>
      <c r="AG28" s="352"/>
    </row>
    <row r="29" spans="3:46" ht="20.100000000000001" customHeight="1">
      <c r="D29" s="351" t="s">
        <v>286</v>
      </c>
      <c r="E29" s="351"/>
      <c r="F29" s="351"/>
      <c r="G29" s="351"/>
      <c r="H29" s="351"/>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row>
    <row r="30" spans="3:46" ht="20.100000000000001" customHeight="1">
      <c r="D30" s="351" t="s">
        <v>287</v>
      </c>
      <c r="E30" s="351"/>
      <c r="F30" s="351"/>
      <c r="G30" s="351"/>
      <c r="H30" s="351"/>
      <c r="I30" s="351"/>
      <c r="J30" s="351"/>
      <c r="K30" s="351"/>
      <c r="L30" s="351"/>
      <c r="M30" s="351"/>
      <c r="N30" s="351"/>
      <c r="O30" s="351"/>
      <c r="P30" s="351"/>
      <c r="Q30" s="351"/>
      <c r="R30" s="351"/>
      <c r="S30" s="351"/>
      <c r="T30" s="351"/>
      <c r="U30" s="351"/>
      <c r="V30" s="351"/>
      <c r="W30" s="351"/>
      <c r="X30" s="351"/>
      <c r="Y30" s="351"/>
      <c r="Z30" s="351"/>
      <c r="AA30" s="351"/>
      <c r="AB30" s="351"/>
      <c r="AC30" s="351"/>
      <c r="AD30" s="351"/>
      <c r="AE30" s="351"/>
      <c r="AF30" s="351"/>
      <c r="AG30" s="351"/>
    </row>
    <row r="31" spans="3:46" ht="20.100000000000001" customHeight="1">
      <c r="D31" s="351" t="s">
        <v>288</v>
      </c>
      <c r="E31" s="351"/>
      <c r="F31" s="351"/>
      <c r="G31" s="351"/>
      <c r="H31" s="351"/>
      <c r="I31" s="351"/>
      <c r="J31" s="351"/>
      <c r="K31" s="351"/>
      <c r="L31" s="351"/>
      <c r="M31" s="351"/>
      <c r="N31" s="351"/>
      <c r="O31" s="351"/>
      <c r="P31" s="351"/>
      <c r="Q31" s="351"/>
      <c r="R31" s="351"/>
      <c r="S31" s="351"/>
      <c r="T31" s="351"/>
      <c r="U31" s="351"/>
      <c r="V31" s="351"/>
      <c r="W31" s="351"/>
      <c r="X31" s="351"/>
      <c r="Y31" s="351"/>
      <c r="Z31" s="351"/>
      <c r="AA31" s="351"/>
      <c r="AB31" s="351"/>
      <c r="AC31" s="351"/>
      <c r="AD31" s="351"/>
      <c r="AE31" s="351"/>
      <c r="AF31" s="351"/>
      <c r="AG31" s="351"/>
    </row>
    <row r="32" spans="3:46" ht="20.100000000000001" customHeight="1">
      <c r="D32" s="351" t="s">
        <v>289</v>
      </c>
      <c r="E32" s="351"/>
      <c r="F32" s="351"/>
      <c r="G32" s="351"/>
      <c r="H32" s="351"/>
      <c r="I32" s="351"/>
      <c r="J32" s="351"/>
      <c r="K32" s="351"/>
      <c r="L32" s="351"/>
      <c r="M32" s="351"/>
      <c r="N32" s="351"/>
      <c r="O32" s="351"/>
      <c r="P32" s="351"/>
      <c r="Q32" s="351"/>
      <c r="R32" s="351"/>
      <c r="S32" s="351"/>
      <c r="T32" s="351"/>
      <c r="U32" s="351"/>
      <c r="V32" s="351"/>
      <c r="W32" s="351"/>
      <c r="X32" s="351"/>
      <c r="Y32" s="351"/>
      <c r="Z32" s="351"/>
      <c r="AA32" s="351"/>
      <c r="AB32" s="351"/>
      <c r="AC32" s="351"/>
      <c r="AD32" s="351"/>
      <c r="AE32" s="351"/>
      <c r="AF32" s="351"/>
      <c r="AG32" s="351"/>
    </row>
    <row r="33" spans="4:33" ht="20.100000000000001" customHeight="1">
      <c r="D33" s="351" t="s">
        <v>290</v>
      </c>
      <c r="E33" s="351"/>
      <c r="F33" s="351"/>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c r="AE33" s="351"/>
      <c r="AF33" s="351"/>
      <c r="AG33" s="351"/>
    </row>
    <row r="34" spans="4:33" ht="20.100000000000001" customHeight="1"/>
    <row r="35" spans="4:33" ht="20.100000000000001" customHeight="1"/>
  </sheetData>
  <sheetProtection selectLockedCells="1"/>
  <mergeCells count="82">
    <mergeCell ref="E15:K15"/>
    <mergeCell ref="L15:U15"/>
    <mergeCell ref="V14:AG15"/>
    <mergeCell ref="A3:F3"/>
    <mergeCell ref="A12:AI12"/>
    <mergeCell ref="C13:D13"/>
    <mergeCell ref="E13:K13"/>
    <mergeCell ref="A8:AI8"/>
    <mergeCell ref="B10:C10"/>
    <mergeCell ref="A11:AI11"/>
    <mergeCell ref="S4:V4"/>
    <mergeCell ref="S5:V5"/>
    <mergeCell ref="X4:AI4"/>
    <mergeCell ref="E10:AI10"/>
    <mergeCell ref="X5:AG5"/>
    <mergeCell ref="AH5:AI5"/>
    <mergeCell ref="A1:J1"/>
    <mergeCell ref="AG2:AH2"/>
    <mergeCell ref="AD2:AE2"/>
    <mergeCell ref="AA2:AB2"/>
    <mergeCell ref="Y2:Z2"/>
    <mergeCell ref="O22:AG22"/>
    <mergeCell ref="C14:D14"/>
    <mergeCell ref="E14:K14"/>
    <mergeCell ref="M13:P13"/>
    <mergeCell ref="AA19:AB19"/>
    <mergeCell ref="L20:R20"/>
    <mergeCell ref="C16:D21"/>
    <mergeCell ref="L14:U14"/>
    <mergeCell ref="S20:Z20"/>
    <mergeCell ref="AA20:AB20"/>
    <mergeCell ref="E16:K21"/>
    <mergeCell ref="L16:R16"/>
    <mergeCell ref="S16:AB16"/>
    <mergeCell ref="L17:R17"/>
    <mergeCell ref="L18:R18"/>
    <mergeCell ref="L19:R19"/>
    <mergeCell ref="Q13:AG13"/>
    <mergeCell ref="S17:Z17"/>
    <mergeCell ref="AC17:AG21"/>
    <mergeCell ref="AC16:AG16"/>
    <mergeCell ref="AA18:AB18"/>
    <mergeCell ref="S21:Z21"/>
    <mergeCell ref="AA17:AB17"/>
    <mergeCell ref="AD25:AE25"/>
    <mergeCell ref="L25:S25"/>
    <mergeCell ref="AB24:AC24"/>
    <mergeCell ref="L23:N23"/>
    <mergeCell ref="W23:Z23"/>
    <mergeCell ref="O23:V23"/>
    <mergeCell ref="D33:AG33"/>
    <mergeCell ref="S6:V6"/>
    <mergeCell ref="X6:AI6"/>
    <mergeCell ref="AF25:AG25"/>
    <mergeCell ref="V25:W25"/>
    <mergeCell ref="V24:W24"/>
    <mergeCell ref="X24:Y24"/>
    <mergeCell ref="L24:S24"/>
    <mergeCell ref="AA23:AG23"/>
    <mergeCell ref="C22:D23"/>
    <mergeCell ref="AA21:AB21"/>
    <mergeCell ref="S18:Z18"/>
    <mergeCell ref="L21:R21"/>
    <mergeCell ref="S19:Z19"/>
    <mergeCell ref="Z24:AA24"/>
    <mergeCell ref="T24:U24"/>
    <mergeCell ref="E22:K23"/>
    <mergeCell ref="L22:N22"/>
    <mergeCell ref="C15:D15"/>
    <mergeCell ref="D31:AG31"/>
    <mergeCell ref="D32:AG32"/>
    <mergeCell ref="D28:AG28"/>
    <mergeCell ref="D29:AG29"/>
    <mergeCell ref="D30:AG30"/>
    <mergeCell ref="C24:D25"/>
    <mergeCell ref="E24:K25"/>
    <mergeCell ref="AD24:AE24"/>
    <mergeCell ref="AF24:AG24"/>
    <mergeCell ref="T25:U25"/>
    <mergeCell ref="X25:Y25"/>
    <mergeCell ref="Z25:AA25"/>
    <mergeCell ref="AB25:AC25"/>
  </mergeCells>
  <phoneticPr fontId="2"/>
  <printOptions horizontalCentered="1" verticalCentered="1"/>
  <pageMargins left="0.59055118110236227" right="0.59055118110236227" top="0.98425196850393704" bottom="0.98425196850393704" header="0.51181102362204722" footer="0.51181102362204722"/>
  <pageSetup paperSize="9" scale="97"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351"/>
  <sheetViews>
    <sheetView view="pageBreakPreview" zoomScaleNormal="85" zoomScaleSheetLayoutView="100" workbookViewId="0">
      <pane ySplit="5" topLeftCell="A6" activePane="bottomLeft" state="frozen"/>
      <selection pane="bottomLeft" activeCell="CL26" sqref="CL26"/>
    </sheetView>
  </sheetViews>
  <sheetFormatPr defaultColWidth="9" defaultRowHeight="13.2"/>
  <cols>
    <col min="1" max="29" width="2.6640625" style="57" customWidth="1"/>
    <col min="30" max="32" width="2.6640625" style="57" hidden="1" customWidth="1"/>
    <col min="33" max="35" width="2.6640625" style="57" customWidth="1"/>
    <col min="36" max="39" width="2.6640625" style="57" hidden="1" customWidth="1"/>
    <col min="40" max="43" width="2.6640625" style="57" customWidth="1"/>
    <col min="44" max="72" width="2.6640625" style="57" hidden="1" customWidth="1"/>
    <col min="73" max="73" width="7.6640625" style="57" hidden="1" customWidth="1"/>
    <col min="74" max="76" width="7.77734375" style="57" hidden="1" customWidth="1"/>
    <col min="77" max="157" width="2.6640625" style="57" customWidth="1"/>
    <col min="158" max="16384" width="9" style="57"/>
  </cols>
  <sheetData>
    <row r="1" spans="1:131" ht="13.5" customHeight="1">
      <c r="A1" s="310" t="s">
        <v>204</v>
      </c>
      <c r="B1" s="311"/>
      <c r="C1" s="311"/>
      <c r="D1" s="311"/>
      <c r="E1" s="311"/>
      <c r="F1" s="311"/>
      <c r="G1" s="311"/>
      <c r="H1" s="311"/>
      <c r="I1" s="311"/>
      <c r="J1" s="311"/>
      <c r="K1" s="311"/>
      <c r="L1" s="312"/>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282"/>
      <c r="BE1" s="282"/>
      <c r="BF1" s="282"/>
      <c r="BG1" s="282"/>
    </row>
    <row r="2" spans="1:131" ht="13.5" customHeight="1">
      <c r="A2" s="313"/>
      <c r="B2" s="314"/>
      <c r="C2" s="314"/>
      <c r="D2" s="314"/>
      <c r="E2" s="314"/>
      <c r="F2" s="314"/>
      <c r="G2" s="314"/>
      <c r="H2" s="314"/>
      <c r="I2" s="314"/>
      <c r="J2" s="314"/>
      <c r="K2" s="314"/>
      <c r="L2" s="315"/>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170">
        <v>1</v>
      </c>
      <c r="AR2" s="58"/>
      <c r="AS2" s="58"/>
      <c r="AT2" s="58"/>
      <c r="AU2" s="58"/>
      <c r="AV2" s="58"/>
      <c r="AW2" s="58"/>
      <c r="AX2" s="58"/>
      <c r="AY2" s="58"/>
      <c r="AZ2" s="58"/>
      <c r="BA2" s="58"/>
      <c r="BB2" s="58"/>
      <c r="BC2" s="58"/>
      <c r="BD2" s="282"/>
      <c r="BE2" s="282"/>
      <c r="BF2" s="282"/>
      <c r="BG2" s="282"/>
    </row>
    <row r="3" spans="1:131" ht="13.5" customHeight="1">
      <c r="A3" s="316" t="s">
        <v>275</v>
      </c>
      <c r="B3" s="317"/>
      <c r="C3" s="317"/>
      <c r="D3" s="318"/>
      <c r="E3" s="325" t="s">
        <v>276</v>
      </c>
      <c r="F3" s="326"/>
      <c r="G3" s="326"/>
      <c r="H3" s="327"/>
      <c r="I3" s="334" t="s">
        <v>1</v>
      </c>
      <c r="J3" s="335"/>
      <c r="K3" s="335"/>
      <c r="L3" s="336"/>
      <c r="M3" s="291" t="s">
        <v>16</v>
      </c>
      <c r="N3" s="285"/>
      <c r="O3" s="285" t="s">
        <v>2</v>
      </c>
      <c r="P3" s="285"/>
      <c r="Q3" s="285"/>
      <c r="R3" s="285"/>
      <c r="S3" s="285"/>
      <c r="T3" s="285"/>
      <c r="U3" s="284" t="s">
        <v>4</v>
      </c>
      <c r="V3" s="285"/>
      <c r="W3" s="285"/>
      <c r="X3" s="284" t="s">
        <v>5</v>
      </c>
      <c r="Y3" s="285"/>
      <c r="Z3" s="285"/>
      <c r="AA3" s="284" t="s">
        <v>6</v>
      </c>
      <c r="AB3" s="285"/>
      <c r="AC3" s="285"/>
      <c r="AD3" s="284" t="s">
        <v>7</v>
      </c>
      <c r="AE3" s="285"/>
      <c r="AF3" s="285"/>
      <c r="AG3" s="284" t="s">
        <v>8</v>
      </c>
      <c r="AH3" s="285"/>
      <c r="AI3" s="285"/>
      <c r="AJ3" s="284" t="s">
        <v>9</v>
      </c>
      <c r="AK3" s="284"/>
      <c r="AL3" s="285"/>
      <c r="AM3" s="285"/>
      <c r="AN3" s="284" t="s">
        <v>175</v>
      </c>
      <c r="AO3" s="285"/>
      <c r="AP3" s="285"/>
      <c r="AQ3" s="285"/>
      <c r="AR3" s="283" t="s">
        <v>14</v>
      </c>
      <c r="AS3" s="283"/>
      <c r="AT3" s="283"/>
      <c r="AU3" s="283"/>
      <c r="AV3" s="283" t="s">
        <v>10</v>
      </c>
      <c r="AW3" s="283"/>
      <c r="AX3" s="283"/>
      <c r="AY3" s="283"/>
      <c r="AZ3" s="283" t="s">
        <v>11</v>
      </c>
      <c r="BA3" s="283"/>
      <c r="BB3" s="283"/>
      <c r="BC3" s="283"/>
      <c r="BD3" s="283" t="s">
        <v>12</v>
      </c>
      <c r="BE3" s="283"/>
      <c r="BF3" s="283"/>
      <c r="BG3" s="283"/>
      <c r="BH3" s="55"/>
      <c r="BI3" s="55"/>
      <c r="BJ3" s="55"/>
      <c r="BK3" s="256"/>
      <c r="BL3" s="256"/>
      <c r="BM3" s="256"/>
      <c r="BN3" s="55"/>
      <c r="BO3" s="55"/>
      <c r="BV3" s="57" t="b">
        <v>0</v>
      </c>
      <c r="BZ3" s="59"/>
      <c r="CA3" s="59"/>
      <c r="CB3" s="59"/>
      <c r="CC3" s="59"/>
      <c r="CD3" s="59"/>
    </row>
    <row r="4" spans="1:131" ht="13.2" customHeight="1">
      <c r="A4" s="319"/>
      <c r="B4" s="320"/>
      <c r="C4" s="320"/>
      <c r="D4" s="321"/>
      <c r="E4" s="328"/>
      <c r="F4" s="329"/>
      <c r="G4" s="329"/>
      <c r="H4" s="330"/>
      <c r="I4" s="337"/>
      <c r="J4" s="338"/>
      <c r="K4" s="338"/>
      <c r="L4" s="339"/>
      <c r="M4" s="285"/>
      <c r="N4" s="285"/>
      <c r="O4" s="285"/>
      <c r="P4" s="285"/>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3"/>
      <c r="AS4" s="283"/>
      <c r="AT4" s="283"/>
      <c r="AU4" s="283"/>
      <c r="AV4" s="283"/>
      <c r="AW4" s="283"/>
      <c r="AX4" s="283"/>
      <c r="AY4" s="283"/>
      <c r="AZ4" s="283"/>
      <c r="BA4" s="283"/>
      <c r="BB4" s="283"/>
      <c r="BC4" s="283"/>
      <c r="BD4" s="283"/>
      <c r="BE4" s="283"/>
      <c r="BF4" s="283"/>
      <c r="BG4" s="283"/>
      <c r="BH4" s="55"/>
      <c r="BI4" s="55"/>
      <c r="BJ4" s="55"/>
      <c r="BK4" s="256"/>
      <c r="BL4" s="256"/>
      <c r="BM4" s="256"/>
      <c r="BN4" s="55"/>
      <c r="BO4" s="55"/>
      <c r="BZ4" s="59"/>
      <c r="CA4" s="59"/>
      <c r="CB4" s="59"/>
      <c r="CC4" s="59"/>
      <c r="CD4" s="59"/>
    </row>
    <row r="5" spans="1:131">
      <c r="A5" s="322"/>
      <c r="B5" s="323"/>
      <c r="C5" s="323"/>
      <c r="D5" s="324"/>
      <c r="E5" s="331"/>
      <c r="F5" s="332"/>
      <c r="G5" s="332"/>
      <c r="H5" s="333"/>
      <c r="I5" s="340"/>
      <c r="J5" s="341"/>
      <c r="K5" s="341"/>
      <c r="L5" s="342"/>
      <c r="M5" s="285"/>
      <c r="N5" s="285"/>
      <c r="O5" s="289"/>
      <c r="P5" s="289"/>
      <c r="Q5" s="289"/>
      <c r="R5" s="289"/>
      <c r="S5" s="289"/>
      <c r="T5" s="289"/>
      <c r="U5" s="285"/>
      <c r="V5" s="285"/>
      <c r="W5" s="285"/>
      <c r="X5" s="285"/>
      <c r="Y5" s="285"/>
      <c r="Z5" s="285"/>
      <c r="AA5" s="285"/>
      <c r="AB5" s="285"/>
      <c r="AC5" s="285"/>
      <c r="AD5" s="285"/>
      <c r="AE5" s="285"/>
      <c r="AF5" s="285"/>
      <c r="AG5" s="289"/>
      <c r="AH5" s="289"/>
      <c r="AI5" s="289"/>
      <c r="AJ5" s="285"/>
      <c r="AK5" s="285"/>
      <c r="AL5" s="285"/>
      <c r="AM5" s="285"/>
      <c r="AN5" s="285"/>
      <c r="AO5" s="285"/>
      <c r="AP5" s="285"/>
      <c r="AQ5" s="285"/>
      <c r="AR5" s="283"/>
      <c r="AS5" s="283"/>
      <c r="AT5" s="283"/>
      <c r="AU5" s="283"/>
      <c r="AV5" s="283"/>
      <c r="AW5" s="283"/>
      <c r="AX5" s="283"/>
      <c r="AY5" s="283"/>
      <c r="AZ5" s="283"/>
      <c r="BA5" s="283"/>
      <c r="BB5" s="283"/>
      <c r="BC5" s="283"/>
      <c r="BD5" s="283"/>
      <c r="BE5" s="283"/>
      <c r="BF5" s="283"/>
      <c r="BG5" s="283"/>
      <c r="BK5" s="256"/>
      <c r="BL5" s="256"/>
      <c r="BM5" s="256"/>
      <c r="BZ5" s="59"/>
      <c r="CA5" s="59"/>
      <c r="CB5" s="59"/>
      <c r="CC5" s="59"/>
      <c r="CD5" s="59"/>
    </row>
    <row r="6" spans="1:131">
      <c r="A6" s="244"/>
      <c r="B6" s="244"/>
      <c r="C6" s="244"/>
      <c r="D6" s="244"/>
      <c r="E6" s="244"/>
      <c r="F6" s="244"/>
      <c r="G6" s="244"/>
      <c r="H6" s="244"/>
      <c r="I6" s="244"/>
      <c r="J6" s="244"/>
      <c r="K6" s="244"/>
      <c r="L6" s="244"/>
      <c r="M6" s="245">
        <v>1</v>
      </c>
      <c r="N6" s="245"/>
      <c r="O6" s="260" t="s">
        <v>159</v>
      </c>
      <c r="P6" s="261"/>
      <c r="Q6" s="261"/>
      <c r="R6" s="261"/>
      <c r="S6" s="261"/>
      <c r="T6" s="262"/>
      <c r="U6" s="287">
        <v>4</v>
      </c>
      <c r="V6" s="287"/>
      <c r="W6" s="288"/>
      <c r="X6" s="266">
        <v>0.105</v>
      </c>
      <c r="Y6" s="266"/>
      <c r="Z6" s="266"/>
      <c r="AA6" s="266">
        <v>0.105</v>
      </c>
      <c r="AB6" s="266"/>
      <c r="AC6" s="266"/>
      <c r="AD6" s="263"/>
      <c r="AE6" s="264"/>
      <c r="AF6" s="265"/>
      <c r="AG6" s="260">
        <v>9</v>
      </c>
      <c r="AH6" s="261"/>
      <c r="AI6" s="262"/>
      <c r="AJ6" s="263"/>
      <c r="AK6" s="264"/>
      <c r="AL6" s="264"/>
      <c r="AM6" s="265"/>
      <c r="AN6" s="254">
        <v>144897</v>
      </c>
      <c r="AO6" s="254"/>
      <c r="AP6" s="254"/>
      <c r="AQ6" s="254"/>
      <c r="AR6" s="230" t="str">
        <f t="shared" ref="AR6" si="0">IF(OR(BU6=TRUE,BV6=TRUE),13500,IF(BW6=TRUE,ROUNDDOWN(2000/AA6,0),"-"))</f>
        <v>-</v>
      </c>
      <c r="AS6" s="230"/>
      <c r="AT6" s="230"/>
      <c r="AU6" s="230"/>
      <c r="AV6" s="230" t="str">
        <f t="shared" ref="AV6" si="1">IF(AR6="-","-",IF(AR6=13333,ROUNDDOWN(2000*U6*X6,0),ROUNDDOWN(AJ6*AR6,0)))</f>
        <v>-</v>
      </c>
      <c r="AW6" s="230"/>
      <c r="AX6" s="230"/>
      <c r="AY6" s="230"/>
      <c r="AZ6" s="230" t="e">
        <f t="shared" ref="AZ6" si="2">IF(AR6="-",BX6,MIN((IF((AN6-AR6)&gt;0,AN6-AR6,0)),BX6))</f>
        <v>#REF!</v>
      </c>
      <c r="BA6" s="230"/>
      <c r="BB6" s="230"/>
      <c r="BC6" s="230"/>
      <c r="BD6" s="230" t="e">
        <f t="shared" ref="BD6" si="3">ROUNDDOWN(AJ6*AZ6,0)</f>
        <v>#REF!</v>
      </c>
      <c r="BE6" s="230"/>
      <c r="BF6" s="230"/>
      <c r="BG6" s="230"/>
      <c r="BH6" s="60"/>
      <c r="BI6" s="60"/>
      <c r="BJ6" s="60"/>
      <c r="BK6" s="221"/>
      <c r="BL6" s="221"/>
      <c r="BM6" s="221"/>
      <c r="BN6" s="60"/>
      <c r="BO6" s="60"/>
      <c r="BP6" s="60"/>
      <c r="BQ6" s="60"/>
      <c r="BR6" s="60"/>
      <c r="BS6" s="60"/>
      <c r="BT6" s="60"/>
      <c r="BU6" s="60" t="b">
        <v>0</v>
      </c>
      <c r="BV6" s="60" t="b">
        <v>0</v>
      </c>
      <c r="BW6" s="60" t="b">
        <v>0</v>
      </c>
      <c r="BX6" s="60" t="e">
        <f>IF(#REF!="スギ",MIN(AN6,50000),MIN(AN6,70000))</f>
        <v>#REF!</v>
      </c>
      <c r="BZ6" s="56"/>
      <c r="CA6" s="56"/>
      <c r="CB6" s="56"/>
      <c r="CC6" s="56"/>
      <c r="CD6" s="56"/>
    </row>
    <row r="7" spans="1:131">
      <c r="A7" s="239"/>
      <c r="B7" s="239"/>
      <c r="C7" s="239"/>
      <c r="D7" s="239"/>
      <c r="E7" s="239"/>
      <c r="F7" s="239"/>
      <c r="G7" s="239"/>
      <c r="H7" s="239"/>
      <c r="I7" s="239"/>
      <c r="J7" s="239"/>
      <c r="K7" s="239"/>
      <c r="L7" s="239"/>
      <c r="M7" s="286">
        <v>2</v>
      </c>
      <c r="N7" s="286"/>
      <c r="O7" s="222" t="s">
        <v>159</v>
      </c>
      <c r="P7" s="223"/>
      <c r="Q7" s="223"/>
      <c r="R7" s="223"/>
      <c r="S7" s="223"/>
      <c r="T7" s="224"/>
      <c r="U7" s="268">
        <v>3</v>
      </c>
      <c r="V7" s="268"/>
      <c r="W7" s="269"/>
      <c r="X7" s="281">
        <v>0.105</v>
      </c>
      <c r="Y7" s="268"/>
      <c r="Z7" s="269"/>
      <c r="AA7" s="281">
        <v>0.105</v>
      </c>
      <c r="AB7" s="268"/>
      <c r="AC7" s="269"/>
      <c r="AD7" s="270"/>
      <c r="AE7" s="250"/>
      <c r="AF7" s="271"/>
      <c r="AG7" s="222">
        <v>19</v>
      </c>
      <c r="AH7" s="223"/>
      <c r="AI7" s="224"/>
      <c r="AJ7" s="270"/>
      <c r="AK7" s="250"/>
      <c r="AL7" s="250"/>
      <c r="AM7" s="271"/>
      <c r="AN7" s="272">
        <v>143613</v>
      </c>
      <c r="AO7" s="273"/>
      <c r="AP7" s="273"/>
      <c r="AQ7" s="274"/>
      <c r="AR7" s="230"/>
      <c r="AS7" s="230"/>
      <c r="AT7" s="230"/>
      <c r="AU7" s="230"/>
      <c r="AV7" s="230"/>
      <c r="AW7" s="230"/>
      <c r="AX7" s="230"/>
      <c r="AY7" s="230"/>
      <c r="AZ7" s="230"/>
      <c r="BA7" s="230"/>
      <c r="BB7" s="230"/>
      <c r="BC7" s="230"/>
      <c r="BD7" s="230"/>
      <c r="BE7" s="230"/>
      <c r="BF7" s="230"/>
      <c r="BG7" s="230"/>
      <c r="BH7" s="60"/>
      <c r="BI7" s="60"/>
      <c r="BJ7" s="60"/>
      <c r="BK7" s="221"/>
      <c r="BL7" s="221"/>
      <c r="BM7" s="221"/>
      <c r="BN7" s="60"/>
      <c r="BO7" s="60"/>
      <c r="BP7" s="60"/>
      <c r="BQ7" s="60"/>
      <c r="BR7" s="60"/>
      <c r="BS7" s="60"/>
      <c r="BT7" s="60"/>
      <c r="BU7" s="60" t="b">
        <v>0</v>
      </c>
      <c r="BV7" s="60" t="b">
        <v>0</v>
      </c>
      <c r="BW7" s="60" t="b">
        <v>0</v>
      </c>
      <c r="BX7" s="60"/>
      <c r="BZ7" s="673" t="s">
        <v>385</v>
      </c>
      <c r="CA7" s="674"/>
      <c r="CB7" s="674"/>
      <c r="CC7" s="674"/>
      <c r="CD7" s="674"/>
      <c r="CE7" s="674"/>
      <c r="CF7" s="674"/>
      <c r="CG7" s="674"/>
      <c r="CH7" s="674"/>
      <c r="CI7" s="674"/>
      <c r="CJ7" s="674"/>
      <c r="CK7" s="674"/>
      <c r="CL7" s="674"/>
      <c r="CM7" s="674"/>
      <c r="CN7" s="674"/>
      <c r="CO7" s="674"/>
      <c r="CP7" s="674"/>
      <c r="CQ7" s="674"/>
      <c r="CR7" s="674"/>
      <c r="CS7" s="674"/>
      <c r="CT7" s="674"/>
      <c r="CU7" s="674"/>
      <c r="CV7" s="674"/>
      <c r="CW7" s="674"/>
      <c r="CX7" s="674"/>
      <c r="CY7" s="674"/>
      <c r="CZ7" s="674"/>
      <c r="DA7" s="674"/>
      <c r="DB7" s="674"/>
      <c r="DC7" s="674"/>
      <c r="DD7" s="674"/>
      <c r="DE7" s="674"/>
      <c r="DF7" s="674"/>
      <c r="DG7" s="674"/>
      <c r="DH7" s="674"/>
      <c r="DI7" s="674"/>
      <c r="DJ7" s="674"/>
      <c r="DK7" s="674"/>
      <c r="DL7" s="674"/>
      <c r="DM7" s="674"/>
      <c r="DN7" s="674"/>
      <c r="DO7" s="674"/>
      <c r="DP7" s="674"/>
      <c r="DQ7" s="674"/>
      <c r="DR7" s="674"/>
      <c r="DS7" s="674"/>
      <c r="DT7" s="674"/>
      <c r="DU7" s="674"/>
      <c r="DV7" s="674"/>
      <c r="DW7" s="674"/>
      <c r="DX7" s="674"/>
      <c r="DY7" s="674"/>
      <c r="DZ7" s="674"/>
      <c r="EA7" s="674"/>
    </row>
    <row r="8" spans="1:131">
      <c r="A8" s="239"/>
      <c r="B8" s="239"/>
      <c r="C8" s="239"/>
      <c r="D8" s="239"/>
      <c r="E8" s="239"/>
      <c r="F8" s="239"/>
      <c r="G8" s="239"/>
      <c r="H8" s="239"/>
      <c r="I8" s="239"/>
      <c r="J8" s="239"/>
      <c r="K8" s="239"/>
      <c r="L8" s="239"/>
      <c r="M8" s="240">
        <v>3</v>
      </c>
      <c r="N8" s="240"/>
      <c r="O8" s="222" t="s">
        <v>160</v>
      </c>
      <c r="P8" s="223"/>
      <c r="Q8" s="223"/>
      <c r="R8" s="223"/>
      <c r="S8" s="223"/>
      <c r="T8" s="224"/>
      <c r="U8" s="268">
        <v>4</v>
      </c>
      <c r="V8" s="268"/>
      <c r="W8" s="269"/>
      <c r="X8" s="281">
        <v>0.105</v>
      </c>
      <c r="Y8" s="268"/>
      <c r="Z8" s="269"/>
      <c r="AA8" s="281">
        <v>0.105</v>
      </c>
      <c r="AB8" s="268"/>
      <c r="AC8" s="269"/>
      <c r="AD8" s="270"/>
      <c r="AE8" s="250"/>
      <c r="AF8" s="271"/>
      <c r="AG8" s="222">
        <v>5</v>
      </c>
      <c r="AH8" s="223"/>
      <c r="AI8" s="224"/>
      <c r="AJ8" s="270"/>
      <c r="AK8" s="250"/>
      <c r="AL8" s="250"/>
      <c r="AM8" s="271"/>
      <c r="AN8" s="272">
        <v>144897</v>
      </c>
      <c r="AO8" s="273"/>
      <c r="AP8" s="273"/>
      <c r="AQ8" s="274"/>
      <c r="AR8" s="230"/>
      <c r="AS8" s="230"/>
      <c r="AT8" s="230"/>
      <c r="AU8" s="230"/>
      <c r="AV8" s="230"/>
      <c r="AW8" s="230"/>
      <c r="AX8" s="230"/>
      <c r="AY8" s="230"/>
      <c r="AZ8" s="230"/>
      <c r="BA8" s="230"/>
      <c r="BB8" s="230"/>
      <c r="BC8" s="230"/>
      <c r="BD8" s="230"/>
      <c r="BE8" s="230"/>
      <c r="BF8" s="230"/>
      <c r="BG8" s="230"/>
      <c r="BH8" s="60"/>
      <c r="BI8" s="60"/>
      <c r="BJ8" s="60"/>
      <c r="BK8" s="221"/>
      <c r="BL8" s="221"/>
      <c r="BM8" s="221"/>
      <c r="BN8" s="60"/>
      <c r="BO8" s="60"/>
      <c r="BP8" s="60"/>
      <c r="BQ8" s="60"/>
      <c r="BR8" s="60"/>
      <c r="BS8" s="60"/>
      <c r="BT8" s="60"/>
      <c r="BU8" s="60" t="b">
        <v>0</v>
      </c>
      <c r="BV8" s="60" t="b">
        <v>0</v>
      </c>
      <c r="BW8" s="60" t="b">
        <v>0</v>
      </c>
      <c r="BX8" s="60"/>
      <c r="BZ8" s="674"/>
      <c r="CA8" s="674"/>
      <c r="CB8" s="674"/>
      <c r="CC8" s="674"/>
      <c r="CD8" s="674"/>
      <c r="CE8" s="674"/>
      <c r="CF8" s="674"/>
      <c r="CG8" s="674"/>
      <c r="CH8" s="674"/>
      <c r="CI8" s="674"/>
      <c r="CJ8" s="674"/>
      <c r="CK8" s="674"/>
      <c r="CL8" s="674"/>
      <c r="CM8" s="674"/>
      <c r="CN8" s="674"/>
      <c r="CO8" s="674"/>
      <c r="CP8" s="674"/>
      <c r="CQ8" s="674"/>
      <c r="CR8" s="674"/>
      <c r="CS8" s="674"/>
      <c r="CT8" s="674"/>
      <c r="CU8" s="674"/>
      <c r="CV8" s="674"/>
      <c r="CW8" s="674"/>
      <c r="CX8" s="674"/>
      <c r="CY8" s="674"/>
      <c r="CZ8" s="674"/>
      <c r="DA8" s="674"/>
      <c r="DB8" s="674"/>
      <c r="DC8" s="674"/>
      <c r="DD8" s="674"/>
      <c r="DE8" s="674"/>
      <c r="DF8" s="674"/>
      <c r="DG8" s="674"/>
      <c r="DH8" s="674"/>
      <c r="DI8" s="674"/>
      <c r="DJ8" s="674"/>
      <c r="DK8" s="674"/>
      <c r="DL8" s="674"/>
      <c r="DM8" s="674"/>
      <c r="DN8" s="674"/>
      <c r="DO8" s="674"/>
      <c r="DP8" s="674"/>
      <c r="DQ8" s="674"/>
      <c r="DR8" s="674"/>
      <c r="DS8" s="674"/>
      <c r="DT8" s="674"/>
      <c r="DU8" s="674"/>
      <c r="DV8" s="674"/>
      <c r="DW8" s="674"/>
      <c r="DX8" s="674"/>
      <c r="DY8" s="674"/>
      <c r="DZ8" s="674"/>
      <c r="EA8" s="674"/>
    </row>
    <row r="9" spans="1:131">
      <c r="A9" s="239"/>
      <c r="B9" s="239"/>
      <c r="C9" s="239"/>
      <c r="D9" s="239"/>
      <c r="E9" s="239"/>
      <c r="F9" s="239"/>
      <c r="G9" s="239"/>
      <c r="H9" s="239"/>
      <c r="I9" s="239"/>
      <c r="J9" s="239"/>
      <c r="K9" s="239"/>
      <c r="L9" s="239"/>
      <c r="M9" s="240">
        <v>4</v>
      </c>
      <c r="N9" s="240"/>
      <c r="O9" s="222" t="s">
        <v>160</v>
      </c>
      <c r="P9" s="223"/>
      <c r="Q9" s="223"/>
      <c r="R9" s="223"/>
      <c r="S9" s="223"/>
      <c r="T9" s="224"/>
      <c r="U9" s="268">
        <v>3</v>
      </c>
      <c r="V9" s="268"/>
      <c r="W9" s="269"/>
      <c r="X9" s="281">
        <v>0.105</v>
      </c>
      <c r="Y9" s="268"/>
      <c r="Z9" s="269"/>
      <c r="AA9" s="281">
        <v>0.105</v>
      </c>
      <c r="AB9" s="268"/>
      <c r="AC9" s="269"/>
      <c r="AD9" s="270"/>
      <c r="AE9" s="250"/>
      <c r="AF9" s="271"/>
      <c r="AG9" s="222">
        <v>6</v>
      </c>
      <c r="AH9" s="223"/>
      <c r="AI9" s="224"/>
      <c r="AJ9" s="270"/>
      <c r="AK9" s="250"/>
      <c r="AL9" s="250"/>
      <c r="AM9" s="271"/>
      <c r="AN9" s="272">
        <v>143613</v>
      </c>
      <c r="AO9" s="273"/>
      <c r="AP9" s="273"/>
      <c r="AQ9" s="274"/>
      <c r="AR9" s="230"/>
      <c r="AS9" s="230"/>
      <c r="AT9" s="230"/>
      <c r="AU9" s="230"/>
      <c r="AV9" s="230"/>
      <c r="AW9" s="230"/>
      <c r="AX9" s="230"/>
      <c r="AY9" s="230"/>
      <c r="AZ9" s="230"/>
      <c r="BA9" s="230"/>
      <c r="BB9" s="230"/>
      <c r="BC9" s="230"/>
      <c r="BD9" s="230"/>
      <c r="BE9" s="230"/>
      <c r="BF9" s="230"/>
      <c r="BG9" s="230"/>
      <c r="BH9" s="60"/>
      <c r="BI9" s="60"/>
      <c r="BJ9" s="60"/>
      <c r="BK9" s="221"/>
      <c r="BL9" s="221"/>
      <c r="BM9" s="221"/>
      <c r="BN9" s="60"/>
      <c r="BO9" s="60"/>
      <c r="BP9" s="60"/>
      <c r="BQ9" s="60"/>
      <c r="BR9" s="60"/>
      <c r="BS9" s="60"/>
      <c r="BT9" s="60"/>
      <c r="BU9" s="60" t="b">
        <v>0</v>
      </c>
      <c r="BV9" s="60" t="b">
        <v>0</v>
      </c>
      <c r="BW9" s="60" t="b">
        <v>0</v>
      </c>
      <c r="BX9" s="60"/>
      <c r="BZ9" s="674"/>
      <c r="CA9" s="674"/>
      <c r="CB9" s="674"/>
      <c r="CC9" s="674"/>
      <c r="CD9" s="674"/>
      <c r="CE9" s="674"/>
      <c r="CF9" s="674"/>
      <c r="CG9" s="674"/>
      <c r="CH9" s="674"/>
      <c r="CI9" s="674"/>
      <c r="CJ9" s="674"/>
      <c r="CK9" s="674"/>
      <c r="CL9" s="674"/>
      <c r="CM9" s="674"/>
      <c r="CN9" s="674"/>
      <c r="CO9" s="674"/>
      <c r="CP9" s="674"/>
      <c r="CQ9" s="674"/>
      <c r="CR9" s="674"/>
      <c r="CS9" s="674"/>
      <c r="CT9" s="674"/>
      <c r="CU9" s="674"/>
      <c r="CV9" s="674"/>
      <c r="CW9" s="674"/>
      <c r="CX9" s="674"/>
      <c r="CY9" s="674"/>
      <c r="CZ9" s="674"/>
      <c r="DA9" s="674"/>
      <c r="DB9" s="674"/>
      <c r="DC9" s="674"/>
      <c r="DD9" s="674"/>
      <c r="DE9" s="674"/>
      <c r="DF9" s="674"/>
      <c r="DG9" s="674"/>
      <c r="DH9" s="674"/>
      <c r="DI9" s="674"/>
      <c r="DJ9" s="674"/>
      <c r="DK9" s="674"/>
      <c r="DL9" s="674"/>
      <c r="DM9" s="674"/>
      <c r="DN9" s="674"/>
      <c r="DO9" s="674"/>
      <c r="DP9" s="674"/>
      <c r="DQ9" s="674"/>
      <c r="DR9" s="674"/>
      <c r="DS9" s="674"/>
      <c r="DT9" s="674"/>
      <c r="DU9" s="674"/>
      <c r="DV9" s="674"/>
      <c r="DW9" s="674"/>
      <c r="DX9" s="674"/>
      <c r="DY9" s="674"/>
      <c r="DZ9" s="674"/>
      <c r="EA9" s="674"/>
    </row>
    <row r="10" spans="1:131">
      <c r="A10" s="290"/>
      <c r="B10" s="290"/>
      <c r="C10" s="290"/>
      <c r="D10" s="290"/>
      <c r="E10" s="290"/>
      <c r="F10" s="290"/>
      <c r="G10" s="290"/>
      <c r="H10" s="290"/>
      <c r="I10" s="239"/>
      <c r="J10" s="239"/>
      <c r="K10" s="239"/>
      <c r="L10" s="239"/>
      <c r="M10" s="240">
        <v>5</v>
      </c>
      <c r="N10" s="240"/>
      <c r="O10" s="222" t="s">
        <v>161</v>
      </c>
      <c r="P10" s="223"/>
      <c r="Q10" s="223"/>
      <c r="R10" s="223"/>
      <c r="S10" s="223"/>
      <c r="T10" s="224"/>
      <c r="U10" s="268">
        <v>4</v>
      </c>
      <c r="V10" s="268"/>
      <c r="W10" s="269"/>
      <c r="X10" s="281">
        <v>0.105</v>
      </c>
      <c r="Y10" s="268"/>
      <c r="Z10" s="269"/>
      <c r="AA10" s="281">
        <v>0.21</v>
      </c>
      <c r="AB10" s="268"/>
      <c r="AC10" s="269"/>
      <c r="AD10" s="270"/>
      <c r="AE10" s="250"/>
      <c r="AF10" s="271"/>
      <c r="AG10" s="222">
        <v>10</v>
      </c>
      <c r="AH10" s="223"/>
      <c r="AI10" s="224"/>
      <c r="AJ10" s="270"/>
      <c r="AK10" s="250"/>
      <c r="AL10" s="250"/>
      <c r="AM10" s="271"/>
      <c r="AN10" s="272">
        <v>150000</v>
      </c>
      <c r="AO10" s="273"/>
      <c r="AP10" s="273"/>
      <c r="AQ10" s="274"/>
      <c r="AR10" s="230"/>
      <c r="AS10" s="230"/>
      <c r="AT10" s="230"/>
      <c r="AU10" s="230"/>
      <c r="AV10" s="230"/>
      <c r="AW10" s="230"/>
      <c r="AX10" s="230"/>
      <c r="AY10" s="230"/>
      <c r="AZ10" s="230"/>
      <c r="BA10" s="230"/>
      <c r="BB10" s="230"/>
      <c r="BC10" s="230"/>
      <c r="BD10" s="230"/>
      <c r="BE10" s="230"/>
      <c r="BF10" s="230"/>
      <c r="BG10" s="230"/>
      <c r="BH10" s="60"/>
      <c r="BI10" s="60"/>
      <c r="BJ10" s="60"/>
      <c r="BK10" s="221"/>
      <c r="BL10" s="221"/>
      <c r="BM10" s="221"/>
      <c r="BN10" s="60"/>
      <c r="BO10" s="60"/>
      <c r="BP10" s="60"/>
      <c r="BQ10" s="60"/>
      <c r="BR10" s="60"/>
      <c r="BS10" s="60"/>
      <c r="BT10" s="60"/>
      <c r="BU10" s="60" t="b">
        <v>0</v>
      </c>
      <c r="BV10" s="60" t="b">
        <v>0</v>
      </c>
      <c r="BW10" s="60" t="b">
        <v>0</v>
      </c>
      <c r="BX10" s="60"/>
      <c r="BZ10" s="674"/>
      <c r="CA10" s="674"/>
      <c r="CB10" s="674"/>
      <c r="CC10" s="674"/>
      <c r="CD10" s="674"/>
      <c r="CE10" s="674"/>
      <c r="CF10" s="674"/>
      <c r="CG10" s="674"/>
      <c r="CH10" s="674"/>
      <c r="CI10" s="674"/>
      <c r="CJ10" s="674"/>
      <c r="CK10" s="674"/>
      <c r="CL10" s="674"/>
      <c r="CM10" s="674"/>
      <c r="CN10" s="674"/>
      <c r="CO10" s="674"/>
      <c r="CP10" s="674"/>
      <c r="CQ10" s="674"/>
      <c r="CR10" s="674"/>
      <c r="CS10" s="674"/>
      <c r="CT10" s="674"/>
      <c r="CU10" s="674"/>
      <c r="CV10" s="674"/>
      <c r="CW10" s="674"/>
      <c r="CX10" s="674"/>
      <c r="CY10" s="674"/>
      <c r="CZ10" s="674"/>
      <c r="DA10" s="674"/>
      <c r="DB10" s="674"/>
      <c r="DC10" s="674"/>
      <c r="DD10" s="674"/>
      <c r="DE10" s="674"/>
      <c r="DF10" s="674"/>
      <c r="DG10" s="674"/>
      <c r="DH10" s="674"/>
      <c r="DI10" s="674"/>
      <c r="DJ10" s="674"/>
      <c r="DK10" s="674"/>
      <c r="DL10" s="674"/>
      <c r="DM10" s="674"/>
      <c r="DN10" s="674"/>
      <c r="DO10" s="674"/>
      <c r="DP10" s="674"/>
      <c r="DQ10" s="674"/>
      <c r="DR10" s="674"/>
      <c r="DS10" s="674"/>
      <c r="DT10" s="674"/>
      <c r="DU10" s="674"/>
      <c r="DV10" s="674"/>
      <c r="DW10" s="674"/>
      <c r="DX10" s="674"/>
      <c r="DY10" s="674"/>
      <c r="DZ10" s="674"/>
      <c r="EA10" s="674"/>
    </row>
    <row r="11" spans="1:131">
      <c r="A11" s="239"/>
      <c r="B11" s="239"/>
      <c r="C11" s="239"/>
      <c r="D11" s="239"/>
      <c r="E11" s="239"/>
      <c r="F11" s="239"/>
      <c r="G11" s="239"/>
      <c r="H11" s="239"/>
      <c r="I11" s="239"/>
      <c r="J11" s="239"/>
      <c r="K11" s="239"/>
      <c r="L11" s="239"/>
      <c r="M11" s="240">
        <v>6</v>
      </c>
      <c r="N11" s="240"/>
      <c r="O11" s="222" t="s">
        <v>161</v>
      </c>
      <c r="P11" s="223"/>
      <c r="Q11" s="223"/>
      <c r="R11" s="223"/>
      <c r="S11" s="223"/>
      <c r="T11" s="224"/>
      <c r="U11" s="268">
        <v>4</v>
      </c>
      <c r="V11" s="268"/>
      <c r="W11" s="269"/>
      <c r="X11" s="281">
        <v>0.105</v>
      </c>
      <c r="Y11" s="268"/>
      <c r="Z11" s="269"/>
      <c r="AA11" s="281">
        <v>0.18</v>
      </c>
      <c r="AB11" s="268"/>
      <c r="AC11" s="269"/>
      <c r="AD11" s="270"/>
      <c r="AE11" s="250"/>
      <c r="AF11" s="271"/>
      <c r="AG11" s="222">
        <v>11</v>
      </c>
      <c r="AH11" s="223"/>
      <c r="AI11" s="224"/>
      <c r="AJ11" s="270"/>
      <c r="AK11" s="250"/>
      <c r="AL11" s="250"/>
      <c r="AM11" s="271"/>
      <c r="AN11" s="272">
        <v>140211</v>
      </c>
      <c r="AO11" s="273"/>
      <c r="AP11" s="273"/>
      <c r="AQ11" s="274"/>
      <c r="AR11" s="230"/>
      <c r="AS11" s="230"/>
      <c r="AT11" s="230"/>
      <c r="AU11" s="230"/>
      <c r="AV11" s="230"/>
      <c r="AW11" s="230"/>
      <c r="AX11" s="230"/>
      <c r="AY11" s="230"/>
      <c r="AZ11" s="230"/>
      <c r="BA11" s="230"/>
      <c r="BB11" s="230"/>
      <c r="BC11" s="230"/>
      <c r="BD11" s="230"/>
      <c r="BE11" s="230"/>
      <c r="BF11" s="230"/>
      <c r="BG11" s="230"/>
      <c r="BH11" s="60"/>
      <c r="BI11" s="60"/>
      <c r="BJ11" s="60"/>
      <c r="BK11" s="221"/>
      <c r="BL11" s="221"/>
      <c r="BM11" s="221"/>
      <c r="BN11" s="60"/>
      <c r="BO11" s="60"/>
      <c r="BP11" s="60"/>
      <c r="BQ11" s="60"/>
      <c r="BR11" s="60"/>
      <c r="BS11" s="60"/>
      <c r="BT11" s="60"/>
      <c r="BU11" s="60" t="b">
        <v>0</v>
      </c>
      <c r="BV11" s="60" t="b">
        <v>0</v>
      </c>
      <c r="BW11" s="60" t="b">
        <v>0</v>
      </c>
      <c r="BX11" s="60"/>
      <c r="BZ11" s="674"/>
      <c r="CA11" s="674"/>
      <c r="CB11" s="674"/>
      <c r="CC11" s="674"/>
      <c r="CD11" s="674"/>
      <c r="CE11" s="674"/>
      <c r="CF11" s="674"/>
      <c r="CG11" s="674"/>
      <c r="CH11" s="674"/>
      <c r="CI11" s="674"/>
      <c r="CJ11" s="674"/>
      <c r="CK11" s="674"/>
      <c r="CL11" s="674"/>
      <c r="CM11" s="674"/>
      <c r="CN11" s="674"/>
      <c r="CO11" s="674"/>
      <c r="CP11" s="674"/>
      <c r="CQ11" s="674"/>
      <c r="CR11" s="674"/>
      <c r="CS11" s="674"/>
      <c r="CT11" s="674"/>
      <c r="CU11" s="674"/>
      <c r="CV11" s="674"/>
      <c r="CW11" s="674"/>
      <c r="CX11" s="674"/>
      <c r="CY11" s="674"/>
      <c r="CZ11" s="674"/>
      <c r="DA11" s="674"/>
      <c r="DB11" s="674"/>
      <c r="DC11" s="674"/>
      <c r="DD11" s="674"/>
      <c r="DE11" s="674"/>
      <c r="DF11" s="674"/>
      <c r="DG11" s="674"/>
      <c r="DH11" s="674"/>
      <c r="DI11" s="674"/>
      <c r="DJ11" s="674"/>
      <c r="DK11" s="674"/>
      <c r="DL11" s="674"/>
      <c r="DM11" s="674"/>
      <c r="DN11" s="674"/>
      <c r="DO11" s="674"/>
      <c r="DP11" s="674"/>
      <c r="DQ11" s="674"/>
      <c r="DR11" s="674"/>
      <c r="DS11" s="674"/>
      <c r="DT11" s="674"/>
      <c r="DU11" s="674"/>
      <c r="DV11" s="674"/>
      <c r="DW11" s="674"/>
      <c r="DX11" s="674"/>
      <c r="DY11" s="674"/>
      <c r="DZ11" s="674"/>
      <c r="EA11" s="674"/>
    </row>
    <row r="12" spans="1:131">
      <c r="A12" s="290"/>
      <c r="B12" s="290"/>
      <c r="C12" s="290"/>
      <c r="D12" s="290"/>
      <c r="E12" s="239"/>
      <c r="F12" s="239"/>
      <c r="G12" s="239"/>
      <c r="H12" s="239"/>
      <c r="I12" s="239"/>
      <c r="J12" s="239"/>
      <c r="K12" s="239"/>
      <c r="L12" s="239"/>
      <c r="M12" s="240">
        <v>7</v>
      </c>
      <c r="N12" s="240"/>
      <c r="O12" s="222" t="s">
        <v>161</v>
      </c>
      <c r="P12" s="223"/>
      <c r="Q12" s="223"/>
      <c r="R12" s="223"/>
      <c r="S12" s="223"/>
      <c r="T12" s="224"/>
      <c r="U12" s="268">
        <v>3</v>
      </c>
      <c r="V12" s="268"/>
      <c r="W12" s="269"/>
      <c r="X12" s="281">
        <v>0.105</v>
      </c>
      <c r="Y12" s="268"/>
      <c r="Z12" s="269"/>
      <c r="AA12" s="281">
        <v>0.27</v>
      </c>
      <c r="AB12" s="268"/>
      <c r="AC12" s="269"/>
      <c r="AD12" s="270"/>
      <c r="AE12" s="250"/>
      <c r="AF12" s="271"/>
      <c r="AG12" s="222">
        <v>5</v>
      </c>
      <c r="AH12" s="223"/>
      <c r="AI12" s="224"/>
      <c r="AJ12" s="270"/>
      <c r="AK12" s="250"/>
      <c r="AL12" s="250"/>
      <c r="AM12" s="271"/>
      <c r="AN12" s="272">
        <v>175073</v>
      </c>
      <c r="AO12" s="273"/>
      <c r="AP12" s="273"/>
      <c r="AQ12" s="274"/>
      <c r="AR12" s="230"/>
      <c r="AS12" s="230"/>
      <c r="AT12" s="230"/>
      <c r="AU12" s="230"/>
      <c r="AV12" s="230"/>
      <c r="AW12" s="230"/>
      <c r="AX12" s="230"/>
      <c r="AY12" s="230"/>
      <c r="AZ12" s="230"/>
      <c r="BA12" s="230"/>
      <c r="BB12" s="230"/>
      <c r="BC12" s="230"/>
      <c r="BD12" s="230"/>
      <c r="BE12" s="230"/>
      <c r="BF12" s="230"/>
      <c r="BG12" s="230"/>
      <c r="BH12" s="60"/>
      <c r="BI12" s="60"/>
      <c r="BJ12" s="60"/>
      <c r="BK12" s="221"/>
      <c r="BL12" s="221"/>
      <c r="BM12" s="221"/>
      <c r="BN12" s="60"/>
      <c r="BO12" s="60"/>
      <c r="BP12" s="60"/>
      <c r="BQ12" s="60"/>
      <c r="BR12" s="60"/>
      <c r="BS12" s="60"/>
      <c r="BT12" s="60"/>
      <c r="BU12" s="60" t="b">
        <v>0</v>
      </c>
      <c r="BV12" s="60" t="b">
        <v>0</v>
      </c>
      <c r="BW12" s="60" t="b">
        <v>0</v>
      </c>
      <c r="BX12" s="60"/>
      <c r="BZ12" s="674"/>
      <c r="CA12" s="674"/>
      <c r="CB12" s="674"/>
      <c r="CC12" s="674"/>
      <c r="CD12" s="674"/>
      <c r="CE12" s="674"/>
      <c r="CF12" s="674"/>
      <c r="CG12" s="674"/>
      <c r="CH12" s="674"/>
      <c r="CI12" s="674"/>
      <c r="CJ12" s="674"/>
      <c r="CK12" s="674"/>
      <c r="CL12" s="674"/>
      <c r="CM12" s="674"/>
      <c r="CN12" s="674"/>
      <c r="CO12" s="674"/>
      <c r="CP12" s="674"/>
      <c r="CQ12" s="674"/>
      <c r="CR12" s="674"/>
      <c r="CS12" s="674"/>
      <c r="CT12" s="674"/>
      <c r="CU12" s="674"/>
      <c r="CV12" s="674"/>
      <c r="CW12" s="674"/>
      <c r="CX12" s="674"/>
      <c r="CY12" s="674"/>
      <c r="CZ12" s="674"/>
      <c r="DA12" s="674"/>
      <c r="DB12" s="674"/>
      <c r="DC12" s="674"/>
      <c r="DD12" s="674"/>
      <c r="DE12" s="674"/>
      <c r="DF12" s="674"/>
      <c r="DG12" s="674"/>
      <c r="DH12" s="674"/>
      <c r="DI12" s="674"/>
      <c r="DJ12" s="674"/>
      <c r="DK12" s="674"/>
      <c r="DL12" s="674"/>
      <c r="DM12" s="674"/>
      <c r="DN12" s="674"/>
      <c r="DO12" s="674"/>
      <c r="DP12" s="674"/>
      <c r="DQ12" s="674"/>
      <c r="DR12" s="674"/>
      <c r="DS12" s="674"/>
      <c r="DT12" s="674"/>
      <c r="DU12" s="674"/>
      <c r="DV12" s="674"/>
      <c r="DW12" s="674"/>
      <c r="DX12" s="674"/>
      <c r="DY12" s="674"/>
      <c r="DZ12" s="674"/>
      <c r="EA12" s="674"/>
    </row>
    <row r="13" spans="1:131">
      <c r="A13" s="239"/>
      <c r="B13" s="239"/>
      <c r="C13" s="239"/>
      <c r="D13" s="239"/>
      <c r="E13" s="290"/>
      <c r="F13" s="290"/>
      <c r="G13" s="290"/>
      <c r="H13" s="290"/>
      <c r="I13" s="290"/>
      <c r="J13" s="290"/>
      <c r="K13" s="290"/>
      <c r="L13" s="290"/>
      <c r="M13" s="286">
        <v>8</v>
      </c>
      <c r="N13" s="286"/>
      <c r="O13" s="222" t="s">
        <v>161</v>
      </c>
      <c r="P13" s="223"/>
      <c r="Q13" s="223"/>
      <c r="R13" s="223"/>
      <c r="S13" s="223"/>
      <c r="T13" s="224"/>
      <c r="U13" s="268">
        <v>3</v>
      </c>
      <c r="V13" s="268"/>
      <c r="W13" s="269"/>
      <c r="X13" s="281">
        <v>0.105</v>
      </c>
      <c r="Y13" s="268"/>
      <c r="Z13" s="269"/>
      <c r="AA13" s="281">
        <v>0.24</v>
      </c>
      <c r="AB13" s="268"/>
      <c r="AC13" s="269"/>
      <c r="AD13" s="270"/>
      <c r="AE13" s="250"/>
      <c r="AF13" s="271"/>
      <c r="AG13" s="222">
        <v>1</v>
      </c>
      <c r="AH13" s="223"/>
      <c r="AI13" s="224"/>
      <c r="AJ13" s="270"/>
      <c r="AK13" s="250"/>
      <c r="AL13" s="250"/>
      <c r="AM13" s="271"/>
      <c r="AN13" s="272">
        <v>155026</v>
      </c>
      <c r="AO13" s="273"/>
      <c r="AP13" s="273"/>
      <c r="AQ13" s="274"/>
      <c r="AR13" s="230"/>
      <c r="AS13" s="230"/>
      <c r="AT13" s="230"/>
      <c r="AU13" s="230"/>
      <c r="AV13" s="230"/>
      <c r="AW13" s="230"/>
      <c r="AX13" s="230"/>
      <c r="AY13" s="230"/>
      <c r="AZ13" s="230"/>
      <c r="BA13" s="230"/>
      <c r="BB13" s="230"/>
      <c r="BC13" s="230"/>
      <c r="BD13" s="230"/>
      <c r="BE13" s="230"/>
      <c r="BF13" s="230"/>
      <c r="BG13" s="230"/>
      <c r="BH13" s="60"/>
      <c r="BI13" s="60"/>
      <c r="BJ13" s="60"/>
      <c r="BK13" s="221"/>
      <c r="BL13" s="221"/>
      <c r="BM13" s="221"/>
      <c r="BN13" s="60"/>
      <c r="BO13" s="60"/>
      <c r="BP13" s="60"/>
      <c r="BQ13" s="60"/>
      <c r="BR13" s="60"/>
      <c r="BS13" s="60"/>
      <c r="BT13" s="60"/>
      <c r="BU13" s="60" t="b">
        <v>0</v>
      </c>
      <c r="BV13" s="60" t="b">
        <v>0</v>
      </c>
      <c r="BW13" s="60" t="b">
        <v>0</v>
      </c>
      <c r="BX13" s="60"/>
      <c r="BZ13" s="674"/>
      <c r="CA13" s="674"/>
      <c r="CB13" s="674"/>
      <c r="CC13" s="674"/>
      <c r="CD13" s="674"/>
      <c r="CE13" s="674"/>
      <c r="CF13" s="674"/>
      <c r="CG13" s="674"/>
      <c r="CH13" s="674"/>
      <c r="CI13" s="674"/>
      <c r="CJ13" s="674"/>
      <c r="CK13" s="674"/>
      <c r="CL13" s="674"/>
      <c r="CM13" s="674"/>
      <c r="CN13" s="674"/>
      <c r="CO13" s="674"/>
      <c r="CP13" s="674"/>
      <c r="CQ13" s="674"/>
      <c r="CR13" s="674"/>
      <c r="CS13" s="674"/>
      <c r="CT13" s="674"/>
      <c r="CU13" s="674"/>
      <c r="CV13" s="674"/>
      <c r="CW13" s="674"/>
      <c r="CX13" s="674"/>
      <c r="CY13" s="674"/>
      <c r="CZ13" s="674"/>
      <c r="DA13" s="674"/>
      <c r="DB13" s="674"/>
      <c r="DC13" s="674"/>
      <c r="DD13" s="674"/>
      <c r="DE13" s="674"/>
      <c r="DF13" s="674"/>
      <c r="DG13" s="674"/>
      <c r="DH13" s="674"/>
      <c r="DI13" s="674"/>
      <c r="DJ13" s="674"/>
      <c r="DK13" s="674"/>
      <c r="DL13" s="674"/>
      <c r="DM13" s="674"/>
      <c r="DN13" s="674"/>
      <c r="DO13" s="674"/>
      <c r="DP13" s="674"/>
      <c r="DQ13" s="674"/>
      <c r="DR13" s="674"/>
      <c r="DS13" s="674"/>
      <c r="DT13" s="674"/>
      <c r="DU13" s="674"/>
      <c r="DV13" s="674"/>
      <c r="DW13" s="674"/>
      <c r="DX13" s="674"/>
      <c r="DY13" s="674"/>
      <c r="DZ13" s="674"/>
      <c r="EA13" s="674"/>
    </row>
    <row r="14" spans="1:131">
      <c r="A14" s="239"/>
      <c r="B14" s="239"/>
      <c r="C14" s="239"/>
      <c r="D14" s="239"/>
      <c r="E14" s="239"/>
      <c r="F14" s="239"/>
      <c r="G14" s="239"/>
      <c r="H14" s="239"/>
      <c r="I14" s="239"/>
      <c r="J14" s="239"/>
      <c r="K14" s="239"/>
      <c r="L14" s="239"/>
      <c r="M14" s="240">
        <v>9</v>
      </c>
      <c r="N14" s="240"/>
      <c r="O14" s="222" t="s">
        <v>161</v>
      </c>
      <c r="P14" s="223"/>
      <c r="Q14" s="223"/>
      <c r="R14" s="223"/>
      <c r="S14" s="223"/>
      <c r="T14" s="224"/>
      <c r="U14" s="276">
        <v>3</v>
      </c>
      <c r="V14" s="276"/>
      <c r="W14" s="277"/>
      <c r="X14" s="275">
        <v>0.105</v>
      </c>
      <c r="Y14" s="276"/>
      <c r="Z14" s="277"/>
      <c r="AA14" s="275">
        <v>0.21</v>
      </c>
      <c r="AB14" s="276"/>
      <c r="AC14" s="277"/>
      <c r="AD14" s="278"/>
      <c r="AE14" s="279"/>
      <c r="AF14" s="280"/>
      <c r="AG14" s="295">
        <v>9</v>
      </c>
      <c r="AH14" s="296"/>
      <c r="AI14" s="297"/>
      <c r="AJ14" s="278"/>
      <c r="AK14" s="279"/>
      <c r="AL14" s="279"/>
      <c r="AM14" s="280"/>
      <c r="AN14" s="292">
        <v>149962</v>
      </c>
      <c r="AO14" s="293"/>
      <c r="AP14" s="293"/>
      <c r="AQ14" s="294"/>
      <c r="AR14" s="230"/>
      <c r="AS14" s="230"/>
      <c r="AT14" s="230"/>
      <c r="AU14" s="230"/>
      <c r="AV14" s="230"/>
      <c r="AW14" s="230"/>
      <c r="AX14" s="230"/>
      <c r="AY14" s="230"/>
      <c r="AZ14" s="230"/>
      <c r="BA14" s="230"/>
      <c r="BB14" s="230"/>
      <c r="BC14" s="230"/>
      <c r="BD14" s="230"/>
      <c r="BE14" s="230"/>
      <c r="BF14" s="230"/>
      <c r="BG14" s="230"/>
      <c r="BH14" s="60"/>
      <c r="BI14" s="60"/>
      <c r="BJ14" s="60"/>
      <c r="BK14" s="221"/>
      <c r="BL14" s="221"/>
      <c r="BM14" s="221"/>
      <c r="BN14" s="60"/>
      <c r="BO14" s="60"/>
      <c r="BP14" s="60"/>
      <c r="BQ14" s="60"/>
      <c r="BR14" s="60"/>
      <c r="BS14" s="60"/>
      <c r="BT14" s="60"/>
      <c r="BU14" s="60" t="b">
        <v>0</v>
      </c>
      <c r="BV14" s="60" t="b">
        <v>0</v>
      </c>
      <c r="BW14" s="60" t="b">
        <v>0</v>
      </c>
      <c r="BX14" s="60"/>
      <c r="BZ14" s="674"/>
      <c r="CA14" s="674"/>
      <c r="CB14" s="674"/>
      <c r="CC14" s="674"/>
      <c r="CD14" s="674"/>
      <c r="CE14" s="674"/>
      <c r="CF14" s="674"/>
      <c r="CG14" s="674"/>
      <c r="CH14" s="674"/>
      <c r="CI14" s="674"/>
      <c r="CJ14" s="674"/>
      <c r="CK14" s="674"/>
      <c r="CL14" s="674"/>
      <c r="CM14" s="674"/>
      <c r="CN14" s="674"/>
      <c r="CO14" s="674"/>
      <c r="CP14" s="674"/>
      <c r="CQ14" s="674"/>
      <c r="CR14" s="674"/>
      <c r="CS14" s="674"/>
      <c r="CT14" s="674"/>
      <c r="CU14" s="674"/>
      <c r="CV14" s="674"/>
      <c r="CW14" s="674"/>
      <c r="CX14" s="674"/>
      <c r="CY14" s="674"/>
      <c r="CZ14" s="674"/>
      <c r="DA14" s="674"/>
      <c r="DB14" s="674"/>
      <c r="DC14" s="674"/>
      <c r="DD14" s="674"/>
      <c r="DE14" s="674"/>
      <c r="DF14" s="674"/>
      <c r="DG14" s="674"/>
      <c r="DH14" s="674"/>
      <c r="DI14" s="674"/>
      <c r="DJ14" s="674"/>
      <c r="DK14" s="674"/>
      <c r="DL14" s="674"/>
      <c r="DM14" s="674"/>
      <c r="DN14" s="674"/>
      <c r="DO14" s="674"/>
      <c r="DP14" s="674"/>
      <c r="DQ14" s="674"/>
      <c r="DR14" s="674"/>
      <c r="DS14" s="674"/>
      <c r="DT14" s="674"/>
      <c r="DU14" s="674"/>
      <c r="DV14" s="674"/>
      <c r="DW14" s="674"/>
      <c r="DX14" s="674"/>
      <c r="DY14" s="674"/>
      <c r="DZ14" s="674"/>
      <c r="EA14" s="674"/>
    </row>
    <row r="15" spans="1:131">
      <c r="A15" s="239"/>
      <c r="B15" s="239"/>
      <c r="C15" s="239"/>
      <c r="D15" s="239"/>
      <c r="E15" s="239"/>
      <c r="F15" s="239"/>
      <c r="G15" s="239"/>
      <c r="H15" s="239"/>
      <c r="I15" s="239"/>
      <c r="J15" s="239"/>
      <c r="K15" s="239"/>
      <c r="L15" s="239"/>
      <c r="M15" s="240">
        <v>10</v>
      </c>
      <c r="N15" s="240"/>
      <c r="O15" s="222" t="s">
        <v>161</v>
      </c>
      <c r="P15" s="223"/>
      <c r="Q15" s="223"/>
      <c r="R15" s="223"/>
      <c r="S15" s="223"/>
      <c r="T15" s="224"/>
      <c r="U15" s="268">
        <v>3</v>
      </c>
      <c r="V15" s="268"/>
      <c r="W15" s="269"/>
      <c r="X15" s="281">
        <v>0.105</v>
      </c>
      <c r="Y15" s="268"/>
      <c r="Z15" s="269"/>
      <c r="AA15" s="281">
        <v>0.18</v>
      </c>
      <c r="AB15" s="268"/>
      <c r="AC15" s="269"/>
      <c r="AD15" s="270"/>
      <c r="AE15" s="250"/>
      <c r="AF15" s="271"/>
      <c r="AG15" s="222">
        <v>11</v>
      </c>
      <c r="AH15" s="223"/>
      <c r="AI15" s="224"/>
      <c r="AJ15" s="270"/>
      <c r="AK15" s="250"/>
      <c r="AL15" s="250"/>
      <c r="AM15" s="271"/>
      <c r="AN15" s="272">
        <v>140035</v>
      </c>
      <c r="AO15" s="273"/>
      <c r="AP15" s="273"/>
      <c r="AQ15" s="274"/>
      <c r="AR15" s="230"/>
      <c r="AS15" s="230"/>
      <c r="AT15" s="230"/>
      <c r="AU15" s="230"/>
      <c r="AV15" s="230"/>
      <c r="AW15" s="230"/>
      <c r="AX15" s="230"/>
      <c r="AY15" s="230"/>
      <c r="AZ15" s="230"/>
      <c r="BA15" s="230"/>
      <c r="BB15" s="230"/>
      <c r="BC15" s="230"/>
      <c r="BD15" s="230"/>
      <c r="BE15" s="230"/>
      <c r="BF15" s="230"/>
      <c r="BG15" s="230"/>
      <c r="BH15" s="60"/>
      <c r="BI15" s="60"/>
      <c r="BJ15" s="60"/>
      <c r="BK15" s="221"/>
      <c r="BL15" s="221"/>
      <c r="BM15" s="221"/>
      <c r="BN15" s="60"/>
      <c r="BO15" s="60"/>
      <c r="BP15" s="60"/>
      <c r="BQ15" s="60"/>
      <c r="BR15" s="60"/>
      <c r="BS15" s="60"/>
      <c r="BT15" s="60"/>
      <c r="BU15" s="60" t="b">
        <v>0</v>
      </c>
      <c r="BV15" s="60" t="b">
        <v>0</v>
      </c>
      <c r="BW15" s="60" t="b">
        <v>0</v>
      </c>
      <c r="BX15" s="60"/>
      <c r="BZ15" s="674"/>
      <c r="CA15" s="674"/>
      <c r="CB15" s="674"/>
      <c r="CC15" s="674"/>
      <c r="CD15" s="674"/>
      <c r="CE15" s="674"/>
      <c r="CF15" s="674"/>
      <c r="CG15" s="674"/>
      <c r="CH15" s="674"/>
      <c r="CI15" s="674"/>
      <c r="CJ15" s="674"/>
      <c r="CK15" s="674"/>
      <c r="CL15" s="674"/>
      <c r="CM15" s="674"/>
      <c r="CN15" s="674"/>
      <c r="CO15" s="674"/>
      <c r="CP15" s="674"/>
      <c r="CQ15" s="674"/>
      <c r="CR15" s="674"/>
      <c r="CS15" s="674"/>
      <c r="CT15" s="674"/>
      <c r="CU15" s="674"/>
      <c r="CV15" s="674"/>
      <c r="CW15" s="674"/>
      <c r="CX15" s="674"/>
      <c r="CY15" s="674"/>
      <c r="CZ15" s="674"/>
      <c r="DA15" s="674"/>
      <c r="DB15" s="674"/>
      <c r="DC15" s="674"/>
      <c r="DD15" s="674"/>
      <c r="DE15" s="674"/>
      <c r="DF15" s="674"/>
      <c r="DG15" s="674"/>
      <c r="DH15" s="674"/>
      <c r="DI15" s="674"/>
      <c r="DJ15" s="674"/>
      <c r="DK15" s="674"/>
      <c r="DL15" s="674"/>
      <c r="DM15" s="674"/>
      <c r="DN15" s="674"/>
      <c r="DO15" s="674"/>
      <c r="DP15" s="674"/>
      <c r="DQ15" s="674"/>
      <c r="DR15" s="674"/>
      <c r="DS15" s="674"/>
      <c r="DT15" s="674"/>
      <c r="DU15" s="674"/>
      <c r="DV15" s="674"/>
      <c r="DW15" s="674"/>
      <c r="DX15" s="674"/>
      <c r="DY15" s="674"/>
      <c r="DZ15" s="674"/>
      <c r="EA15" s="674"/>
    </row>
    <row r="16" spans="1:131">
      <c r="A16" s="239"/>
      <c r="B16" s="239"/>
      <c r="C16" s="239"/>
      <c r="D16" s="239"/>
      <c r="E16" s="239"/>
      <c r="F16" s="239"/>
      <c r="G16" s="239"/>
      <c r="H16" s="239"/>
      <c r="I16" s="239"/>
      <c r="J16" s="239"/>
      <c r="K16" s="239"/>
      <c r="L16" s="239"/>
      <c r="M16" s="240">
        <v>11</v>
      </c>
      <c r="N16" s="240"/>
      <c r="O16" s="222" t="s">
        <v>161</v>
      </c>
      <c r="P16" s="223"/>
      <c r="Q16" s="223"/>
      <c r="R16" s="223"/>
      <c r="S16" s="223"/>
      <c r="T16" s="224"/>
      <c r="U16" s="276">
        <v>3</v>
      </c>
      <c r="V16" s="276"/>
      <c r="W16" s="277"/>
      <c r="X16" s="275">
        <v>0.105</v>
      </c>
      <c r="Y16" s="276"/>
      <c r="Z16" s="277"/>
      <c r="AA16" s="275">
        <v>0.15</v>
      </c>
      <c r="AB16" s="276"/>
      <c r="AC16" s="277"/>
      <c r="AD16" s="278"/>
      <c r="AE16" s="279"/>
      <c r="AF16" s="280"/>
      <c r="AG16" s="295">
        <v>1</v>
      </c>
      <c r="AH16" s="296"/>
      <c r="AI16" s="297"/>
      <c r="AJ16" s="278"/>
      <c r="AK16" s="279"/>
      <c r="AL16" s="279"/>
      <c r="AM16" s="280"/>
      <c r="AN16" s="292">
        <v>140105</v>
      </c>
      <c r="AO16" s="293"/>
      <c r="AP16" s="293"/>
      <c r="AQ16" s="294"/>
      <c r="AR16" s="230"/>
      <c r="AS16" s="230"/>
      <c r="AT16" s="230"/>
      <c r="AU16" s="230"/>
      <c r="AV16" s="230"/>
      <c r="AW16" s="230"/>
      <c r="AX16" s="230"/>
      <c r="AY16" s="230"/>
      <c r="AZ16" s="230"/>
      <c r="BA16" s="230"/>
      <c r="BB16" s="230"/>
      <c r="BC16" s="230"/>
      <c r="BD16" s="230"/>
      <c r="BE16" s="230"/>
      <c r="BF16" s="230"/>
      <c r="BG16" s="230"/>
      <c r="BH16" s="60"/>
      <c r="BI16" s="60"/>
      <c r="BJ16" s="60"/>
      <c r="BK16" s="221"/>
      <c r="BL16" s="221"/>
      <c r="BM16" s="221"/>
      <c r="BN16" s="60"/>
      <c r="BO16" s="60"/>
      <c r="BP16" s="60"/>
      <c r="BQ16" s="60"/>
      <c r="BR16" s="60"/>
      <c r="BS16" s="60"/>
      <c r="BT16" s="60"/>
      <c r="BU16" s="60" t="b">
        <v>0</v>
      </c>
      <c r="BV16" s="60" t="b">
        <v>0</v>
      </c>
      <c r="BW16" s="60" t="b">
        <v>0</v>
      </c>
      <c r="BX16" s="60"/>
      <c r="BZ16" s="674"/>
      <c r="CA16" s="674"/>
      <c r="CB16" s="674"/>
      <c r="CC16" s="674"/>
      <c r="CD16" s="674"/>
      <c r="CE16" s="674"/>
      <c r="CF16" s="674"/>
      <c r="CG16" s="674"/>
      <c r="CH16" s="674"/>
      <c r="CI16" s="674"/>
      <c r="CJ16" s="674"/>
      <c r="CK16" s="674"/>
      <c r="CL16" s="674"/>
      <c r="CM16" s="674"/>
      <c r="CN16" s="674"/>
      <c r="CO16" s="674"/>
      <c r="CP16" s="674"/>
      <c r="CQ16" s="674"/>
      <c r="CR16" s="674"/>
      <c r="CS16" s="674"/>
      <c r="CT16" s="674"/>
      <c r="CU16" s="674"/>
      <c r="CV16" s="674"/>
      <c r="CW16" s="674"/>
      <c r="CX16" s="674"/>
      <c r="CY16" s="674"/>
      <c r="CZ16" s="674"/>
      <c r="DA16" s="674"/>
      <c r="DB16" s="674"/>
      <c r="DC16" s="674"/>
      <c r="DD16" s="674"/>
      <c r="DE16" s="674"/>
      <c r="DF16" s="674"/>
      <c r="DG16" s="674"/>
      <c r="DH16" s="674"/>
      <c r="DI16" s="674"/>
      <c r="DJ16" s="674"/>
      <c r="DK16" s="674"/>
      <c r="DL16" s="674"/>
      <c r="DM16" s="674"/>
      <c r="DN16" s="674"/>
      <c r="DO16" s="674"/>
      <c r="DP16" s="674"/>
      <c r="DQ16" s="674"/>
      <c r="DR16" s="674"/>
      <c r="DS16" s="674"/>
      <c r="DT16" s="674"/>
      <c r="DU16" s="674"/>
      <c r="DV16" s="674"/>
      <c r="DW16" s="674"/>
      <c r="DX16" s="674"/>
      <c r="DY16" s="674"/>
      <c r="DZ16" s="674"/>
      <c r="EA16" s="674"/>
    </row>
    <row r="17" spans="1:131">
      <c r="A17" s="239"/>
      <c r="B17" s="239"/>
      <c r="C17" s="239"/>
      <c r="D17" s="239"/>
      <c r="E17" s="239"/>
      <c r="F17" s="239"/>
      <c r="G17" s="239"/>
      <c r="H17" s="239"/>
      <c r="I17" s="239"/>
      <c r="J17" s="239"/>
      <c r="K17" s="239"/>
      <c r="L17" s="239"/>
      <c r="M17" s="240">
        <v>12</v>
      </c>
      <c r="N17" s="240"/>
      <c r="O17" s="222" t="s">
        <v>161</v>
      </c>
      <c r="P17" s="223"/>
      <c r="Q17" s="223"/>
      <c r="R17" s="223"/>
      <c r="S17" s="223"/>
      <c r="T17" s="224"/>
      <c r="U17" s="268">
        <v>3</v>
      </c>
      <c r="V17" s="268"/>
      <c r="W17" s="269"/>
      <c r="X17" s="281">
        <v>0.105</v>
      </c>
      <c r="Y17" s="268"/>
      <c r="Z17" s="269"/>
      <c r="AA17" s="281">
        <v>0.105</v>
      </c>
      <c r="AB17" s="268"/>
      <c r="AC17" s="269"/>
      <c r="AD17" s="270"/>
      <c r="AE17" s="250"/>
      <c r="AF17" s="271"/>
      <c r="AG17" s="222">
        <v>5</v>
      </c>
      <c r="AH17" s="223"/>
      <c r="AI17" s="224"/>
      <c r="AJ17" s="270"/>
      <c r="AK17" s="250"/>
      <c r="AL17" s="250"/>
      <c r="AM17" s="271"/>
      <c r="AN17" s="272">
        <v>143613</v>
      </c>
      <c r="AO17" s="273"/>
      <c r="AP17" s="273"/>
      <c r="AQ17" s="274"/>
      <c r="AR17" s="230"/>
      <c r="AS17" s="230"/>
      <c r="AT17" s="230"/>
      <c r="AU17" s="230"/>
      <c r="AV17" s="230"/>
      <c r="AW17" s="230"/>
      <c r="AX17" s="230"/>
      <c r="AY17" s="230"/>
      <c r="AZ17" s="230"/>
      <c r="BA17" s="230"/>
      <c r="BB17" s="230"/>
      <c r="BC17" s="230"/>
      <c r="BD17" s="230"/>
      <c r="BE17" s="230"/>
      <c r="BF17" s="230"/>
      <c r="BG17" s="230"/>
      <c r="BH17" s="60"/>
      <c r="BI17" s="60"/>
      <c r="BJ17" s="60"/>
      <c r="BK17" s="221"/>
      <c r="BL17" s="221"/>
      <c r="BM17" s="221"/>
      <c r="BN17" s="60"/>
      <c r="BO17" s="60"/>
      <c r="BP17" s="60"/>
      <c r="BQ17" s="60"/>
      <c r="BR17" s="60"/>
      <c r="BS17" s="60"/>
      <c r="BT17" s="60"/>
      <c r="BU17" s="60" t="b">
        <v>0</v>
      </c>
      <c r="BV17" s="60" t="b">
        <v>0</v>
      </c>
      <c r="BW17" s="60" t="b">
        <v>0</v>
      </c>
      <c r="BX17" s="60"/>
      <c r="BZ17" s="674"/>
      <c r="CA17" s="674"/>
      <c r="CB17" s="674"/>
      <c r="CC17" s="674"/>
      <c r="CD17" s="674"/>
      <c r="CE17" s="674"/>
      <c r="CF17" s="674"/>
      <c r="CG17" s="674"/>
      <c r="CH17" s="674"/>
      <c r="CI17" s="674"/>
      <c r="CJ17" s="674"/>
      <c r="CK17" s="674"/>
      <c r="CL17" s="674"/>
      <c r="CM17" s="674"/>
      <c r="CN17" s="674"/>
      <c r="CO17" s="674"/>
      <c r="CP17" s="674"/>
      <c r="CQ17" s="674"/>
      <c r="CR17" s="674"/>
      <c r="CS17" s="674"/>
      <c r="CT17" s="674"/>
      <c r="CU17" s="674"/>
      <c r="CV17" s="674"/>
      <c r="CW17" s="674"/>
      <c r="CX17" s="674"/>
      <c r="CY17" s="674"/>
      <c r="CZ17" s="674"/>
      <c r="DA17" s="674"/>
      <c r="DB17" s="674"/>
      <c r="DC17" s="674"/>
      <c r="DD17" s="674"/>
      <c r="DE17" s="674"/>
      <c r="DF17" s="674"/>
      <c r="DG17" s="674"/>
      <c r="DH17" s="674"/>
      <c r="DI17" s="674"/>
      <c r="DJ17" s="674"/>
      <c r="DK17" s="674"/>
      <c r="DL17" s="674"/>
      <c r="DM17" s="674"/>
      <c r="DN17" s="674"/>
      <c r="DO17" s="674"/>
      <c r="DP17" s="674"/>
      <c r="DQ17" s="674"/>
      <c r="DR17" s="674"/>
      <c r="DS17" s="674"/>
      <c r="DT17" s="674"/>
      <c r="DU17" s="674"/>
      <c r="DV17" s="674"/>
      <c r="DW17" s="674"/>
      <c r="DX17" s="674"/>
      <c r="DY17" s="674"/>
      <c r="DZ17" s="674"/>
      <c r="EA17" s="674"/>
    </row>
    <row r="18" spans="1:131">
      <c r="A18" s="239"/>
      <c r="B18" s="239"/>
      <c r="C18" s="239"/>
      <c r="D18" s="239"/>
      <c r="E18" s="239"/>
      <c r="F18" s="239"/>
      <c r="G18" s="239"/>
      <c r="H18" s="239"/>
      <c r="I18" s="239"/>
      <c r="J18" s="239"/>
      <c r="K18" s="239"/>
      <c r="L18" s="239"/>
      <c r="M18" s="240">
        <v>13</v>
      </c>
      <c r="N18" s="240"/>
      <c r="O18" s="222" t="s">
        <v>161</v>
      </c>
      <c r="P18" s="223"/>
      <c r="Q18" s="223"/>
      <c r="R18" s="223"/>
      <c r="S18" s="223"/>
      <c r="T18" s="224"/>
      <c r="U18" s="268">
        <v>4</v>
      </c>
      <c r="V18" s="268"/>
      <c r="W18" s="269"/>
      <c r="X18" s="281">
        <v>0.105</v>
      </c>
      <c r="Y18" s="268"/>
      <c r="Z18" s="269"/>
      <c r="AA18" s="281">
        <v>0.105</v>
      </c>
      <c r="AB18" s="268"/>
      <c r="AC18" s="269"/>
      <c r="AD18" s="270"/>
      <c r="AE18" s="250"/>
      <c r="AF18" s="271"/>
      <c r="AG18" s="222">
        <v>1</v>
      </c>
      <c r="AH18" s="223"/>
      <c r="AI18" s="224"/>
      <c r="AJ18" s="270"/>
      <c r="AK18" s="250"/>
      <c r="AL18" s="250"/>
      <c r="AM18" s="271"/>
      <c r="AN18" s="272">
        <v>144897</v>
      </c>
      <c r="AO18" s="273"/>
      <c r="AP18" s="273"/>
      <c r="AQ18" s="274"/>
      <c r="AR18" s="230"/>
      <c r="AS18" s="230"/>
      <c r="AT18" s="230"/>
      <c r="AU18" s="230"/>
      <c r="AV18" s="230"/>
      <c r="AW18" s="230"/>
      <c r="AX18" s="230"/>
      <c r="AY18" s="230"/>
      <c r="AZ18" s="230"/>
      <c r="BA18" s="230"/>
      <c r="BB18" s="230"/>
      <c r="BC18" s="230"/>
      <c r="BD18" s="230"/>
      <c r="BE18" s="230"/>
      <c r="BF18" s="230"/>
      <c r="BG18" s="230"/>
      <c r="BH18" s="60"/>
      <c r="BI18" s="60"/>
      <c r="BJ18" s="60"/>
      <c r="BK18" s="221"/>
      <c r="BL18" s="221"/>
      <c r="BM18" s="221"/>
      <c r="BN18" s="60"/>
      <c r="BO18" s="60"/>
      <c r="BP18" s="60"/>
      <c r="BQ18" s="60"/>
      <c r="BR18" s="60"/>
      <c r="BS18" s="60"/>
      <c r="BT18" s="60"/>
      <c r="BU18" s="60" t="b">
        <v>0</v>
      </c>
      <c r="BV18" s="60" t="b">
        <v>0</v>
      </c>
      <c r="BW18" s="60" t="b">
        <v>0</v>
      </c>
      <c r="BX18" s="60"/>
      <c r="BZ18" s="56"/>
      <c r="CA18" s="56"/>
      <c r="CB18" s="56"/>
      <c r="CC18" s="56"/>
      <c r="CD18" s="56"/>
      <c r="CE18" s="169"/>
      <c r="CF18" s="169"/>
    </row>
    <row r="19" spans="1:131">
      <c r="A19" s="239"/>
      <c r="B19" s="239"/>
      <c r="C19" s="239"/>
      <c r="D19" s="239"/>
      <c r="E19" s="239"/>
      <c r="F19" s="239"/>
      <c r="G19" s="239"/>
      <c r="H19" s="239"/>
      <c r="I19" s="239"/>
      <c r="J19" s="239"/>
      <c r="K19" s="239"/>
      <c r="L19" s="239"/>
      <c r="M19" s="240">
        <v>14</v>
      </c>
      <c r="N19" s="240"/>
      <c r="O19" s="222" t="s">
        <v>178</v>
      </c>
      <c r="P19" s="223"/>
      <c r="Q19" s="223"/>
      <c r="R19" s="223"/>
      <c r="S19" s="223"/>
      <c r="T19" s="224"/>
      <c r="U19" s="268">
        <v>4</v>
      </c>
      <c r="V19" s="268"/>
      <c r="W19" s="269"/>
      <c r="X19" s="281">
        <v>0.105</v>
      </c>
      <c r="Y19" s="268"/>
      <c r="Z19" s="269"/>
      <c r="AA19" s="281">
        <v>0.105</v>
      </c>
      <c r="AB19" s="268"/>
      <c r="AC19" s="269"/>
      <c r="AD19" s="270"/>
      <c r="AE19" s="250"/>
      <c r="AF19" s="271"/>
      <c r="AG19" s="222">
        <v>20</v>
      </c>
      <c r="AH19" s="223"/>
      <c r="AI19" s="224"/>
      <c r="AJ19" s="270"/>
      <c r="AK19" s="250"/>
      <c r="AL19" s="250"/>
      <c r="AM19" s="271"/>
      <c r="AN19" s="272">
        <v>144897</v>
      </c>
      <c r="AO19" s="273"/>
      <c r="AP19" s="273"/>
      <c r="AQ19" s="274"/>
      <c r="AR19" s="230"/>
      <c r="AS19" s="230"/>
      <c r="AT19" s="230"/>
      <c r="AU19" s="230"/>
      <c r="AV19" s="230"/>
      <c r="AW19" s="230"/>
      <c r="AX19" s="230"/>
      <c r="AY19" s="230"/>
      <c r="AZ19" s="230"/>
      <c r="BA19" s="230"/>
      <c r="BB19" s="230"/>
      <c r="BC19" s="230"/>
      <c r="BD19" s="230"/>
      <c r="BE19" s="230"/>
      <c r="BF19" s="230"/>
      <c r="BG19" s="230"/>
      <c r="BH19" s="60"/>
      <c r="BI19" s="60"/>
      <c r="BJ19" s="60"/>
      <c r="BK19" s="221"/>
      <c r="BL19" s="221"/>
      <c r="BM19" s="221"/>
      <c r="BN19" s="60"/>
      <c r="BO19" s="60"/>
      <c r="BP19" s="60"/>
      <c r="BQ19" s="60"/>
      <c r="BR19" s="60"/>
      <c r="BS19" s="60"/>
      <c r="BT19" s="60"/>
      <c r="BU19" s="60" t="b">
        <v>0</v>
      </c>
      <c r="BV19" s="60" t="b">
        <v>0</v>
      </c>
      <c r="BW19" s="60" t="b">
        <v>0</v>
      </c>
      <c r="BX19" s="60"/>
      <c r="BZ19" s="56"/>
      <c r="CA19" s="56"/>
      <c r="CB19" s="56"/>
      <c r="CC19" s="56"/>
      <c r="CD19" s="56"/>
      <c r="CE19" s="169"/>
      <c r="CF19" s="169"/>
    </row>
    <row r="20" spans="1:131">
      <c r="A20" s="239"/>
      <c r="B20" s="239"/>
      <c r="C20" s="239"/>
      <c r="D20" s="239"/>
      <c r="E20" s="239"/>
      <c r="F20" s="239"/>
      <c r="G20" s="239"/>
      <c r="H20" s="239"/>
      <c r="I20" s="239"/>
      <c r="J20" s="239"/>
      <c r="K20" s="239"/>
      <c r="L20" s="239"/>
      <c r="M20" s="240">
        <v>15</v>
      </c>
      <c r="N20" s="240"/>
      <c r="O20" s="222" t="s">
        <v>178</v>
      </c>
      <c r="P20" s="223"/>
      <c r="Q20" s="223"/>
      <c r="R20" s="223"/>
      <c r="S20" s="223"/>
      <c r="T20" s="224"/>
      <c r="U20" s="268">
        <v>3</v>
      </c>
      <c r="V20" s="268"/>
      <c r="W20" s="269"/>
      <c r="X20" s="281">
        <v>0.105</v>
      </c>
      <c r="Y20" s="268"/>
      <c r="Z20" s="269"/>
      <c r="AA20" s="281">
        <v>0.105</v>
      </c>
      <c r="AB20" s="268"/>
      <c r="AC20" s="269"/>
      <c r="AD20" s="270"/>
      <c r="AE20" s="250"/>
      <c r="AF20" s="271"/>
      <c r="AG20" s="222">
        <v>3</v>
      </c>
      <c r="AH20" s="223"/>
      <c r="AI20" s="224"/>
      <c r="AJ20" s="270"/>
      <c r="AK20" s="250"/>
      <c r="AL20" s="250"/>
      <c r="AM20" s="271"/>
      <c r="AN20" s="272">
        <v>143613</v>
      </c>
      <c r="AO20" s="273"/>
      <c r="AP20" s="273"/>
      <c r="AQ20" s="274"/>
      <c r="AR20" s="230"/>
      <c r="AS20" s="230"/>
      <c r="AT20" s="230"/>
      <c r="AU20" s="230"/>
      <c r="AV20" s="230"/>
      <c r="AW20" s="230"/>
      <c r="AX20" s="230"/>
      <c r="AY20" s="230"/>
      <c r="AZ20" s="230"/>
      <c r="BA20" s="230"/>
      <c r="BB20" s="230"/>
      <c r="BC20" s="230"/>
      <c r="BD20" s="230"/>
      <c r="BE20" s="230"/>
      <c r="BF20" s="230"/>
      <c r="BG20" s="230"/>
      <c r="BH20" s="60"/>
      <c r="BI20" s="60"/>
      <c r="BJ20" s="60"/>
      <c r="BK20" s="221"/>
      <c r="BL20" s="221"/>
      <c r="BM20" s="221"/>
      <c r="BN20" s="60"/>
      <c r="BO20" s="60"/>
      <c r="BP20" s="60"/>
      <c r="BQ20" s="60"/>
      <c r="BR20" s="60"/>
      <c r="BS20" s="60"/>
      <c r="BT20" s="60"/>
      <c r="BU20" s="60" t="b">
        <v>0</v>
      </c>
      <c r="BV20" s="60" t="b">
        <v>0</v>
      </c>
      <c r="BW20" s="60" t="b">
        <v>0</v>
      </c>
      <c r="BX20" s="60"/>
      <c r="BZ20" s="56"/>
      <c r="CA20" s="56"/>
      <c r="CB20" s="56"/>
      <c r="CC20" s="56"/>
      <c r="CD20" s="56"/>
    </row>
    <row r="21" spans="1:131">
      <c r="A21" s="239"/>
      <c r="B21" s="239"/>
      <c r="C21" s="239"/>
      <c r="D21" s="239"/>
      <c r="E21" s="239"/>
      <c r="F21" s="239"/>
      <c r="G21" s="239"/>
      <c r="H21" s="239"/>
      <c r="I21" s="239"/>
      <c r="J21" s="239"/>
      <c r="K21" s="239"/>
      <c r="L21" s="239"/>
      <c r="M21" s="240">
        <v>16</v>
      </c>
      <c r="N21" s="240"/>
      <c r="O21" s="222" t="s">
        <v>168</v>
      </c>
      <c r="P21" s="223"/>
      <c r="Q21" s="223"/>
      <c r="R21" s="223"/>
      <c r="S21" s="223"/>
      <c r="T21" s="224"/>
      <c r="U21" s="268">
        <v>3</v>
      </c>
      <c r="V21" s="268"/>
      <c r="W21" s="269"/>
      <c r="X21" s="281">
        <v>0.105</v>
      </c>
      <c r="Y21" s="268"/>
      <c r="Z21" s="269"/>
      <c r="AA21" s="281">
        <v>0.105</v>
      </c>
      <c r="AB21" s="268"/>
      <c r="AC21" s="269"/>
      <c r="AD21" s="270"/>
      <c r="AE21" s="250"/>
      <c r="AF21" s="271"/>
      <c r="AG21" s="222">
        <v>10</v>
      </c>
      <c r="AH21" s="223"/>
      <c r="AI21" s="224"/>
      <c r="AJ21" s="270"/>
      <c r="AK21" s="250"/>
      <c r="AL21" s="250"/>
      <c r="AM21" s="271"/>
      <c r="AN21" s="272">
        <v>143613</v>
      </c>
      <c r="AO21" s="273"/>
      <c r="AP21" s="273"/>
      <c r="AQ21" s="274"/>
      <c r="AR21" s="230"/>
      <c r="AS21" s="230"/>
      <c r="AT21" s="230"/>
      <c r="AU21" s="230"/>
      <c r="AV21" s="230"/>
      <c r="AW21" s="230"/>
      <c r="AX21" s="230"/>
      <c r="AY21" s="230"/>
      <c r="AZ21" s="230"/>
      <c r="BA21" s="230"/>
      <c r="BB21" s="230"/>
      <c r="BC21" s="230"/>
      <c r="BD21" s="230"/>
      <c r="BE21" s="230"/>
      <c r="BF21" s="230"/>
      <c r="BG21" s="230"/>
      <c r="BH21" s="60"/>
      <c r="BI21" s="60"/>
      <c r="BJ21" s="60"/>
      <c r="BK21" s="221"/>
      <c r="BL21" s="221"/>
      <c r="BM21" s="221"/>
      <c r="BN21" s="60"/>
      <c r="BO21" s="60"/>
      <c r="BP21" s="60"/>
      <c r="BQ21" s="60"/>
      <c r="BR21" s="60"/>
      <c r="BS21" s="60"/>
      <c r="BT21" s="60"/>
      <c r="BU21" s="60" t="b">
        <v>0</v>
      </c>
      <c r="BV21" s="60" t="b">
        <v>0</v>
      </c>
      <c r="BW21" s="60" t="b">
        <v>0</v>
      </c>
      <c r="BX21" s="60"/>
      <c r="BZ21" s="56"/>
      <c r="CA21" s="56"/>
      <c r="CB21" s="56"/>
      <c r="CC21" s="56"/>
      <c r="CD21" s="56"/>
    </row>
    <row r="22" spans="1:131">
      <c r="A22" s="239"/>
      <c r="B22" s="239"/>
      <c r="C22" s="239"/>
      <c r="D22" s="239"/>
      <c r="E22" s="239"/>
      <c r="F22" s="239"/>
      <c r="G22" s="239"/>
      <c r="H22" s="239"/>
      <c r="I22" s="239"/>
      <c r="J22" s="239"/>
      <c r="K22" s="239"/>
      <c r="L22" s="239"/>
      <c r="M22" s="240">
        <v>17</v>
      </c>
      <c r="N22" s="240"/>
      <c r="O22" s="222" t="s">
        <v>162</v>
      </c>
      <c r="P22" s="223"/>
      <c r="Q22" s="223"/>
      <c r="R22" s="223"/>
      <c r="S22" s="223"/>
      <c r="T22" s="224"/>
      <c r="U22" s="268">
        <v>6</v>
      </c>
      <c r="V22" s="268"/>
      <c r="W22" s="269"/>
      <c r="X22" s="281">
        <v>0.12</v>
      </c>
      <c r="Y22" s="268"/>
      <c r="Z22" s="269"/>
      <c r="AA22" s="281">
        <v>0.12</v>
      </c>
      <c r="AB22" s="268"/>
      <c r="AC22" s="269"/>
      <c r="AD22" s="270"/>
      <c r="AE22" s="250"/>
      <c r="AF22" s="271"/>
      <c r="AG22" s="222">
        <v>4</v>
      </c>
      <c r="AH22" s="223"/>
      <c r="AI22" s="224"/>
      <c r="AJ22" s="270"/>
      <c r="AK22" s="250"/>
      <c r="AL22" s="250"/>
      <c r="AM22" s="271"/>
      <c r="AN22" s="272">
        <v>256712</v>
      </c>
      <c r="AO22" s="273"/>
      <c r="AP22" s="273"/>
      <c r="AQ22" s="274"/>
      <c r="AR22" s="230"/>
      <c r="AS22" s="230"/>
      <c r="AT22" s="230"/>
      <c r="AU22" s="230"/>
      <c r="AV22" s="230"/>
      <c r="AW22" s="230"/>
      <c r="AX22" s="230"/>
      <c r="AY22" s="230"/>
      <c r="AZ22" s="230"/>
      <c r="BA22" s="230"/>
      <c r="BB22" s="230"/>
      <c r="BC22" s="230"/>
      <c r="BD22" s="230"/>
      <c r="BE22" s="230"/>
      <c r="BF22" s="230"/>
      <c r="BG22" s="230"/>
      <c r="BH22" s="60"/>
      <c r="BI22" s="60"/>
      <c r="BJ22" s="60"/>
      <c r="BK22" s="221"/>
      <c r="BL22" s="221"/>
      <c r="BM22" s="221"/>
      <c r="BN22" s="60"/>
      <c r="BO22" s="60"/>
      <c r="BP22" s="60"/>
      <c r="BQ22" s="60"/>
      <c r="BR22" s="60"/>
      <c r="BS22" s="60"/>
      <c r="BT22" s="60"/>
      <c r="BU22" s="60" t="b">
        <v>0</v>
      </c>
      <c r="BV22" s="60" t="b">
        <v>0</v>
      </c>
      <c r="BW22" s="60" t="b">
        <v>0</v>
      </c>
      <c r="BX22" s="60"/>
      <c r="BZ22" s="56"/>
      <c r="CA22" s="56"/>
      <c r="CB22" s="56"/>
      <c r="CC22" s="56"/>
      <c r="CD22" s="56"/>
    </row>
    <row r="23" spans="1:131">
      <c r="A23" s="239"/>
      <c r="B23" s="239"/>
      <c r="C23" s="239"/>
      <c r="D23" s="239"/>
      <c r="E23" s="239"/>
      <c r="F23" s="239"/>
      <c r="G23" s="239"/>
      <c r="H23" s="239"/>
      <c r="I23" s="239"/>
      <c r="J23" s="239"/>
      <c r="K23" s="239"/>
      <c r="L23" s="239"/>
      <c r="M23" s="240">
        <v>18</v>
      </c>
      <c r="N23" s="240"/>
      <c r="O23" s="222" t="s">
        <v>163</v>
      </c>
      <c r="P23" s="223"/>
      <c r="Q23" s="223"/>
      <c r="R23" s="223"/>
      <c r="S23" s="223"/>
      <c r="T23" s="224"/>
      <c r="U23" s="268">
        <v>4</v>
      </c>
      <c r="V23" s="268"/>
      <c r="W23" s="269"/>
      <c r="X23" s="281">
        <v>0.105</v>
      </c>
      <c r="Y23" s="268"/>
      <c r="Z23" s="269"/>
      <c r="AA23" s="281">
        <v>0.105</v>
      </c>
      <c r="AB23" s="268"/>
      <c r="AC23" s="269"/>
      <c r="AD23" s="270"/>
      <c r="AE23" s="250"/>
      <c r="AF23" s="271"/>
      <c r="AG23" s="222">
        <v>3</v>
      </c>
      <c r="AH23" s="223"/>
      <c r="AI23" s="224"/>
      <c r="AJ23" s="270"/>
      <c r="AK23" s="250"/>
      <c r="AL23" s="250"/>
      <c r="AM23" s="271"/>
      <c r="AN23" s="272">
        <v>148526</v>
      </c>
      <c r="AO23" s="273"/>
      <c r="AP23" s="273"/>
      <c r="AQ23" s="274"/>
      <c r="AR23" s="230"/>
      <c r="AS23" s="230"/>
      <c r="AT23" s="230"/>
      <c r="AU23" s="230"/>
      <c r="AV23" s="230"/>
      <c r="AW23" s="230"/>
      <c r="AX23" s="230"/>
      <c r="AY23" s="230"/>
      <c r="AZ23" s="230"/>
      <c r="BA23" s="230"/>
      <c r="BB23" s="230"/>
      <c r="BC23" s="230"/>
      <c r="BD23" s="230"/>
      <c r="BE23" s="230"/>
      <c r="BF23" s="230"/>
      <c r="BG23" s="230"/>
      <c r="BH23" s="60"/>
      <c r="BI23" s="60"/>
      <c r="BJ23" s="60"/>
      <c r="BK23" s="221"/>
      <c r="BL23" s="221"/>
      <c r="BM23" s="221"/>
      <c r="BN23" s="60"/>
      <c r="BO23" s="60"/>
      <c r="BP23" s="60"/>
      <c r="BQ23" s="60"/>
      <c r="BR23" s="60"/>
      <c r="BS23" s="60"/>
      <c r="BT23" s="60"/>
      <c r="BU23" s="60" t="b">
        <v>0</v>
      </c>
      <c r="BV23" s="60" t="b">
        <v>0</v>
      </c>
      <c r="BW23" s="60" t="b">
        <v>0</v>
      </c>
      <c r="BX23" s="60"/>
      <c r="BZ23" s="56"/>
      <c r="CA23" s="56"/>
      <c r="CB23" s="56"/>
      <c r="CC23" s="56"/>
      <c r="CD23" s="56"/>
    </row>
    <row r="24" spans="1:131">
      <c r="A24" s="239"/>
      <c r="B24" s="239"/>
      <c r="C24" s="239"/>
      <c r="D24" s="239"/>
      <c r="E24" s="239"/>
      <c r="F24" s="239"/>
      <c r="G24" s="239"/>
      <c r="H24" s="239"/>
      <c r="I24" s="239"/>
      <c r="J24" s="239"/>
      <c r="K24" s="239"/>
      <c r="L24" s="239"/>
      <c r="M24" s="240">
        <v>19</v>
      </c>
      <c r="N24" s="240"/>
      <c r="O24" s="295" t="s">
        <v>163</v>
      </c>
      <c r="P24" s="296"/>
      <c r="Q24" s="296"/>
      <c r="R24" s="296"/>
      <c r="S24" s="296"/>
      <c r="T24" s="297"/>
      <c r="U24" s="276">
        <v>3</v>
      </c>
      <c r="V24" s="276"/>
      <c r="W24" s="277"/>
      <c r="X24" s="275">
        <v>0.105</v>
      </c>
      <c r="Y24" s="276"/>
      <c r="Z24" s="277"/>
      <c r="AA24" s="275">
        <v>0.105</v>
      </c>
      <c r="AB24" s="276"/>
      <c r="AC24" s="277"/>
      <c r="AD24" s="278"/>
      <c r="AE24" s="279"/>
      <c r="AF24" s="280"/>
      <c r="AG24" s="295">
        <v>88</v>
      </c>
      <c r="AH24" s="296"/>
      <c r="AI24" s="297"/>
      <c r="AJ24" s="278"/>
      <c r="AK24" s="279"/>
      <c r="AL24" s="279"/>
      <c r="AM24" s="280"/>
      <c r="AN24" s="292">
        <v>146636</v>
      </c>
      <c r="AO24" s="293"/>
      <c r="AP24" s="293"/>
      <c r="AQ24" s="294"/>
      <c r="AR24" s="230"/>
      <c r="AS24" s="230"/>
      <c r="AT24" s="230"/>
      <c r="AU24" s="230"/>
      <c r="AV24" s="230"/>
      <c r="AW24" s="230"/>
      <c r="AX24" s="230"/>
      <c r="AY24" s="230"/>
      <c r="AZ24" s="230"/>
      <c r="BA24" s="230"/>
      <c r="BB24" s="230"/>
      <c r="BC24" s="230"/>
      <c r="BD24" s="230"/>
      <c r="BE24" s="230"/>
      <c r="BF24" s="230"/>
      <c r="BG24" s="230"/>
      <c r="BH24" s="60"/>
      <c r="BI24" s="60"/>
      <c r="BJ24" s="60"/>
      <c r="BK24" s="221"/>
      <c r="BL24" s="221"/>
      <c r="BM24" s="221"/>
      <c r="BN24" s="60"/>
      <c r="BO24" s="60"/>
      <c r="BP24" s="60"/>
      <c r="BQ24" s="60"/>
      <c r="BR24" s="60"/>
      <c r="BS24" s="60"/>
      <c r="BT24" s="60"/>
      <c r="BU24" s="60" t="b">
        <v>0</v>
      </c>
      <c r="BV24" s="60" t="b">
        <v>0</v>
      </c>
      <c r="BW24" s="60" t="b">
        <v>0</v>
      </c>
      <c r="BX24" s="60"/>
      <c r="BZ24" s="56"/>
      <c r="CA24" s="56"/>
      <c r="CB24" s="56"/>
      <c r="CC24" s="56"/>
      <c r="CD24" s="56"/>
    </row>
    <row r="25" spans="1:131">
      <c r="A25" s="239"/>
      <c r="B25" s="239"/>
      <c r="C25" s="239"/>
      <c r="D25" s="239"/>
      <c r="E25" s="239"/>
      <c r="F25" s="239"/>
      <c r="G25" s="239"/>
      <c r="H25" s="239"/>
      <c r="I25" s="239"/>
      <c r="J25" s="239"/>
      <c r="K25" s="239"/>
      <c r="L25" s="239"/>
      <c r="M25" s="240">
        <v>20</v>
      </c>
      <c r="N25" s="240"/>
      <c r="O25" s="222" t="s">
        <v>182</v>
      </c>
      <c r="P25" s="223"/>
      <c r="Q25" s="223"/>
      <c r="R25" s="223"/>
      <c r="S25" s="223"/>
      <c r="T25" s="224"/>
      <c r="U25" s="268">
        <v>3</v>
      </c>
      <c r="V25" s="268"/>
      <c r="W25" s="269"/>
      <c r="X25" s="281">
        <v>0.105</v>
      </c>
      <c r="Y25" s="268"/>
      <c r="Z25" s="269"/>
      <c r="AA25" s="281">
        <v>0.105</v>
      </c>
      <c r="AB25" s="268"/>
      <c r="AC25" s="269"/>
      <c r="AD25" s="270"/>
      <c r="AE25" s="250"/>
      <c r="AF25" s="271"/>
      <c r="AG25" s="222">
        <v>9</v>
      </c>
      <c r="AH25" s="223"/>
      <c r="AI25" s="224"/>
      <c r="AJ25" s="270"/>
      <c r="AK25" s="250"/>
      <c r="AL25" s="250"/>
      <c r="AM25" s="271"/>
      <c r="AN25" s="272">
        <v>143613</v>
      </c>
      <c r="AO25" s="273"/>
      <c r="AP25" s="273"/>
      <c r="AQ25" s="274"/>
      <c r="AR25" s="230"/>
      <c r="AS25" s="230"/>
      <c r="AT25" s="230"/>
      <c r="AU25" s="230"/>
      <c r="AV25" s="230"/>
      <c r="AW25" s="230"/>
      <c r="AX25" s="230"/>
      <c r="AY25" s="230"/>
      <c r="AZ25" s="230"/>
      <c r="BA25" s="230"/>
      <c r="BB25" s="230"/>
      <c r="BC25" s="230"/>
      <c r="BD25" s="230"/>
      <c r="BE25" s="230"/>
      <c r="BF25" s="230"/>
      <c r="BG25" s="230"/>
      <c r="BH25" s="60"/>
      <c r="BI25" s="60"/>
      <c r="BJ25" s="60"/>
      <c r="BK25" s="221"/>
      <c r="BL25" s="221"/>
      <c r="BM25" s="221"/>
      <c r="BN25" s="60"/>
      <c r="BO25" s="60"/>
      <c r="BP25" s="60"/>
      <c r="BQ25" s="60"/>
      <c r="BR25" s="60"/>
      <c r="BS25" s="60"/>
      <c r="BT25" s="60"/>
      <c r="BU25" s="60" t="b">
        <v>0</v>
      </c>
      <c r="BV25" s="60" t="b">
        <v>0</v>
      </c>
      <c r="BW25" s="60" t="b">
        <v>0</v>
      </c>
      <c r="BX25" s="60"/>
      <c r="BZ25" s="56"/>
      <c r="CA25" s="56"/>
      <c r="CB25" s="56"/>
      <c r="CC25" s="56"/>
      <c r="CD25" s="56"/>
    </row>
    <row r="26" spans="1:131">
      <c r="A26" s="239"/>
      <c r="B26" s="239"/>
      <c r="C26" s="239"/>
      <c r="D26" s="239"/>
      <c r="E26" s="239"/>
      <c r="F26" s="239"/>
      <c r="G26" s="239"/>
      <c r="H26" s="239"/>
      <c r="I26" s="239"/>
      <c r="J26" s="239"/>
      <c r="K26" s="239"/>
      <c r="L26" s="239"/>
      <c r="M26" s="240">
        <v>21</v>
      </c>
      <c r="N26" s="240"/>
      <c r="O26" s="222" t="s">
        <v>164</v>
      </c>
      <c r="P26" s="223"/>
      <c r="Q26" s="223"/>
      <c r="R26" s="223"/>
      <c r="S26" s="223"/>
      <c r="T26" s="224"/>
      <c r="U26" s="268">
        <v>3</v>
      </c>
      <c r="V26" s="268"/>
      <c r="W26" s="269"/>
      <c r="X26" s="281">
        <v>0.105</v>
      </c>
      <c r="Y26" s="268"/>
      <c r="Z26" s="269"/>
      <c r="AA26" s="281">
        <v>0.03</v>
      </c>
      <c r="AB26" s="268"/>
      <c r="AC26" s="269"/>
      <c r="AD26" s="270"/>
      <c r="AE26" s="250"/>
      <c r="AF26" s="271"/>
      <c r="AG26" s="222">
        <v>150</v>
      </c>
      <c r="AH26" s="223"/>
      <c r="AI26" s="224"/>
      <c r="AJ26" s="270"/>
      <c r="AK26" s="250"/>
      <c r="AL26" s="250"/>
      <c r="AM26" s="271"/>
      <c r="AN26" s="272">
        <v>135449</v>
      </c>
      <c r="AO26" s="273"/>
      <c r="AP26" s="273"/>
      <c r="AQ26" s="274"/>
      <c r="AR26" s="230"/>
      <c r="AS26" s="230"/>
      <c r="AT26" s="230"/>
      <c r="AU26" s="230"/>
      <c r="AV26" s="230"/>
      <c r="AW26" s="230"/>
      <c r="AX26" s="230"/>
      <c r="AY26" s="230"/>
      <c r="AZ26" s="230"/>
      <c r="BA26" s="230"/>
      <c r="BB26" s="230"/>
      <c r="BC26" s="230"/>
      <c r="BD26" s="230"/>
      <c r="BE26" s="230"/>
      <c r="BF26" s="230"/>
      <c r="BG26" s="230"/>
      <c r="BH26" s="60"/>
      <c r="BI26" s="60"/>
      <c r="BJ26" s="60"/>
      <c r="BK26" s="221"/>
      <c r="BL26" s="221"/>
      <c r="BM26" s="221"/>
      <c r="BN26" s="60"/>
      <c r="BO26" s="60"/>
      <c r="BP26" s="60"/>
      <c r="BQ26" s="60"/>
      <c r="BR26" s="60"/>
      <c r="BS26" s="60"/>
      <c r="BT26" s="60"/>
      <c r="BU26" s="60" t="b">
        <v>0</v>
      </c>
      <c r="BV26" s="60" t="b">
        <v>0</v>
      </c>
      <c r="BW26" s="60" t="b">
        <v>0</v>
      </c>
      <c r="BX26" s="60"/>
      <c r="BZ26" s="56"/>
      <c r="CA26" s="56"/>
      <c r="CB26" s="56"/>
      <c r="CC26" s="56"/>
      <c r="CD26" s="56"/>
    </row>
    <row r="27" spans="1:131">
      <c r="A27" s="239"/>
      <c r="B27" s="239"/>
      <c r="C27" s="239"/>
      <c r="D27" s="239"/>
      <c r="E27" s="239"/>
      <c r="F27" s="239"/>
      <c r="G27" s="239"/>
      <c r="H27" s="239"/>
      <c r="I27" s="239"/>
      <c r="J27" s="239"/>
      <c r="K27" s="239"/>
      <c r="L27" s="239"/>
      <c r="M27" s="240">
        <v>22</v>
      </c>
      <c r="N27" s="240"/>
      <c r="O27" s="222" t="s">
        <v>166</v>
      </c>
      <c r="P27" s="223"/>
      <c r="Q27" s="223"/>
      <c r="R27" s="223"/>
      <c r="S27" s="223"/>
      <c r="T27" s="224"/>
      <c r="U27" s="268">
        <v>4</v>
      </c>
      <c r="V27" s="268"/>
      <c r="W27" s="269"/>
      <c r="X27" s="281">
        <v>4.4999999999999998E-2</v>
      </c>
      <c r="Y27" s="268"/>
      <c r="Z27" s="269"/>
      <c r="AA27" s="281">
        <v>0.06</v>
      </c>
      <c r="AB27" s="268"/>
      <c r="AC27" s="269"/>
      <c r="AD27" s="270"/>
      <c r="AE27" s="250"/>
      <c r="AF27" s="271"/>
      <c r="AG27" s="222">
        <v>12</v>
      </c>
      <c r="AH27" s="223"/>
      <c r="AI27" s="224"/>
      <c r="AJ27" s="270"/>
      <c r="AK27" s="250"/>
      <c r="AL27" s="250"/>
      <c r="AM27" s="271"/>
      <c r="AN27" s="272">
        <v>143518</v>
      </c>
      <c r="AO27" s="273"/>
      <c r="AP27" s="273"/>
      <c r="AQ27" s="274"/>
      <c r="AR27" s="230"/>
      <c r="AS27" s="230"/>
      <c r="AT27" s="230"/>
      <c r="AU27" s="230"/>
      <c r="AV27" s="230"/>
      <c r="AW27" s="230"/>
      <c r="AX27" s="230"/>
      <c r="AY27" s="230"/>
      <c r="AZ27" s="230"/>
      <c r="BA27" s="230"/>
      <c r="BB27" s="230"/>
      <c r="BC27" s="230"/>
      <c r="BD27" s="230"/>
      <c r="BE27" s="230"/>
      <c r="BF27" s="230"/>
      <c r="BG27" s="230"/>
      <c r="BH27" s="60"/>
      <c r="BI27" s="60"/>
      <c r="BJ27" s="60"/>
      <c r="BK27" s="221"/>
      <c r="BL27" s="221"/>
      <c r="BM27" s="221"/>
      <c r="BN27" s="60"/>
      <c r="BO27" s="60"/>
      <c r="BP27" s="60"/>
      <c r="BQ27" s="60"/>
      <c r="BR27" s="60"/>
      <c r="BS27" s="60"/>
      <c r="BT27" s="60"/>
      <c r="BU27" s="60" t="b">
        <v>0</v>
      </c>
      <c r="BV27" s="60" t="b">
        <v>0</v>
      </c>
      <c r="BW27" s="60" t="b">
        <v>0</v>
      </c>
      <c r="BX27" s="60"/>
      <c r="BZ27" s="56"/>
      <c r="CA27" s="56"/>
      <c r="CB27" s="56"/>
      <c r="CC27" s="56"/>
      <c r="CD27" s="56"/>
    </row>
    <row r="28" spans="1:131">
      <c r="A28" s="239"/>
      <c r="B28" s="239"/>
      <c r="C28" s="239"/>
      <c r="D28" s="239"/>
      <c r="E28" s="239"/>
      <c r="F28" s="239"/>
      <c r="G28" s="239"/>
      <c r="H28" s="239"/>
      <c r="I28" s="239"/>
      <c r="J28" s="239"/>
      <c r="K28" s="239"/>
      <c r="L28" s="239"/>
      <c r="M28" s="240">
        <v>23</v>
      </c>
      <c r="N28" s="240"/>
      <c r="O28" s="222" t="s">
        <v>166</v>
      </c>
      <c r="P28" s="223"/>
      <c r="Q28" s="223"/>
      <c r="R28" s="223"/>
      <c r="S28" s="223"/>
      <c r="T28" s="224"/>
      <c r="U28" s="268">
        <v>3</v>
      </c>
      <c r="V28" s="268"/>
      <c r="W28" s="269"/>
      <c r="X28" s="281">
        <v>4.4999999999999998E-2</v>
      </c>
      <c r="Y28" s="268"/>
      <c r="Z28" s="269"/>
      <c r="AA28" s="281">
        <v>0.06</v>
      </c>
      <c r="AB28" s="268"/>
      <c r="AC28" s="269"/>
      <c r="AD28" s="270"/>
      <c r="AE28" s="250"/>
      <c r="AF28" s="271"/>
      <c r="AG28" s="222">
        <v>71</v>
      </c>
      <c r="AH28" s="223"/>
      <c r="AI28" s="224"/>
      <c r="AJ28" s="270"/>
      <c r="AK28" s="250"/>
      <c r="AL28" s="250"/>
      <c r="AM28" s="271"/>
      <c r="AN28" s="272">
        <v>158024</v>
      </c>
      <c r="AO28" s="273"/>
      <c r="AP28" s="273"/>
      <c r="AQ28" s="274"/>
      <c r="AR28" s="230"/>
      <c r="AS28" s="230"/>
      <c r="AT28" s="230"/>
      <c r="AU28" s="230"/>
      <c r="AV28" s="230"/>
      <c r="AW28" s="230"/>
      <c r="AX28" s="230"/>
      <c r="AY28" s="230"/>
      <c r="AZ28" s="230"/>
      <c r="BA28" s="230"/>
      <c r="BB28" s="230"/>
      <c r="BC28" s="230"/>
      <c r="BD28" s="230"/>
      <c r="BE28" s="230"/>
      <c r="BF28" s="230"/>
      <c r="BG28" s="230"/>
      <c r="BH28" s="60"/>
      <c r="BI28" s="60"/>
      <c r="BJ28" s="60"/>
      <c r="BK28" s="221"/>
      <c r="BL28" s="221"/>
      <c r="BM28" s="221"/>
      <c r="BN28" s="60"/>
      <c r="BO28" s="60"/>
      <c r="BP28" s="60"/>
      <c r="BQ28" s="60"/>
      <c r="BR28" s="60"/>
      <c r="BS28" s="60"/>
      <c r="BT28" s="60"/>
      <c r="BU28" s="60" t="b">
        <v>0</v>
      </c>
      <c r="BV28" s="60" t="b">
        <v>0</v>
      </c>
      <c r="BW28" s="60" t="b">
        <v>0</v>
      </c>
      <c r="BX28" s="60"/>
      <c r="BZ28" s="56"/>
      <c r="CA28" s="56"/>
      <c r="CB28" s="56"/>
      <c r="CC28" s="56"/>
      <c r="CD28" s="56"/>
    </row>
    <row r="29" spans="1:131">
      <c r="A29" s="239"/>
      <c r="B29" s="239"/>
      <c r="C29" s="239"/>
      <c r="D29" s="239"/>
      <c r="E29" s="239"/>
      <c r="F29" s="239"/>
      <c r="G29" s="239"/>
      <c r="H29" s="239"/>
      <c r="I29" s="239"/>
      <c r="J29" s="239"/>
      <c r="K29" s="239"/>
      <c r="L29" s="239"/>
      <c r="M29" s="240">
        <v>24</v>
      </c>
      <c r="N29" s="240"/>
      <c r="O29" s="295" t="s">
        <v>165</v>
      </c>
      <c r="P29" s="296"/>
      <c r="Q29" s="296"/>
      <c r="R29" s="296"/>
      <c r="S29" s="296"/>
      <c r="T29" s="297"/>
      <c r="U29" s="276">
        <v>3</v>
      </c>
      <c r="V29" s="276"/>
      <c r="W29" s="277"/>
      <c r="X29" s="275">
        <v>0.105</v>
      </c>
      <c r="Y29" s="276"/>
      <c r="Z29" s="277"/>
      <c r="AA29" s="275">
        <v>4.4999999999999998E-2</v>
      </c>
      <c r="AB29" s="276"/>
      <c r="AC29" s="277"/>
      <c r="AD29" s="278"/>
      <c r="AE29" s="279"/>
      <c r="AF29" s="280"/>
      <c r="AG29" s="295">
        <v>60</v>
      </c>
      <c r="AH29" s="296"/>
      <c r="AI29" s="297"/>
      <c r="AJ29" s="278"/>
      <c r="AK29" s="279"/>
      <c r="AL29" s="279"/>
      <c r="AM29" s="280"/>
      <c r="AN29" s="292">
        <v>130511</v>
      </c>
      <c r="AO29" s="293"/>
      <c r="AP29" s="293"/>
      <c r="AQ29" s="294"/>
      <c r="AR29" s="230"/>
      <c r="AS29" s="230"/>
      <c r="AT29" s="230"/>
      <c r="AU29" s="230"/>
      <c r="AV29" s="230"/>
      <c r="AW29" s="230"/>
      <c r="AX29" s="230"/>
      <c r="AY29" s="230"/>
      <c r="AZ29" s="230"/>
      <c r="BA29" s="230"/>
      <c r="BB29" s="230"/>
      <c r="BC29" s="230"/>
      <c r="BD29" s="230"/>
      <c r="BE29" s="230"/>
      <c r="BF29" s="230"/>
      <c r="BG29" s="230"/>
      <c r="BH29" s="60"/>
      <c r="BI29" s="60"/>
      <c r="BJ29" s="60"/>
      <c r="BK29" s="221"/>
      <c r="BL29" s="221"/>
      <c r="BM29" s="221"/>
      <c r="BN29" s="60"/>
      <c r="BO29" s="60"/>
      <c r="BP29" s="60"/>
      <c r="BQ29" s="60"/>
      <c r="BR29" s="60"/>
      <c r="BS29" s="60"/>
      <c r="BT29" s="60"/>
      <c r="BU29" s="60" t="b">
        <v>0</v>
      </c>
      <c r="BV29" s="60" t="b">
        <v>0</v>
      </c>
      <c r="BW29" s="60" t="b">
        <v>0</v>
      </c>
      <c r="BX29" s="60"/>
      <c r="BZ29" s="56"/>
      <c r="CA29" s="56"/>
      <c r="CB29" s="56"/>
      <c r="CC29" s="56"/>
      <c r="CD29" s="56"/>
    </row>
    <row r="30" spans="1:131">
      <c r="A30" s="239"/>
      <c r="B30" s="239"/>
      <c r="C30" s="239"/>
      <c r="D30" s="239"/>
      <c r="E30" s="239"/>
      <c r="F30" s="239"/>
      <c r="G30" s="239"/>
      <c r="H30" s="239"/>
      <c r="I30" s="239"/>
      <c r="J30" s="239"/>
      <c r="K30" s="239"/>
      <c r="L30" s="239"/>
      <c r="M30" s="240">
        <v>25</v>
      </c>
      <c r="N30" s="240"/>
      <c r="O30" s="222" t="s">
        <v>367</v>
      </c>
      <c r="P30" s="223"/>
      <c r="Q30" s="223"/>
      <c r="R30" s="223"/>
      <c r="S30" s="223"/>
      <c r="T30" s="224"/>
      <c r="U30" s="268">
        <v>4</v>
      </c>
      <c r="V30" s="268"/>
      <c r="W30" s="269"/>
      <c r="X30" s="281">
        <v>0.105</v>
      </c>
      <c r="Y30" s="268"/>
      <c r="Z30" s="269"/>
      <c r="AA30" s="281">
        <v>4.4999999999999998E-2</v>
      </c>
      <c r="AB30" s="268"/>
      <c r="AC30" s="269"/>
      <c r="AD30" s="270"/>
      <c r="AE30" s="250"/>
      <c r="AF30" s="271"/>
      <c r="AG30" s="222">
        <v>8</v>
      </c>
      <c r="AH30" s="223"/>
      <c r="AI30" s="224"/>
      <c r="AJ30" s="270"/>
      <c r="AK30" s="250"/>
      <c r="AL30" s="250"/>
      <c r="AM30" s="271"/>
      <c r="AN30" s="272">
        <v>134920</v>
      </c>
      <c r="AO30" s="273"/>
      <c r="AP30" s="273"/>
      <c r="AQ30" s="274"/>
      <c r="AR30" s="230"/>
      <c r="AS30" s="230"/>
      <c r="AT30" s="230"/>
      <c r="AU30" s="230"/>
      <c r="AV30" s="230"/>
      <c r="AW30" s="230"/>
      <c r="AX30" s="230"/>
      <c r="AY30" s="230"/>
      <c r="AZ30" s="230"/>
      <c r="BA30" s="230"/>
      <c r="BB30" s="230"/>
      <c r="BC30" s="230"/>
      <c r="BD30" s="230"/>
      <c r="BE30" s="230"/>
      <c r="BF30" s="230"/>
      <c r="BG30" s="230"/>
      <c r="BH30" s="60"/>
      <c r="BI30" s="60"/>
      <c r="BJ30" s="60"/>
      <c r="BK30" s="221"/>
      <c r="BL30" s="221"/>
      <c r="BM30" s="221"/>
      <c r="BN30" s="60"/>
      <c r="BO30" s="60"/>
      <c r="BP30" s="60"/>
      <c r="BQ30" s="60"/>
      <c r="BR30" s="60"/>
      <c r="BS30" s="60"/>
      <c r="BT30" s="60"/>
      <c r="BU30" s="60" t="b">
        <v>0</v>
      </c>
      <c r="BV30" s="60" t="b">
        <v>0</v>
      </c>
      <c r="BW30" s="60" t="b">
        <v>0</v>
      </c>
      <c r="BX30" s="60"/>
      <c r="BZ30" s="56"/>
      <c r="CA30" s="56"/>
      <c r="CB30" s="56"/>
      <c r="CC30" s="56"/>
      <c r="CD30" s="56"/>
    </row>
    <row r="31" spans="1:131">
      <c r="A31" s="239"/>
      <c r="B31" s="239"/>
      <c r="C31" s="239"/>
      <c r="D31" s="239"/>
      <c r="E31" s="239"/>
      <c r="F31" s="239"/>
      <c r="G31" s="239"/>
      <c r="H31" s="239"/>
      <c r="I31" s="239"/>
      <c r="J31" s="239"/>
      <c r="K31" s="239"/>
      <c r="L31" s="239"/>
      <c r="M31" s="240">
        <v>26</v>
      </c>
      <c r="N31" s="240"/>
      <c r="O31" s="222" t="s">
        <v>368</v>
      </c>
      <c r="P31" s="223"/>
      <c r="Q31" s="223"/>
      <c r="R31" s="223"/>
      <c r="S31" s="223"/>
      <c r="T31" s="224"/>
      <c r="U31" s="268">
        <v>3</v>
      </c>
      <c r="V31" s="268"/>
      <c r="W31" s="269"/>
      <c r="X31" s="281">
        <v>0.105</v>
      </c>
      <c r="Y31" s="268"/>
      <c r="Z31" s="269"/>
      <c r="AA31" s="281">
        <v>4.4999999999999998E-2</v>
      </c>
      <c r="AB31" s="268"/>
      <c r="AC31" s="269"/>
      <c r="AD31" s="270"/>
      <c r="AE31" s="250"/>
      <c r="AF31" s="271"/>
      <c r="AG31" s="222">
        <v>14</v>
      </c>
      <c r="AH31" s="223"/>
      <c r="AI31" s="224"/>
      <c r="AJ31" s="270"/>
      <c r="AK31" s="250"/>
      <c r="AL31" s="250"/>
      <c r="AM31" s="271"/>
      <c r="AN31" s="272">
        <v>130511</v>
      </c>
      <c r="AO31" s="273"/>
      <c r="AP31" s="273"/>
      <c r="AQ31" s="274"/>
      <c r="AR31" s="230"/>
      <c r="AS31" s="230"/>
      <c r="AT31" s="230"/>
      <c r="AU31" s="230"/>
      <c r="AV31" s="230"/>
      <c r="AW31" s="230"/>
      <c r="AX31" s="230"/>
      <c r="AY31" s="230"/>
      <c r="AZ31" s="230"/>
      <c r="BA31" s="230"/>
      <c r="BB31" s="230"/>
      <c r="BC31" s="230"/>
      <c r="BD31" s="230"/>
      <c r="BE31" s="230"/>
      <c r="BF31" s="230"/>
      <c r="BG31" s="230"/>
      <c r="BH31" s="60"/>
      <c r="BI31" s="60"/>
      <c r="BJ31" s="60"/>
      <c r="BK31" s="221"/>
      <c r="BL31" s="221"/>
      <c r="BM31" s="221"/>
      <c r="BN31" s="60"/>
      <c r="BO31" s="60"/>
      <c r="BP31" s="60"/>
      <c r="BQ31" s="60"/>
      <c r="BR31" s="60"/>
      <c r="BS31" s="60"/>
      <c r="BT31" s="60"/>
      <c r="BU31" s="60" t="b">
        <v>0</v>
      </c>
      <c r="BV31" s="60" t="b">
        <v>0</v>
      </c>
      <c r="BW31" s="60" t="b">
        <v>0</v>
      </c>
      <c r="BX31" s="60"/>
      <c r="BZ31" s="56"/>
      <c r="CA31" s="56"/>
      <c r="CB31" s="56"/>
      <c r="CC31" s="56"/>
      <c r="CD31" s="56"/>
    </row>
    <row r="32" spans="1:131">
      <c r="A32" s="239"/>
      <c r="B32" s="239"/>
      <c r="C32" s="239"/>
      <c r="D32" s="239"/>
      <c r="E32" s="239"/>
      <c r="F32" s="239"/>
      <c r="G32" s="239"/>
      <c r="H32" s="239"/>
      <c r="I32" s="239"/>
      <c r="J32" s="239"/>
      <c r="K32" s="239"/>
      <c r="L32" s="239"/>
      <c r="M32" s="240">
        <v>27</v>
      </c>
      <c r="N32" s="240"/>
      <c r="O32" s="222"/>
      <c r="P32" s="223"/>
      <c r="Q32" s="223"/>
      <c r="R32" s="223"/>
      <c r="S32" s="223"/>
      <c r="T32" s="224"/>
      <c r="U32" s="268"/>
      <c r="V32" s="268"/>
      <c r="W32" s="269"/>
      <c r="X32" s="281"/>
      <c r="Y32" s="268"/>
      <c r="Z32" s="269"/>
      <c r="AA32" s="281"/>
      <c r="AB32" s="268"/>
      <c r="AC32" s="269"/>
      <c r="AD32" s="270"/>
      <c r="AE32" s="250"/>
      <c r="AF32" s="271"/>
      <c r="AG32" s="222"/>
      <c r="AH32" s="223"/>
      <c r="AI32" s="224"/>
      <c r="AJ32" s="270"/>
      <c r="AK32" s="250"/>
      <c r="AL32" s="250"/>
      <c r="AM32" s="271"/>
      <c r="AN32" s="272"/>
      <c r="AO32" s="273"/>
      <c r="AP32" s="273"/>
      <c r="AQ32" s="274"/>
      <c r="AR32" s="230"/>
      <c r="AS32" s="230"/>
      <c r="AT32" s="230"/>
      <c r="AU32" s="230"/>
      <c r="AV32" s="230"/>
      <c r="AW32" s="230"/>
      <c r="AX32" s="230"/>
      <c r="AY32" s="230"/>
      <c r="AZ32" s="230"/>
      <c r="BA32" s="230"/>
      <c r="BB32" s="230"/>
      <c r="BC32" s="230"/>
      <c r="BD32" s="230"/>
      <c r="BE32" s="230"/>
      <c r="BF32" s="230"/>
      <c r="BG32" s="230"/>
      <c r="BH32" s="60"/>
      <c r="BI32" s="60"/>
      <c r="BJ32" s="60"/>
      <c r="BK32" s="221"/>
      <c r="BL32" s="221"/>
      <c r="BM32" s="221"/>
      <c r="BN32" s="60"/>
      <c r="BO32" s="60"/>
      <c r="BP32" s="60"/>
      <c r="BQ32" s="60"/>
      <c r="BR32" s="60"/>
      <c r="BS32" s="60"/>
      <c r="BT32" s="60"/>
      <c r="BU32" s="60" t="b">
        <v>0</v>
      </c>
      <c r="BV32" s="60" t="b">
        <v>0</v>
      </c>
      <c r="BW32" s="60"/>
      <c r="BX32" s="60"/>
      <c r="BZ32" s="56"/>
      <c r="CA32" s="56"/>
      <c r="CB32" s="56"/>
      <c r="CC32" s="56"/>
      <c r="CD32" s="56"/>
    </row>
    <row r="33" spans="1:82">
      <c r="A33" s="239"/>
      <c r="B33" s="239"/>
      <c r="C33" s="239"/>
      <c r="D33" s="239"/>
      <c r="E33" s="239"/>
      <c r="F33" s="239"/>
      <c r="G33" s="239"/>
      <c r="H33" s="239"/>
      <c r="I33" s="239"/>
      <c r="J33" s="239"/>
      <c r="K33" s="239"/>
      <c r="L33" s="239"/>
      <c r="M33" s="240">
        <v>28</v>
      </c>
      <c r="N33" s="240"/>
      <c r="O33" s="222"/>
      <c r="P33" s="223"/>
      <c r="Q33" s="223"/>
      <c r="R33" s="223"/>
      <c r="S33" s="223"/>
      <c r="T33" s="224"/>
      <c r="U33" s="268"/>
      <c r="V33" s="268"/>
      <c r="W33" s="269"/>
      <c r="X33" s="281"/>
      <c r="Y33" s="268"/>
      <c r="Z33" s="269"/>
      <c r="AA33" s="281"/>
      <c r="AB33" s="268"/>
      <c r="AC33" s="269"/>
      <c r="AD33" s="270"/>
      <c r="AE33" s="250"/>
      <c r="AF33" s="271"/>
      <c r="AG33" s="222"/>
      <c r="AH33" s="223"/>
      <c r="AI33" s="224"/>
      <c r="AJ33" s="270"/>
      <c r="AK33" s="250"/>
      <c r="AL33" s="250"/>
      <c r="AM33" s="271"/>
      <c r="AN33" s="272"/>
      <c r="AO33" s="273"/>
      <c r="AP33" s="273"/>
      <c r="AQ33" s="274"/>
      <c r="AR33" s="230"/>
      <c r="AS33" s="230"/>
      <c r="AT33" s="230"/>
      <c r="AU33" s="230"/>
      <c r="AV33" s="230"/>
      <c r="AW33" s="230"/>
      <c r="AX33" s="230"/>
      <c r="AY33" s="230"/>
      <c r="AZ33" s="230"/>
      <c r="BA33" s="230"/>
      <c r="BB33" s="230"/>
      <c r="BC33" s="230"/>
      <c r="BD33" s="230"/>
      <c r="BE33" s="230"/>
      <c r="BF33" s="230"/>
      <c r="BG33" s="230"/>
      <c r="BH33" s="60"/>
      <c r="BI33" s="60"/>
      <c r="BJ33" s="60"/>
      <c r="BK33" s="60"/>
      <c r="BL33" s="60"/>
      <c r="BM33" s="60"/>
      <c r="BN33" s="60"/>
      <c r="BO33" s="60"/>
      <c r="BP33" s="60"/>
      <c r="BQ33" s="60"/>
      <c r="BR33" s="60"/>
      <c r="BS33" s="60"/>
      <c r="BT33" s="60"/>
      <c r="BU33" s="60" t="b">
        <v>0</v>
      </c>
      <c r="BV33" s="60" t="b">
        <v>0</v>
      </c>
      <c r="BW33" s="60"/>
      <c r="BX33" s="60"/>
      <c r="BZ33" s="56"/>
      <c r="CA33" s="56"/>
      <c r="CB33" s="56"/>
      <c r="CC33" s="56"/>
      <c r="CD33" s="56"/>
    </row>
    <row r="34" spans="1:82">
      <c r="A34" s="239"/>
      <c r="B34" s="239"/>
      <c r="C34" s="239"/>
      <c r="D34" s="239"/>
      <c r="E34" s="239"/>
      <c r="F34" s="239"/>
      <c r="G34" s="239"/>
      <c r="H34" s="239"/>
      <c r="I34" s="239"/>
      <c r="J34" s="239"/>
      <c r="K34" s="239"/>
      <c r="L34" s="239"/>
      <c r="M34" s="240">
        <v>29</v>
      </c>
      <c r="N34" s="240"/>
      <c r="O34" s="222"/>
      <c r="P34" s="223"/>
      <c r="Q34" s="223"/>
      <c r="R34" s="223"/>
      <c r="S34" s="223"/>
      <c r="T34" s="224"/>
      <c r="U34" s="268"/>
      <c r="V34" s="268"/>
      <c r="W34" s="269"/>
      <c r="X34" s="281"/>
      <c r="Y34" s="268"/>
      <c r="Z34" s="269"/>
      <c r="AA34" s="281"/>
      <c r="AB34" s="268"/>
      <c r="AC34" s="269"/>
      <c r="AD34" s="270"/>
      <c r="AE34" s="250"/>
      <c r="AF34" s="271"/>
      <c r="AG34" s="222"/>
      <c r="AH34" s="223"/>
      <c r="AI34" s="224"/>
      <c r="AJ34" s="270"/>
      <c r="AK34" s="250"/>
      <c r="AL34" s="250"/>
      <c r="AM34" s="271"/>
      <c r="AN34" s="272"/>
      <c r="AO34" s="273"/>
      <c r="AP34" s="273"/>
      <c r="AQ34" s="274"/>
      <c r="AR34" s="230"/>
      <c r="AS34" s="230"/>
      <c r="AT34" s="230"/>
      <c r="AU34" s="230"/>
      <c r="AV34" s="230"/>
      <c r="AW34" s="230"/>
      <c r="AX34" s="230"/>
      <c r="AY34" s="230"/>
      <c r="AZ34" s="230"/>
      <c r="BA34" s="230"/>
      <c r="BB34" s="230"/>
      <c r="BC34" s="230"/>
      <c r="BD34" s="230"/>
      <c r="BE34" s="230"/>
      <c r="BF34" s="230"/>
      <c r="BG34" s="230"/>
      <c r="BH34" s="60"/>
      <c r="BI34" s="60"/>
      <c r="BJ34" s="60"/>
      <c r="BK34" s="60"/>
      <c r="BL34" s="60"/>
      <c r="BM34" s="60"/>
      <c r="BN34" s="60"/>
      <c r="BO34" s="60"/>
      <c r="BP34" s="60"/>
      <c r="BQ34" s="60"/>
      <c r="BR34" s="60"/>
      <c r="BS34" s="60"/>
      <c r="BT34" s="60"/>
      <c r="BU34" s="60" t="b">
        <v>0</v>
      </c>
      <c r="BV34" s="60" t="b">
        <v>0</v>
      </c>
      <c r="BW34" s="60"/>
      <c r="BX34" s="60"/>
      <c r="BZ34" s="56"/>
      <c r="CA34" s="56"/>
      <c r="CB34" s="56"/>
      <c r="CC34" s="56"/>
      <c r="CD34" s="56"/>
    </row>
    <row r="35" spans="1:82" ht="13.5" customHeight="1">
      <c r="A35" s="236"/>
      <c r="B35" s="236"/>
      <c r="C35" s="236"/>
      <c r="D35" s="236"/>
      <c r="E35" s="236"/>
      <c r="F35" s="236"/>
      <c r="G35" s="236"/>
      <c r="H35" s="236"/>
      <c r="I35" s="236"/>
      <c r="J35" s="236"/>
      <c r="K35" s="236"/>
      <c r="L35" s="236"/>
      <c r="M35" s="237">
        <v>30</v>
      </c>
      <c r="N35" s="237"/>
      <c r="O35" s="303"/>
      <c r="P35" s="303"/>
      <c r="Q35" s="303"/>
      <c r="R35" s="303"/>
      <c r="S35" s="303"/>
      <c r="T35" s="303"/>
      <c r="U35" s="304"/>
      <c r="V35" s="304"/>
      <c r="W35" s="305"/>
      <c r="X35" s="299"/>
      <c r="Y35" s="299"/>
      <c r="Z35" s="299"/>
      <c r="AA35" s="299"/>
      <c r="AB35" s="299"/>
      <c r="AC35" s="299"/>
      <c r="AD35" s="300"/>
      <c r="AE35" s="301"/>
      <c r="AF35" s="302"/>
      <c r="AG35" s="303"/>
      <c r="AH35" s="303"/>
      <c r="AI35" s="303"/>
      <c r="AJ35" s="300"/>
      <c r="AK35" s="301"/>
      <c r="AL35" s="301"/>
      <c r="AM35" s="302"/>
      <c r="AN35" s="307"/>
      <c r="AO35" s="307"/>
      <c r="AP35" s="307"/>
      <c r="AQ35" s="307"/>
      <c r="AR35" s="230"/>
      <c r="AS35" s="230"/>
      <c r="AT35" s="230"/>
      <c r="AU35" s="230"/>
      <c r="AV35" s="230"/>
      <c r="AW35" s="230"/>
      <c r="AX35" s="230"/>
      <c r="AY35" s="230"/>
      <c r="AZ35" s="230"/>
      <c r="BA35" s="230"/>
      <c r="BB35" s="230"/>
      <c r="BC35" s="230"/>
      <c r="BD35" s="230"/>
      <c r="BE35" s="230"/>
      <c r="BF35" s="230"/>
      <c r="BG35" s="230"/>
      <c r="BH35" s="60"/>
      <c r="BI35" s="60"/>
      <c r="BJ35" s="60"/>
      <c r="BK35" s="60"/>
      <c r="BL35" s="60"/>
      <c r="BM35" s="60"/>
      <c r="BN35" s="60"/>
      <c r="BO35" s="60"/>
      <c r="BP35" s="60"/>
      <c r="BQ35" s="60"/>
      <c r="BR35" s="60"/>
      <c r="BS35" s="60"/>
      <c r="BT35" s="60"/>
      <c r="BU35" s="60" t="b">
        <v>0</v>
      </c>
      <c r="BV35" s="60" t="b">
        <v>0</v>
      </c>
      <c r="BW35" s="60"/>
      <c r="BX35" s="60"/>
      <c r="BZ35" s="56"/>
      <c r="CA35" s="56"/>
      <c r="CB35" s="56"/>
      <c r="CC35" s="56"/>
      <c r="CD35" s="56"/>
    </row>
    <row r="36" spans="1:82" s="69" customFormat="1" ht="8.1" customHeight="1">
      <c r="A36" s="64"/>
      <c r="B36" s="64"/>
      <c r="C36" s="64"/>
      <c r="D36" s="64"/>
      <c r="E36" s="64"/>
      <c r="F36" s="64"/>
      <c r="G36" s="64"/>
      <c r="H36" s="64"/>
      <c r="I36" s="64"/>
      <c r="J36" s="64"/>
      <c r="K36" s="64"/>
      <c r="L36" s="64"/>
      <c r="M36" s="65"/>
      <c r="N36" s="65"/>
      <c r="O36" s="65"/>
      <c r="P36" s="65"/>
      <c r="Q36" s="65"/>
      <c r="R36" s="65"/>
      <c r="S36" s="65"/>
      <c r="T36" s="65"/>
      <c r="U36" s="66"/>
      <c r="V36" s="66"/>
      <c r="W36" s="66"/>
      <c r="X36" s="66"/>
      <c r="Y36" s="66"/>
      <c r="Z36" s="66"/>
      <c r="AA36" s="66"/>
      <c r="AB36" s="66"/>
      <c r="AC36" s="66"/>
      <c r="AD36" s="66"/>
      <c r="AE36" s="66"/>
      <c r="AF36" s="66"/>
      <c r="AG36" s="66"/>
      <c r="AH36" s="66"/>
      <c r="AI36" s="66"/>
      <c r="AJ36" s="67"/>
      <c r="AK36" s="67"/>
      <c r="AL36" s="67"/>
      <c r="AM36" s="67"/>
      <c r="AN36" s="68"/>
      <c r="AO36" s="68"/>
      <c r="AP36" s="68"/>
      <c r="AQ36" s="68"/>
      <c r="AR36" s="249"/>
      <c r="AS36" s="249"/>
      <c r="AT36" s="249"/>
      <c r="AU36" s="249"/>
      <c r="AV36" s="249"/>
      <c r="AW36" s="249"/>
      <c r="AX36" s="249"/>
      <c r="AY36" s="249"/>
      <c r="AZ36" s="249"/>
      <c r="BA36" s="249"/>
      <c r="BB36" s="249"/>
      <c r="BC36" s="249"/>
      <c r="BD36" s="249"/>
      <c r="BE36" s="249"/>
      <c r="BF36" s="249"/>
      <c r="BG36" s="249"/>
      <c r="BZ36" s="65"/>
      <c r="CA36" s="65"/>
      <c r="CB36" s="65"/>
      <c r="CC36" s="65"/>
      <c r="CD36" s="65"/>
    </row>
    <row r="37" spans="1:82" s="69" customFormat="1" ht="8.1" customHeight="1">
      <c r="A37" s="64"/>
      <c r="B37" s="64"/>
      <c r="C37" s="64"/>
      <c r="D37" s="64"/>
      <c r="E37" s="64"/>
      <c r="F37" s="64"/>
      <c r="G37" s="64"/>
      <c r="H37" s="64"/>
      <c r="I37" s="64"/>
      <c r="J37" s="64"/>
      <c r="K37" s="64"/>
      <c r="L37" s="64"/>
      <c r="M37" s="65"/>
      <c r="N37" s="65"/>
      <c r="O37" s="65"/>
      <c r="P37" s="65"/>
      <c r="Q37" s="65"/>
      <c r="R37" s="65"/>
      <c r="S37" s="65"/>
      <c r="T37" s="65"/>
      <c r="U37" s="66"/>
      <c r="V37" s="66"/>
      <c r="W37" s="66"/>
      <c r="X37" s="66"/>
      <c r="Y37" s="66"/>
      <c r="Z37" s="66"/>
      <c r="AA37" s="66"/>
      <c r="AB37" s="66"/>
      <c r="AC37" s="66"/>
      <c r="AD37" s="66"/>
      <c r="AE37" s="66"/>
      <c r="AF37" s="66"/>
      <c r="AG37" s="66"/>
      <c r="AH37" s="66"/>
      <c r="AI37" s="66"/>
      <c r="AJ37" s="67"/>
      <c r="AK37" s="67"/>
      <c r="AL37" s="67"/>
      <c r="AM37" s="67"/>
      <c r="AN37" s="68"/>
      <c r="AO37" s="68"/>
      <c r="AP37" s="68"/>
      <c r="AQ37" s="68"/>
      <c r="AR37" s="249"/>
      <c r="AS37" s="249"/>
      <c r="AT37" s="249"/>
      <c r="AU37" s="249"/>
      <c r="AV37" s="249"/>
      <c r="AW37" s="249"/>
      <c r="AX37" s="249"/>
      <c r="AY37" s="249"/>
      <c r="AZ37" s="249"/>
      <c r="BA37" s="249"/>
      <c r="BB37" s="249"/>
      <c r="BC37" s="249"/>
      <c r="BD37" s="249"/>
      <c r="BE37" s="249"/>
      <c r="BF37" s="249"/>
      <c r="BG37" s="249"/>
      <c r="BZ37" s="65"/>
      <c r="CA37" s="65"/>
      <c r="CB37" s="65"/>
      <c r="CC37" s="65"/>
      <c r="CD37" s="65"/>
    </row>
    <row r="38" spans="1:82" s="69" customFormat="1" ht="8.1" customHeight="1">
      <c r="A38" s="64"/>
      <c r="B38" s="64"/>
      <c r="C38" s="64"/>
      <c r="D38" s="64"/>
      <c r="E38" s="64"/>
      <c r="F38" s="64"/>
      <c r="G38" s="64"/>
      <c r="H38" s="64"/>
      <c r="I38" s="64"/>
      <c r="J38" s="64"/>
      <c r="K38" s="64"/>
      <c r="L38" s="64"/>
      <c r="M38" s="65"/>
      <c r="N38" s="65"/>
      <c r="O38" s="65"/>
      <c r="P38" s="65"/>
      <c r="Q38" s="65"/>
      <c r="R38" s="65"/>
      <c r="S38" s="65"/>
      <c r="T38" s="65"/>
      <c r="U38" s="66"/>
      <c r="V38" s="66"/>
      <c r="W38" s="66"/>
      <c r="X38" s="66"/>
      <c r="Y38" s="66"/>
      <c r="Z38" s="66"/>
      <c r="AA38" s="66"/>
      <c r="AB38" s="66"/>
      <c r="AC38" s="66"/>
      <c r="AD38" s="66"/>
      <c r="AE38" s="66"/>
      <c r="AF38" s="66"/>
      <c r="AG38" s="66"/>
      <c r="AH38" s="66"/>
      <c r="AI38" s="66"/>
      <c r="AJ38" s="66"/>
      <c r="AK38" s="66"/>
      <c r="AL38" s="66"/>
      <c r="AM38" s="66"/>
      <c r="AN38" s="68"/>
      <c r="AO38" s="68"/>
      <c r="AP38" s="68"/>
      <c r="AQ38" s="68"/>
      <c r="AR38" s="249"/>
      <c r="AS38" s="249"/>
      <c r="AT38" s="249"/>
      <c r="AU38" s="249"/>
      <c r="AV38" s="249"/>
      <c r="AW38" s="249"/>
      <c r="AX38" s="249"/>
      <c r="AY38" s="249"/>
      <c r="AZ38" s="249"/>
      <c r="BA38" s="249"/>
      <c r="BB38" s="249"/>
      <c r="BC38" s="249"/>
      <c r="BD38" s="249"/>
      <c r="BE38" s="249"/>
      <c r="BF38" s="249"/>
      <c r="BG38" s="249"/>
      <c r="BZ38" s="65"/>
      <c r="CA38" s="65"/>
      <c r="CB38" s="65"/>
      <c r="CC38" s="65"/>
      <c r="CD38" s="65"/>
    </row>
    <row r="39" spans="1:82" s="69" customFormat="1" ht="8.1" customHeight="1">
      <c r="A39" s="64"/>
      <c r="B39" s="64"/>
      <c r="C39" s="64"/>
      <c r="D39" s="64"/>
      <c r="E39" s="64"/>
      <c r="F39" s="64"/>
      <c r="G39" s="64"/>
      <c r="H39" s="64"/>
      <c r="I39" s="64"/>
      <c r="J39" s="64"/>
      <c r="K39" s="64"/>
      <c r="L39" s="64"/>
      <c r="M39" s="65"/>
      <c r="N39" s="65"/>
      <c r="O39" s="65"/>
      <c r="P39" s="65"/>
      <c r="Q39" s="65"/>
      <c r="R39" s="65"/>
      <c r="S39" s="65"/>
      <c r="T39" s="65"/>
      <c r="U39" s="66"/>
      <c r="V39" s="66"/>
      <c r="W39" s="66"/>
      <c r="X39" s="66"/>
      <c r="Y39" s="66"/>
      <c r="Z39" s="66"/>
      <c r="AA39" s="66"/>
      <c r="AB39" s="66"/>
      <c r="AC39" s="66"/>
      <c r="AD39" s="66"/>
      <c r="AE39" s="66"/>
      <c r="AF39" s="66"/>
      <c r="AG39" s="66"/>
      <c r="AH39" s="66"/>
      <c r="AI39" s="66"/>
      <c r="AJ39" s="66"/>
      <c r="AK39" s="66"/>
      <c r="AL39" s="66"/>
      <c r="AM39" s="66"/>
      <c r="AN39" s="68"/>
      <c r="AO39" s="68"/>
      <c r="AP39" s="68"/>
      <c r="AQ39" s="68"/>
      <c r="AR39" s="249"/>
      <c r="AS39" s="249"/>
      <c r="AT39" s="249"/>
      <c r="AU39" s="249"/>
      <c r="AV39" s="249"/>
      <c r="AW39" s="249"/>
      <c r="AX39" s="249"/>
      <c r="AY39" s="249"/>
      <c r="AZ39" s="249"/>
      <c r="BA39" s="249"/>
      <c r="BB39" s="249"/>
      <c r="BC39" s="249"/>
      <c r="BD39" s="249"/>
      <c r="BE39" s="249"/>
      <c r="BF39" s="249"/>
      <c r="BG39" s="249"/>
      <c r="BZ39" s="65"/>
      <c r="CA39" s="65"/>
      <c r="CB39" s="65"/>
      <c r="CC39" s="65"/>
      <c r="CD39" s="65"/>
    </row>
    <row r="40" spans="1:82" s="69" customFormat="1" ht="8.1" customHeight="1">
      <c r="A40" s="64"/>
      <c r="B40" s="64"/>
      <c r="C40" s="64"/>
      <c r="D40" s="64"/>
      <c r="E40" s="64"/>
      <c r="F40" s="64"/>
      <c r="G40" s="64"/>
      <c r="H40" s="64"/>
      <c r="I40" s="64"/>
      <c r="J40" s="64"/>
      <c r="K40" s="64"/>
      <c r="L40" s="64"/>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1"/>
      <c r="AO40" s="71"/>
      <c r="AP40" s="71"/>
      <c r="AQ40" s="71"/>
      <c r="AR40" s="70"/>
      <c r="AS40" s="70"/>
      <c r="AT40" s="70"/>
      <c r="AU40" s="70"/>
      <c r="AV40" s="70"/>
      <c r="AW40" s="70"/>
      <c r="AX40" s="70"/>
      <c r="AY40" s="70"/>
      <c r="AZ40" s="70"/>
      <c r="BA40" s="70"/>
      <c r="BB40" s="70"/>
      <c r="BC40" s="70"/>
      <c r="BD40" s="309"/>
      <c r="BE40" s="309"/>
      <c r="BF40" s="309"/>
      <c r="BG40" s="309"/>
      <c r="BZ40" s="65"/>
      <c r="CA40" s="65"/>
      <c r="CB40" s="65"/>
      <c r="CC40" s="65"/>
      <c r="CD40" s="65"/>
    </row>
    <row r="41" spans="1:82" s="69" customFormat="1" ht="8.1" customHeight="1">
      <c r="A41" s="64"/>
      <c r="B41" s="64"/>
      <c r="C41" s="64"/>
      <c r="D41" s="64"/>
      <c r="E41" s="64"/>
      <c r="F41" s="64"/>
      <c r="G41" s="64"/>
      <c r="H41" s="64"/>
      <c r="I41" s="64"/>
      <c r="J41" s="64"/>
      <c r="K41" s="64"/>
      <c r="L41" s="64"/>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1"/>
      <c r="AO41" s="71"/>
      <c r="AP41" s="71"/>
      <c r="AQ41" s="71"/>
      <c r="AR41" s="70"/>
      <c r="AS41" s="70"/>
      <c r="AT41" s="70"/>
      <c r="AU41" s="70"/>
      <c r="AV41" s="70"/>
      <c r="AW41" s="70"/>
      <c r="AX41" s="70"/>
      <c r="AY41" s="70"/>
      <c r="AZ41" s="70"/>
      <c r="BA41" s="70"/>
      <c r="BB41" s="70"/>
      <c r="BC41" s="70"/>
      <c r="BD41" s="309"/>
      <c r="BE41" s="309"/>
      <c r="BF41" s="309"/>
      <c r="BG41" s="309"/>
      <c r="BZ41" s="65"/>
      <c r="CA41" s="65"/>
      <c r="CB41" s="65"/>
      <c r="CC41" s="65"/>
      <c r="CD41" s="65"/>
    </row>
    <row r="42" spans="1:82" s="69" customFormat="1" ht="8.1" customHeight="1">
      <c r="A42" s="64"/>
      <c r="B42" s="64"/>
      <c r="C42" s="64"/>
      <c r="D42" s="64"/>
      <c r="E42" s="64"/>
      <c r="F42" s="64"/>
      <c r="G42" s="64"/>
      <c r="H42" s="64"/>
      <c r="I42" s="64"/>
      <c r="J42" s="64"/>
      <c r="K42" s="64"/>
      <c r="L42" s="64"/>
      <c r="M42" s="65"/>
      <c r="N42" s="65"/>
      <c r="O42" s="65"/>
      <c r="P42" s="65"/>
      <c r="Q42" s="65"/>
      <c r="R42" s="65"/>
      <c r="S42" s="65"/>
      <c r="T42" s="65"/>
      <c r="U42" s="72"/>
      <c r="V42" s="65"/>
      <c r="W42" s="65"/>
      <c r="X42" s="72"/>
      <c r="Y42" s="65"/>
      <c r="Z42" s="65"/>
      <c r="AA42" s="72"/>
      <c r="AB42" s="65"/>
      <c r="AC42" s="65"/>
      <c r="AD42" s="72"/>
      <c r="AE42" s="65"/>
      <c r="AF42" s="65"/>
      <c r="AG42" s="72"/>
      <c r="AH42" s="65"/>
      <c r="AI42" s="65"/>
      <c r="AJ42" s="72"/>
      <c r="AK42" s="72"/>
      <c r="AL42" s="65"/>
      <c r="AM42" s="65"/>
      <c r="AN42" s="73"/>
      <c r="AO42" s="68"/>
      <c r="AP42" s="68"/>
      <c r="AQ42" s="68"/>
      <c r="AR42" s="308"/>
      <c r="AS42" s="308"/>
      <c r="AT42" s="308"/>
      <c r="AU42" s="308"/>
      <c r="AV42" s="308"/>
      <c r="AW42" s="308"/>
      <c r="AX42" s="308"/>
      <c r="AY42" s="308"/>
      <c r="AZ42" s="308"/>
      <c r="BA42" s="308"/>
      <c r="BB42" s="308"/>
      <c r="BC42" s="308"/>
      <c r="BD42" s="308"/>
      <c r="BE42" s="308"/>
      <c r="BF42" s="308"/>
      <c r="BG42" s="308"/>
      <c r="BZ42" s="65"/>
      <c r="CA42" s="65"/>
      <c r="CB42" s="65"/>
      <c r="CC42" s="65"/>
      <c r="CD42" s="65"/>
    </row>
    <row r="43" spans="1:82" s="69" customFormat="1" ht="8.1" customHeight="1">
      <c r="A43" s="64"/>
      <c r="B43" s="64"/>
      <c r="C43" s="64"/>
      <c r="D43" s="64"/>
      <c r="E43" s="64"/>
      <c r="F43" s="64"/>
      <c r="G43" s="64"/>
      <c r="H43" s="64"/>
      <c r="I43" s="64"/>
      <c r="J43" s="64"/>
      <c r="K43" s="64"/>
      <c r="L43" s="64"/>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8"/>
      <c r="AO43" s="68"/>
      <c r="AP43" s="68"/>
      <c r="AQ43" s="68"/>
      <c r="AR43" s="308"/>
      <c r="AS43" s="308"/>
      <c r="AT43" s="308"/>
      <c r="AU43" s="308"/>
      <c r="AV43" s="308"/>
      <c r="AW43" s="308"/>
      <c r="AX43" s="308"/>
      <c r="AY43" s="308"/>
      <c r="AZ43" s="308"/>
      <c r="BA43" s="308"/>
      <c r="BB43" s="308"/>
      <c r="BC43" s="308"/>
      <c r="BD43" s="308"/>
      <c r="BE43" s="308"/>
      <c r="BF43" s="308"/>
      <c r="BG43" s="308"/>
      <c r="BZ43" s="65"/>
      <c r="CA43" s="65"/>
      <c r="CB43" s="65"/>
      <c r="CC43" s="65"/>
      <c r="CD43" s="65"/>
    </row>
    <row r="44" spans="1:82" s="69" customFormat="1" ht="14.25" customHeight="1">
      <c r="A44" s="64"/>
      <c r="B44" s="64"/>
      <c r="C44" s="64"/>
      <c r="D44" s="64"/>
      <c r="E44" s="64"/>
      <c r="F44" s="64"/>
      <c r="G44" s="64"/>
      <c r="H44" s="64"/>
      <c r="I44" s="64"/>
      <c r="J44" s="64"/>
      <c r="K44" s="64"/>
      <c r="L44" s="64"/>
      <c r="M44" s="65"/>
      <c r="N44" s="65"/>
      <c r="O44"/>
      <c r="P44"/>
      <c r="Q44"/>
      <c r="R44"/>
      <c r="S44"/>
      <c r="T44"/>
      <c r="U44"/>
      <c r="V44"/>
      <c r="W44"/>
      <c r="X44"/>
      <c r="Y44"/>
      <c r="Z44"/>
      <c r="AA44"/>
      <c r="AB44"/>
      <c r="AC44"/>
      <c r="AD44"/>
      <c r="AE44"/>
      <c r="AF44"/>
      <c r="AG44"/>
      <c r="AH44"/>
      <c r="AI44"/>
      <c r="AJ44"/>
      <c r="AK44"/>
      <c r="AL44"/>
      <c r="AM44"/>
      <c r="AN44"/>
      <c r="AO44"/>
      <c r="AP44"/>
      <c r="AQ44" s="165">
        <v>2</v>
      </c>
      <c r="AR44" s="308"/>
      <c r="AS44" s="308"/>
      <c r="AT44" s="308"/>
      <c r="AU44" s="308"/>
      <c r="AV44" s="308"/>
      <c r="AW44" s="308"/>
      <c r="AX44" s="308"/>
      <c r="AY44" s="308"/>
      <c r="AZ44" s="308"/>
      <c r="BA44" s="308"/>
      <c r="BB44" s="308"/>
      <c r="BC44" s="308"/>
      <c r="BD44" s="308"/>
      <c r="BE44" s="308"/>
      <c r="BF44" s="308"/>
      <c r="BG44" s="308"/>
      <c r="BK44" s="247"/>
      <c r="BL44" s="247"/>
      <c r="BM44" s="247"/>
      <c r="BZ44" s="65"/>
      <c r="CA44" s="65"/>
      <c r="CB44" s="65"/>
      <c r="CC44" s="65"/>
      <c r="CD44" s="65"/>
    </row>
    <row r="45" spans="1:82" ht="13.5" customHeight="1">
      <c r="A45" s="244"/>
      <c r="B45" s="244"/>
      <c r="C45" s="244"/>
      <c r="D45" s="244"/>
      <c r="E45" s="244"/>
      <c r="F45" s="244"/>
      <c r="G45" s="244"/>
      <c r="H45" s="244"/>
      <c r="I45" s="244"/>
      <c r="J45" s="244"/>
      <c r="K45" s="244"/>
      <c r="L45" s="244"/>
      <c r="M45" s="245">
        <v>31</v>
      </c>
      <c r="N45" s="245"/>
      <c r="O45" s="298"/>
      <c r="P45" s="298"/>
      <c r="Q45" s="298"/>
      <c r="R45" s="298"/>
      <c r="S45" s="298"/>
      <c r="T45" s="298"/>
      <c r="U45" s="243"/>
      <c r="V45" s="243"/>
      <c r="W45" s="243"/>
      <c r="X45" s="243"/>
      <c r="Y45" s="243"/>
      <c r="Z45" s="243"/>
      <c r="AA45" s="243"/>
      <c r="AB45" s="243"/>
      <c r="AC45" s="243"/>
      <c r="AD45" s="241"/>
      <c r="AE45" s="241"/>
      <c r="AF45" s="241"/>
      <c r="AG45" s="242"/>
      <c r="AH45" s="242"/>
      <c r="AI45" s="242"/>
      <c r="AJ45" s="241"/>
      <c r="AK45" s="241"/>
      <c r="AL45" s="241"/>
      <c r="AM45" s="241"/>
      <c r="AN45" s="228"/>
      <c r="AO45" s="228"/>
      <c r="AP45" s="228"/>
      <c r="AQ45" s="228"/>
      <c r="AR45" s="230" t="str">
        <f t="shared" ref="AR45:AR74" si="4">IF(OR(BU45=TRUE,BV45=TRUE),13500,IF(BW45=TRUE,ROUNDDOWN(2000/AA45,0),"-"))</f>
        <v>-</v>
      </c>
      <c r="AS45" s="230"/>
      <c r="AT45" s="230"/>
      <c r="AU45" s="230"/>
      <c r="AV45" s="230" t="str">
        <f t="shared" ref="AV45:AV74" si="5">IF(AR45="-","-",IF(AR45=13333,ROUNDDOWN(2000*U45*X45,0),ROUNDDOWN(AJ45*AR45,0)))</f>
        <v>-</v>
      </c>
      <c r="AW45" s="230"/>
      <c r="AX45" s="230"/>
      <c r="AY45" s="230"/>
      <c r="AZ45" s="230" t="e">
        <f t="shared" ref="AZ45:AZ74" si="6">IF(AR45="-",BX45,MIN((IF((AN45-AR45)&gt;0,AN45-AR45,0)),BX45))</f>
        <v>#REF!</v>
      </c>
      <c r="BA45" s="230"/>
      <c r="BB45" s="230"/>
      <c r="BC45" s="230"/>
      <c r="BD45" s="230" t="e">
        <f t="shared" ref="BD45:BD74" si="7">ROUNDDOWN(AJ45*AZ45,0)</f>
        <v>#REF!</v>
      </c>
      <c r="BE45" s="230"/>
      <c r="BF45" s="230"/>
      <c r="BG45" s="230"/>
      <c r="BH45" s="60"/>
      <c r="BI45" s="60"/>
      <c r="BJ45" s="60"/>
      <c r="BK45" s="221"/>
      <c r="BL45" s="221"/>
      <c r="BM45" s="221"/>
      <c r="BN45" s="60"/>
      <c r="BO45" s="60"/>
      <c r="BP45" s="60"/>
      <c r="BQ45" s="60"/>
      <c r="BR45" s="60"/>
      <c r="BS45" s="60"/>
      <c r="BT45" s="60"/>
      <c r="BU45" s="60" t="b">
        <v>0</v>
      </c>
      <c r="BV45" s="60" t="b">
        <v>0</v>
      </c>
      <c r="BW45" s="60" t="b">
        <v>0</v>
      </c>
      <c r="BX45" s="60" t="e">
        <f>IF(#REF!="スギ",MIN(AN45,50000),MIN(AN45,70000))</f>
        <v>#REF!</v>
      </c>
      <c r="BZ45" s="56"/>
      <c r="CA45" s="56"/>
      <c r="CB45" s="56"/>
      <c r="CC45" s="56"/>
      <c r="CD45" s="56"/>
    </row>
    <row r="46" spans="1:82">
      <c r="A46" s="239"/>
      <c r="B46" s="239"/>
      <c r="C46" s="239"/>
      <c r="D46" s="239"/>
      <c r="E46" s="239"/>
      <c r="F46" s="239"/>
      <c r="G46" s="239"/>
      <c r="H46" s="239"/>
      <c r="I46" s="239"/>
      <c r="J46" s="239"/>
      <c r="K46" s="239"/>
      <c r="L46" s="239"/>
      <c r="M46" s="240">
        <v>32</v>
      </c>
      <c r="N46" s="240"/>
      <c r="O46" s="306"/>
      <c r="P46" s="306"/>
      <c r="Q46" s="306"/>
      <c r="R46" s="306"/>
      <c r="S46" s="306"/>
      <c r="T46" s="306"/>
      <c r="U46" s="231"/>
      <c r="V46" s="231"/>
      <c r="W46" s="231"/>
      <c r="X46" s="231"/>
      <c r="Y46" s="231"/>
      <c r="Z46" s="231"/>
      <c r="AA46" s="231"/>
      <c r="AB46" s="231"/>
      <c r="AC46" s="231"/>
      <c r="AD46" s="232"/>
      <c r="AE46" s="232"/>
      <c r="AF46" s="232"/>
      <c r="AG46" s="233"/>
      <c r="AH46" s="233"/>
      <c r="AI46" s="233"/>
      <c r="AJ46" s="232"/>
      <c r="AK46" s="232"/>
      <c r="AL46" s="232"/>
      <c r="AM46" s="232"/>
      <c r="AN46" s="226"/>
      <c r="AO46" s="226"/>
      <c r="AP46" s="226"/>
      <c r="AQ46" s="226"/>
      <c r="AR46" s="230" t="str">
        <f t="shared" si="4"/>
        <v>-</v>
      </c>
      <c r="AS46" s="230"/>
      <c r="AT46" s="230"/>
      <c r="AU46" s="230"/>
      <c r="AV46" s="230" t="str">
        <f t="shared" si="5"/>
        <v>-</v>
      </c>
      <c r="AW46" s="230"/>
      <c r="AX46" s="230"/>
      <c r="AY46" s="230"/>
      <c r="AZ46" s="230" t="e">
        <f t="shared" si="6"/>
        <v>#REF!</v>
      </c>
      <c r="BA46" s="230"/>
      <c r="BB46" s="230"/>
      <c r="BC46" s="230"/>
      <c r="BD46" s="230" t="e">
        <f t="shared" si="7"/>
        <v>#REF!</v>
      </c>
      <c r="BE46" s="230"/>
      <c r="BF46" s="230"/>
      <c r="BG46" s="230"/>
      <c r="BH46" s="60"/>
      <c r="BI46" s="60"/>
      <c r="BJ46" s="60"/>
      <c r="BK46" s="221"/>
      <c r="BL46" s="221"/>
      <c r="BM46" s="221"/>
      <c r="BN46" s="60"/>
      <c r="BO46" s="60"/>
      <c r="BP46" s="60"/>
      <c r="BQ46" s="60"/>
      <c r="BR46" s="60"/>
      <c r="BS46" s="60"/>
      <c r="BT46" s="60"/>
      <c r="BU46" s="60" t="b">
        <v>0</v>
      </c>
      <c r="BV46" s="60" t="b">
        <v>0</v>
      </c>
      <c r="BW46" s="60" t="b">
        <v>0</v>
      </c>
      <c r="BX46" s="60" t="e">
        <f>IF(#REF!="スギ",MIN(AN46,50000),MIN(AN46,70000))</f>
        <v>#REF!</v>
      </c>
      <c r="BZ46" s="56"/>
      <c r="CA46" s="56"/>
      <c r="CB46" s="56"/>
      <c r="CC46" s="56"/>
      <c r="CD46" s="56"/>
    </row>
    <row r="47" spans="1:82">
      <c r="A47" s="239"/>
      <c r="B47" s="239"/>
      <c r="C47" s="239"/>
      <c r="D47" s="239"/>
      <c r="E47" s="239"/>
      <c r="F47" s="239"/>
      <c r="G47" s="239"/>
      <c r="H47" s="239"/>
      <c r="I47" s="239"/>
      <c r="J47" s="239"/>
      <c r="K47" s="239"/>
      <c r="L47" s="239"/>
      <c r="M47" s="240">
        <v>33</v>
      </c>
      <c r="N47" s="240"/>
      <c r="O47" s="252"/>
      <c r="P47" s="252"/>
      <c r="Q47" s="252"/>
      <c r="R47" s="252"/>
      <c r="S47" s="252"/>
      <c r="T47" s="252"/>
      <c r="U47" s="231"/>
      <c r="V47" s="231"/>
      <c r="W47" s="231"/>
      <c r="X47" s="231"/>
      <c r="Y47" s="231"/>
      <c r="Z47" s="231"/>
      <c r="AA47" s="231"/>
      <c r="AB47" s="231"/>
      <c r="AC47" s="231"/>
      <c r="AD47" s="232"/>
      <c r="AE47" s="232"/>
      <c r="AF47" s="232"/>
      <c r="AG47" s="233"/>
      <c r="AH47" s="233"/>
      <c r="AI47" s="233"/>
      <c r="AJ47" s="232"/>
      <c r="AK47" s="232"/>
      <c r="AL47" s="232"/>
      <c r="AM47" s="232"/>
      <c r="AN47" s="226"/>
      <c r="AO47" s="226"/>
      <c r="AP47" s="226"/>
      <c r="AQ47" s="226"/>
      <c r="AR47" s="230" t="str">
        <f t="shared" si="4"/>
        <v>-</v>
      </c>
      <c r="AS47" s="230"/>
      <c r="AT47" s="230"/>
      <c r="AU47" s="230"/>
      <c r="AV47" s="230" t="str">
        <f t="shared" si="5"/>
        <v>-</v>
      </c>
      <c r="AW47" s="230"/>
      <c r="AX47" s="230"/>
      <c r="AY47" s="230"/>
      <c r="AZ47" s="230" t="e">
        <f t="shared" si="6"/>
        <v>#REF!</v>
      </c>
      <c r="BA47" s="230"/>
      <c r="BB47" s="230"/>
      <c r="BC47" s="230"/>
      <c r="BD47" s="230" t="e">
        <f t="shared" si="7"/>
        <v>#REF!</v>
      </c>
      <c r="BE47" s="230"/>
      <c r="BF47" s="230"/>
      <c r="BG47" s="230"/>
      <c r="BH47" s="60"/>
      <c r="BI47" s="60"/>
      <c r="BJ47" s="60"/>
      <c r="BK47" s="221"/>
      <c r="BL47" s="221"/>
      <c r="BM47" s="221"/>
      <c r="BN47" s="60"/>
      <c r="BO47" s="60"/>
      <c r="BP47" s="60"/>
      <c r="BQ47" s="60"/>
      <c r="BR47" s="60"/>
      <c r="BS47" s="60"/>
      <c r="BT47" s="60"/>
      <c r="BU47" s="60" t="b">
        <v>0</v>
      </c>
      <c r="BV47" s="60" t="b">
        <v>0</v>
      </c>
      <c r="BW47" s="60" t="b">
        <v>0</v>
      </c>
      <c r="BX47" s="60" t="e">
        <f>IF(#REF!="スギ",MIN(AN47,50000),MIN(AN47,70000))</f>
        <v>#REF!</v>
      </c>
      <c r="BZ47" s="56"/>
      <c r="CA47" s="56"/>
      <c r="CB47" s="56"/>
      <c r="CC47" s="56"/>
      <c r="CD47" s="56"/>
    </row>
    <row r="48" spans="1:82">
      <c r="A48" s="239"/>
      <c r="B48" s="239"/>
      <c r="C48" s="239"/>
      <c r="D48" s="239"/>
      <c r="E48" s="239"/>
      <c r="F48" s="239"/>
      <c r="G48" s="239"/>
      <c r="H48" s="239"/>
      <c r="I48" s="239"/>
      <c r="J48" s="239"/>
      <c r="K48" s="239"/>
      <c r="L48" s="239"/>
      <c r="M48" s="240">
        <v>34</v>
      </c>
      <c r="N48" s="240"/>
      <c r="O48" s="252"/>
      <c r="P48" s="252"/>
      <c r="Q48" s="252"/>
      <c r="R48" s="252"/>
      <c r="S48" s="252"/>
      <c r="T48" s="252"/>
      <c r="U48" s="231"/>
      <c r="V48" s="231"/>
      <c r="W48" s="231"/>
      <c r="X48" s="231"/>
      <c r="Y48" s="231"/>
      <c r="Z48" s="231"/>
      <c r="AA48" s="231"/>
      <c r="AB48" s="231"/>
      <c r="AC48" s="231"/>
      <c r="AD48" s="232"/>
      <c r="AE48" s="232"/>
      <c r="AF48" s="232"/>
      <c r="AG48" s="233"/>
      <c r="AH48" s="233"/>
      <c r="AI48" s="233"/>
      <c r="AJ48" s="232"/>
      <c r="AK48" s="232"/>
      <c r="AL48" s="232"/>
      <c r="AM48" s="232"/>
      <c r="AN48" s="226"/>
      <c r="AO48" s="226"/>
      <c r="AP48" s="226"/>
      <c r="AQ48" s="226"/>
      <c r="AR48" s="230" t="str">
        <f t="shared" si="4"/>
        <v>-</v>
      </c>
      <c r="AS48" s="230"/>
      <c r="AT48" s="230"/>
      <c r="AU48" s="230"/>
      <c r="AV48" s="230" t="str">
        <f t="shared" si="5"/>
        <v>-</v>
      </c>
      <c r="AW48" s="230"/>
      <c r="AX48" s="230"/>
      <c r="AY48" s="230"/>
      <c r="AZ48" s="230" t="e">
        <f t="shared" si="6"/>
        <v>#REF!</v>
      </c>
      <c r="BA48" s="230"/>
      <c r="BB48" s="230"/>
      <c r="BC48" s="230"/>
      <c r="BD48" s="230" t="e">
        <f t="shared" si="7"/>
        <v>#REF!</v>
      </c>
      <c r="BE48" s="230"/>
      <c r="BF48" s="230"/>
      <c r="BG48" s="230"/>
      <c r="BH48" s="60"/>
      <c r="BI48" s="60"/>
      <c r="BJ48" s="60"/>
      <c r="BK48" s="221"/>
      <c r="BL48" s="221"/>
      <c r="BM48" s="221"/>
      <c r="BN48" s="60"/>
      <c r="BO48" s="60"/>
      <c r="BP48" s="60"/>
      <c r="BQ48" s="60"/>
      <c r="BR48" s="60"/>
      <c r="BS48" s="60"/>
      <c r="BT48" s="60"/>
      <c r="BU48" s="60" t="b">
        <v>0</v>
      </c>
      <c r="BV48" s="60" t="b">
        <v>0</v>
      </c>
      <c r="BW48" s="60" t="b">
        <v>0</v>
      </c>
      <c r="BX48" s="60" t="e">
        <f>IF(#REF!="スギ",MIN(AN48,50000),MIN(AN48,70000))</f>
        <v>#REF!</v>
      </c>
      <c r="BZ48" s="55"/>
      <c r="CA48" s="55"/>
      <c r="CB48" s="55"/>
      <c r="CC48" s="55"/>
      <c r="CD48" s="55"/>
    </row>
    <row r="49" spans="1:82">
      <c r="A49" s="239"/>
      <c r="B49" s="239"/>
      <c r="C49" s="239"/>
      <c r="D49" s="239"/>
      <c r="E49" s="239"/>
      <c r="F49" s="239"/>
      <c r="G49" s="239"/>
      <c r="H49" s="239"/>
      <c r="I49" s="239"/>
      <c r="J49" s="239"/>
      <c r="K49" s="239"/>
      <c r="L49" s="239"/>
      <c r="M49" s="240">
        <v>35</v>
      </c>
      <c r="N49" s="240"/>
      <c r="O49" s="252"/>
      <c r="P49" s="252"/>
      <c r="Q49" s="252"/>
      <c r="R49" s="252"/>
      <c r="S49" s="252"/>
      <c r="T49" s="252"/>
      <c r="U49" s="231"/>
      <c r="V49" s="231"/>
      <c r="W49" s="231"/>
      <c r="X49" s="231"/>
      <c r="Y49" s="231"/>
      <c r="Z49" s="231"/>
      <c r="AA49" s="231"/>
      <c r="AB49" s="231"/>
      <c r="AC49" s="231"/>
      <c r="AD49" s="232"/>
      <c r="AE49" s="232"/>
      <c r="AF49" s="232"/>
      <c r="AG49" s="233"/>
      <c r="AH49" s="233"/>
      <c r="AI49" s="233"/>
      <c r="AJ49" s="232"/>
      <c r="AK49" s="232"/>
      <c r="AL49" s="232"/>
      <c r="AM49" s="232"/>
      <c r="AN49" s="226"/>
      <c r="AO49" s="226"/>
      <c r="AP49" s="226"/>
      <c r="AQ49" s="226"/>
      <c r="AR49" s="230" t="str">
        <f t="shared" si="4"/>
        <v>-</v>
      </c>
      <c r="AS49" s="230"/>
      <c r="AT49" s="230"/>
      <c r="AU49" s="230"/>
      <c r="AV49" s="230" t="str">
        <f t="shared" si="5"/>
        <v>-</v>
      </c>
      <c r="AW49" s="230"/>
      <c r="AX49" s="230"/>
      <c r="AY49" s="230"/>
      <c r="AZ49" s="230" t="e">
        <f t="shared" si="6"/>
        <v>#REF!</v>
      </c>
      <c r="BA49" s="230"/>
      <c r="BB49" s="230"/>
      <c r="BC49" s="230"/>
      <c r="BD49" s="230" t="e">
        <f t="shared" si="7"/>
        <v>#REF!</v>
      </c>
      <c r="BE49" s="230"/>
      <c r="BF49" s="230"/>
      <c r="BG49" s="230"/>
      <c r="BH49" s="60"/>
      <c r="BI49" s="60"/>
      <c r="BJ49" s="60"/>
      <c r="BK49" s="221"/>
      <c r="BL49" s="221"/>
      <c r="BM49" s="221"/>
      <c r="BN49" s="60"/>
      <c r="BO49" s="60"/>
      <c r="BP49" s="60"/>
      <c r="BQ49" s="60"/>
      <c r="BR49" s="60"/>
      <c r="BS49" s="60"/>
      <c r="BT49" s="60"/>
      <c r="BU49" s="60" t="b">
        <v>0</v>
      </c>
      <c r="BV49" s="60" t="b">
        <v>0</v>
      </c>
      <c r="BW49" s="60" t="b">
        <v>0</v>
      </c>
      <c r="BX49" s="60" t="e">
        <f>IF(#REF!="スギ",MIN(AN49,50000),MIN(AN49,70000))</f>
        <v>#REF!</v>
      </c>
      <c r="BZ49" s="55"/>
      <c r="CA49" s="55"/>
      <c r="CB49" s="55"/>
      <c r="CC49" s="55"/>
      <c r="CD49" s="55"/>
    </row>
    <row r="50" spans="1:82">
      <c r="A50" s="239"/>
      <c r="B50" s="239"/>
      <c r="C50" s="239"/>
      <c r="D50" s="239"/>
      <c r="E50" s="239"/>
      <c r="F50" s="239"/>
      <c r="G50" s="239"/>
      <c r="H50" s="239"/>
      <c r="I50" s="239"/>
      <c r="J50" s="239"/>
      <c r="K50" s="239"/>
      <c r="L50" s="239"/>
      <c r="M50" s="240">
        <v>36</v>
      </c>
      <c r="N50" s="240"/>
      <c r="O50" s="233"/>
      <c r="P50" s="233"/>
      <c r="Q50" s="233"/>
      <c r="R50" s="233"/>
      <c r="S50" s="233"/>
      <c r="T50" s="233"/>
      <c r="U50" s="231"/>
      <c r="V50" s="231"/>
      <c r="W50" s="231"/>
      <c r="X50" s="231"/>
      <c r="Y50" s="231"/>
      <c r="Z50" s="231"/>
      <c r="AA50" s="231"/>
      <c r="AB50" s="231"/>
      <c r="AC50" s="231"/>
      <c r="AD50" s="232"/>
      <c r="AE50" s="232"/>
      <c r="AF50" s="232"/>
      <c r="AG50" s="233"/>
      <c r="AH50" s="233"/>
      <c r="AI50" s="233"/>
      <c r="AJ50" s="232"/>
      <c r="AK50" s="232"/>
      <c r="AL50" s="232"/>
      <c r="AM50" s="232"/>
      <c r="AN50" s="226"/>
      <c r="AO50" s="226"/>
      <c r="AP50" s="226"/>
      <c r="AQ50" s="226"/>
      <c r="AR50" s="230" t="str">
        <f t="shared" si="4"/>
        <v>-</v>
      </c>
      <c r="AS50" s="230"/>
      <c r="AT50" s="230"/>
      <c r="AU50" s="230"/>
      <c r="AV50" s="230" t="str">
        <f t="shared" si="5"/>
        <v>-</v>
      </c>
      <c r="AW50" s="230"/>
      <c r="AX50" s="230"/>
      <c r="AY50" s="230"/>
      <c r="AZ50" s="230" t="e">
        <f t="shared" si="6"/>
        <v>#REF!</v>
      </c>
      <c r="BA50" s="230"/>
      <c r="BB50" s="230"/>
      <c r="BC50" s="230"/>
      <c r="BD50" s="230" t="e">
        <f t="shared" si="7"/>
        <v>#REF!</v>
      </c>
      <c r="BE50" s="230"/>
      <c r="BF50" s="230"/>
      <c r="BG50" s="230"/>
      <c r="BH50" s="60"/>
      <c r="BI50" s="60"/>
      <c r="BJ50" s="60"/>
      <c r="BK50" s="221"/>
      <c r="BL50" s="221"/>
      <c r="BM50" s="221"/>
      <c r="BN50" s="60"/>
      <c r="BO50" s="60"/>
      <c r="BP50" s="60"/>
      <c r="BQ50" s="60"/>
      <c r="BR50" s="60"/>
      <c r="BS50" s="60"/>
      <c r="BT50" s="60"/>
      <c r="BU50" s="60" t="b">
        <v>0</v>
      </c>
      <c r="BV50" s="60" t="b">
        <v>0</v>
      </c>
      <c r="BW50" s="60" t="b">
        <v>0</v>
      </c>
      <c r="BX50" s="60" t="e">
        <f>IF(#REF!="スギ",MIN(AN50,50000),MIN(AN50,70000))</f>
        <v>#REF!</v>
      </c>
      <c r="BZ50" s="55"/>
      <c r="CA50" s="55"/>
      <c r="CB50" s="55"/>
      <c r="CC50" s="55"/>
      <c r="CD50" s="55"/>
    </row>
    <row r="51" spans="1:82">
      <c r="A51" s="239"/>
      <c r="B51" s="239"/>
      <c r="C51" s="239"/>
      <c r="D51" s="239"/>
      <c r="E51" s="239"/>
      <c r="F51" s="239"/>
      <c r="G51" s="239"/>
      <c r="H51" s="239"/>
      <c r="I51" s="239"/>
      <c r="J51" s="239"/>
      <c r="K51" s="239"/>
      <c r="L51" s="239"/>
      <c r="M51" s="240">
        <v>37</v>
      </c>
      <c r="N51" s="240"/>
      <c r="O51" s="233"/>
      <c r="P51" s="233"/>
      <c r="Q51" s="233"/>
      <c r="R51" s="233"/>
      <c r="S51" s="233"/>
      <c r="T51" s="233"/>
      <c r="U51" s="231"/>
      <c r="V51" s="231"/>
      <c r="W51" s="231"/>
      <c r="X51" s="231"/>
      <c r="Y51" s="231"/>
      <c r="Z51" s="231"/>
      <c r="AA51" s="231"/>
      <c r="AB51" s="231"/>
      <c r="AC51" s="231"/>
      <c r="AD51" s="232"/>
      <c r="AE51" s="232"/>
      <c r="AF51" s="232"/>
      <c r="AG51" s="233"/>
      <c r="AH51" s="233"/>
      <c r="AI51" s="233"/>
      <c r="AJ51" s="232"/>
      <c r="AK51" s="232"/>
      <c r="AL51" s="232"/>
      <c r="AM51" s="232"/>
      <c r="AN51" s="226"/>
      <c r="AO51" s="226"/>
      <c r="AP51" s="226"/>
      <c r="AQ51" s="226"/>
      <c r="AR51" s="230" t="str">
        <f t="shared" si="4"/>
        <v>-</v>
      </c>
      <c r="AS51" s="230"/>
      <c r="AT51" s="230"/>
      <c r="AU51" s="230"/>
      <c r="AV51" s="230" t="str">
        <f t="shared" si="5"/>
        <v>-</v>
      </c>
      <c r="AW51" s="230"/>
      <c r="AX51" s="230"/>
      <c r="AY51" s="230"/>
      <c r="AZ51" s="230" t="e">
        <f t="shared" si="6"/>
        <v>#REF!</v>
      </c>
      <c r="BA51" s="230"/>
      <c r="BB51" s="230"/>
      <c r="BC51" s="230"/>
      <c r="BD51" s="230" t="e">
        <f t="shared" si="7"/>
        <v>#REF!</v>
      </c>
      <c r="BE51" s="230"/>
      <c r="BF51" s="230"/>
      <c r="BG51" s="230"/>
      <c r="BH51" s="60"/>
      <c r="BI51" s="60"/>
      <c r="BJ51" s="60"/>
      <c r="BK51" s="221"/>
      <c r="BL51" s="221"/>
      <c r="BM51" s="221"/>
      <c r="BN51" s="60"/>
      <c r="BO51" s="60"/>
      <c r="BP51" s="60"/>
      <c r="BQ51" s="60"/>
      <c r="BR51" s="60"/>
      <c r="BS51" s="60"/>
      <c r="BT51" s="60"/>
      <c r="BU51" s="60" t="b">
        <v>0</v>
      </c>
      <c r="BV51" s="60" t="b">
        <v>0</v>
      </c>
      <c r="BW51" s="60" t="b">
        <v>0</v>
      </c>
      <c r="BX51" s="60" t="e">
        <f>IF(#REF!="スギ",MIN(AN51,50000),MIN(AN51,70000))</f>
        <v>#REF!</v>
      </c>
      <c r="BZ51" s="55"/>
      <c r="CA51" s="55"/>
      <c r="CB51" s="55"/>
      <c r="CC51" s="55"/>
      <c r="CD51" s="55"/>
    </row>
    <row r="52" spans="1:82">
      <c r="A52" s="239"/>
      <c r="B52" s="239"/>
      <c r="C52" s="239"/>
      <c r="D52" s="239"/>
      <c r="E52" s="239"/>
      <c r="F52" s="239"/>
      <c r="G52" s="239"/>
      <c r="H52" s="239"/>
      <c r="I52" s="239"/>
      <c r="J52" s="239"/>
      <c r="K52" s="239"/>
      <c r="L52" s="239"/>
      <c r="M52" s="240">
        <v>38</v>
      </c>
      <c r="N52" s="240"/>
      <c r="O52" s="233"/>
      <c r="P52" s="233"/>
      <c r="Q52" s="233"/>
      <c r="R52" s="233"/>
      <c r="S52" s="233"/>
      <c r="T52" s="233"/>
      <c r="U52" s="231"/>
      <c r="V52" s="231"/>
      <c r="W52" s="231"/>
      <c r="X52" s="231"/>
      <c r="Y52" s="231"/>
      <c r="Z52" s="231"/>
      <c r="AA52" s="231"/>
      <c r="AB52" s="231"/>
      <c r="AC52" s="231"/>
      <c r="AD52" s="232"/>
      <c r="AE52" s="232"/>
      <c r="AF52" s="232"/>
      <c r="AG52" s="233"/>
      <c r="AH52" s="233"/>
      <c r="AI52" s="233"/>
      <c r="AJ52" s="232"/>
      <c r="AK52" s="232"/>
      <c r="AL52" s="232"/>
      <c r="AM52" s="232"/>
      <c r="AN52" s="226"/>
      <c r="AO52" s="226"/>
      <c r="AP52" s="226"/>
      <c r="AQ52" s="226"/>
      <c r="AR52" s="230" t="str">
        <f t="shared" si="4"/>
        <v>-</v>
      </c>
      <c r="AS52" s="230"/>
      <c r="AT52" s="230"/>
      <c r="AU52" s="230"/>
      <c r="AV52" s="230" t="str">
        <f t="shared" si="5"/>
        <v>-</v>
      </c>
      <c r="AW52" s="230"/>
      <c r="AX52" s="230"/>
      <c r="AY52" s="230"/>
      <c r="AZ52" s="230" t="e">
        <f t="shared" si="6"/>
        <v>#REF!</v>
      </c>
      <c r="BA52" s="230"/>
      <c r="BB52" s="230"/>
      <c r="BC52" s="230"/>
      <c r="BD52" s="230" t="e">
        <f t="shared" si="7"/>
        <v>#REF!</v>
      </c>
      <c r="BE52" s="230"/>
      <c r="BF52" s="230"/>
      <c r="BG52" s="230"/>
      <c r="BH52" s="60"/>
      <c r="BI52" s="60"/>
      <c r="BJ52" s="60"/>
      <c r="BK52" s="221"/>
      <c r="BL52" s="221"/>
      <c r="BM52" s="221"/>
      <c r="BN52" s="60"/>
      <c r="BO52" s="60"/>
      <c r="BP52" s="60"/>
      <c r="BQ52" s="60"/>
      <c r="BR52" s="60"/>
      <c r="BS52" s="60"/>
      <c r="BT52" s="60"/>
      <c r="BU52" s="60" t="b">
        <v>0</v>
      </c>
      <c r="BV52" s="60" t="b">
        <v>0</v>
      </c>
      <c r="BW52" s="60" t="b">
        <v>0</v>
      </c>
      <c r="BX52" s="60" t="e">
        <f>IF(#REF!="スギ",MIN(AN52,50000),MIN(AN52,70000))</f>
        <v>#REF!</v>
      </c>
      <c r="BZ52" s="55"/>
      <c r="CA52" s="55"/>
      <c r="CB52" s="55"/>
      <c r="CC52" s="55"/>
      <c r="CD52" s="55"/>
    </row>
    <row r="53" spans="1:82">
      <c r="A53" s="239"/>
      <c r="B53" s="239"/>
      <c r="C53" s="239"/>
      <c r="D53" s="239"/>
      <c r="E53" s="239"/>
      <c r="F53" s="239"/>
      <c r="G53" s="239"/>
      <c r="H53" s="239"/>
      <c r="I53" s="239"/>
      <c r="J53" s="239"/>
      <c r="K53" s="239"/>
      <c r="L53" s="239"/>
      <c r="M53" s="240">
        <v>39</v>
      </c>
      <c r="N53" s="240"/>
      <c r="O53" s="233"/>
      <c r="P53" s="233"/>
      <c r="Q53" s="233"/>
      <c r="R53" s="233"/>
      <c r="S53" s="233"/>
      <c r="T53" s="233"/>
      <c r="U53" s="231"/>
      <c r="V53" s="231"/>
      <c r="W53" s="231"/>
      <c r="X53" s="231"/>
      <c r="Y53" s="231"/>
      <c r="Z53" s="231"/>
      <c r="AA53" s="231"/>
      <c r="AB53" s="231"/>
      <c r="AC53" s="231"/>
      <c r="AD53" s="232"/>
      <c r="AE53" s="232"/>
      <c r="AF53" s="232"/>
      <c r="AG53" s="233"/>
      <c r="AH53" s="233"/>
      <c r="AI53" s="233"/>
      <c r="AJ53" s="232"/>
      <c r="AK53" s="232"/>
      <c r="AL53" s="232"/>
      <c r="AM53" s="232"/>
      <c r="AN53" s="226"/>
      <c r="AO53" s="226"/>
      <c r="AP53" s="226"/>
      <c r="AQ53" s="226"/>
      <c r="AR53" s="230" t="str">
        <f t="shared" si="4"/>
        <v>-</v>
      </c>
      <c r="AS53" s="230"/>
      <c r="AT53" s="230"/>
      <c r="AU53" s="230"/>
      <c r="AV53" s="230" t="str">
        <f t="shared" si="5"/>
        <v>-</v>
      </c>
      <c r="AW53" s="230"/>
      <c r="AX53" s="230"/>
      <c r="AY53" s="230"/>
      <c r="AZ53" s="230" t="e">
        <f t="shared" si="6"/>
        <v>#REF!</v>
      </c>
      <c r="BA53" s="230"/>
      <c r="BB53" s="230"/>
      <c r="BC53" s="230"/>
      <c r="BD53" s="230" t="e">
        <f t="shared" si="7"/>
        <v>#REF!</v>
      </c>
      <c r="BE53" s="230"/>
      <c r="BF53" s="230"/>
      <c r="BG53" s="230"/>
      <c r="BH53" s="60"/>
      <c r="BI53" s="60"/>
      <c r="BJ53" s="60"/>
      <c r="BK53" s="221"/>
      <c r="BL53" s="221"/>
      <c r="BM53" s="221"/>
      <c r="BN53" s="60"/>
      <c r="BO53" s="60"/>
      <c r="BP53" s="60"/>
      <c r="BQ53" s="60"/>
      <c r="BR53" s="60"/>
      <c r="BS53" s="60"/>
      <c r="BT53" s="60"/>
      <c r="BU53" s="60" t="b">
        <v>0</v>
      </c>
      <c r="BV53" s="60" t="b">
        <v>0</v>
      </c>
      <c r="BW53" s="60" t="b">
        <v>0</v>
      </c>
      <c r="BX53" s="60" t="e">
        <f>IF(#REF!="スギ",MIN(AN53,50000),MIN(AN53,70000))</f>
        <v>#REF!</v>
      </c>
      <c r="BZ53" s="55"/>
      <c r="CA53" s="55"/>
      <c r="CB53" s="55"/>
      <c r="CC53" s="55"/>
      <c r="CD53" s="55"/>
    </row>
    <row r="54" spans="1:82">
      <c r="A54" s="239"/>
      <c r="B54" s="239"/>
      <c r="C54" s="239"/>
      <c r="D54" s="239"/>
      <c r="E54" s="239"/>
      <c r="F54" s="239"/>
      <c r="G54" s="239"/>
      <c r="H54" s="239"/>
      <c r="I54" s="239"/>
      <c r="J54" s="239"/>
      <c r="K54" s="239"/>
      <c r="L54" s="239"/>
      <c r="M54" s="240">
        <v>40</v>
      </c>
      <c r="N54" s="240"/>
      <c r="O54" s="233"/>
      <c r="P54" s="233"/>
      <c r="Q54" s="233"/>
      <c r="R54" s="233"/>
      <c r="S54" s="233"/>
      <c r="T54" s="233"/>
      <c r="U54" s="231"/>
      <c r="V54" s="231"/>
      <c r="W54" s="231"/>
      <c r="X54" s="231"/>
      <c r="Y54" s="231"/>
      <c r="Z54" s="231"/>
      <c r="AA54" s="231"/>
      <c r="AB54" s="231"/>
      <c r="AC54" s="231"/>
      <c r="AD54" s="232"/>
      <c r="AE54" s="232"/>
      <c r="AF54" s="232"/>
      <c r="AG54" s="233"/>
      <c r="AH54" s="233"/>
      <c r="AI54" s="233"/>
      <c r="AJ54" s="232"/>
      <c r="AK54" s="232"/>
      <c r="AL54" s="232"/>
      <c r="AM54" s="232"/>
      <c r="AN54" s="226"/>
      <c r="AO54" s="226"/>
      <c r="AP54" s="226"/>
      <c r="AQ54" s="226"/>
      <c r="AR54" s="230" t="str">
        <f t="shared" si="4"/>
        <v>-</v>
      </c>
      <c r="AS54" s="230"/>
      <c r="AT54" s="230"/>
      <c r="AU54" s="230"/>
      <c r="AV54" s="230" t="str">
        <f t="shared" si="5"/>
        <v>-</v>
      </c>
      <c r="AW54" s="230"/>
      <c r="AX54" s="230"/>
      <c r="AY54" s="230"/>
      <c r="AZ54" s="230" t="e">
        <f t="shared" si="6"/>
        <v>#REF!</v>
      </c>
      <c r="BA54" s="230"/>
      <c r="BB54" s="230"/>
      <c r="BC54" s="230"/>
      <c r="BD54" s="230" t="e">
        <f t="shared" si="7"/>
        <v>#REF!</v>
      </c>
      <c r="BE54" s="230"/>
      <c r="BF54" s="230"/>
      <c r="BG54" s="230"/>
      <c r="BH54" s="60"/>
      <c r="BI54" s="60"/>
      <c r="BJ54" s="60"/>
      <c r="BK54" s="221"/>
      <c r="BL54" s="221"/>
      <c r="BM54" s="221"/>
      <c r="BN54" s="60"/>
      <c r="BO54" s="60"/>
      <c r="BP54" s="60"/>
      <c r="BQ54" s="60"/>
      <c r="BR54" s="60"/>
      <c r="BS54" s="60"/>
      <c r="BT54" s="60"/>
      <c r="BU54" s="60" t="b">
        <v>0</v>
      </c>
      <c r="BV54" s="60" t="b">
        <v>0</v>
      </c>
      <c r="BW54" s="60" t="b">
        <v>0</v>
      </c>
      <c r="BX54" s="60" t="e">
        <f>IF(#REF!="スギ",MIN(AN54,50000),MIN(AN54,70000))</f>
        <v>#REF!</v>
      </c>
      <c r="BZ54" s="56"/>
      <c r="CA54" s="56"/>
      <c r="CB54" s="56"/>
      <c r="CC54" s="56"/>
      <c r="CD54" s="56"/>
    </row>
    <row r="55" spans="1:82">
      <c r="A55" s="239"/>
      <c r="B55" s="239"/>
      <c r="C55" s="239"/>
      <c r="D55" s="239"/>
      <c r="E55" s="239"/>
      <c r="F55" s="239"/>
      <c r="G55" s="239"/>
      <c r="H55" s="239"/>
      <c r="I55" s="239"/>
      <c r="J55" s="239"/>
      <c r="K55" s="239"/>
      <c r="L55" s="239"/>
      <c r="M55" s="240">
        <v>41</v>
      </c>
      <c r="N55" s="240"/>
      <c r="O55" s="233"/>
      <c r="P55" s="233"/>
      <c r="Q55" s="233"/>
      <c r="R55" s="233"/>
      <c r="S55" s="233"/>
      <c r="T55" s="233"/>
      <c r="U55" s="231"/>
      <c r="V55" s="231"/>
      <c r="W55" s="231"/>
      <c r="X55" s="231"/>
      <c r="Y55" s="231"/>
      <c r="Z55" s="231"/>
      <c r="AA55" s="231"/>
      <c r="AB55" s="231"/>
      <c r="AC55" s="231"/>
      <c r="AD55" s="232"/>
      <c r="AE55" s="232"/>
      <c r="AF55" s="232"/>
      <c r="AG55" s="233"/>
      <c r="AH55" s="233"/>
      <c r="AI55" s="233"/>
      <c r="AJ55" s="232"/>
      <c r="AK55" s="232"/>
      <c r="AL55" s="232"/>
      <c r="AM55" s="232"/>
      <c r="AN55" s="226"/>
      <c r="AO55" s="226"/>
      <c r="AP55" s="226"/>
      <c r="AQ55" s="226"/>
      <c r="AR55" s="230" t="str">
        <f t="shared" si="4"/>
        <v>-</v>
      </c>
      <c r="AS55" s="230"/>
      <c r="AT55" s="230"/>
      <c r="AU55" s="230"/>
      <c r="AV55" s="230" t="str">
        <f t="shared" si="5"/>
        <v>-</v>
      </c>
      <c r="AW55" s="230"/>
      <c r="AX55" s="230"/>
      <c r="AY55" s="230"/>
      <c r="AZ55" s="230" t="e">
        <f t="shared" si="6"/>
        <v>#REF!</v>
      </c>
      <c r="BA55" s="230"/>
      <c r="BB55" s="230"/>
      <c r="BC55" s="230"/>
      <c r="BD55" s="230" t="e">
        <f t="shared" si="7"/>
        <v>#REF!</v>
      </c>
      <c r="BE55" s="230"/>
      <c r="BF55" s="230"/>
      <c r="BG55" s="230"/>
      <c r="BH55" s="60"/>
      <c r="BI55" s="60"/>
      <c r="BJ55" s="60"/>
      <c r="BK55" s="221"/>
      <c r="BL55" s="221"/>
      <c r="BM55" s="221"/>
      <c r="BN55" s="60"/>
      <c r="BO55" s="60"/>
      <c r="BP55" s="60"/>
      <c r="BQ55" s="60"/>
      <c r="BR55" s="60"/>
      <c r="BS55" s="60"/>
      <c r="BT55" s="60"/>
      <c r="BU55" s="60" t="b">
        <v>0</v>
      </c>
      <c r="BV55" s="60" t="b">
        <v>0</v>
      </c>
      <c r="BW55" s="60" t="b">
        <v>0</v>
      </c>
      <c r="BX55" s="60" t="e">
        <f>IF(#REF!="スギ",MIN(AN55,50000),MIN(AN55,70000))</f>
        <v>#REF!</v>
      </c>
      <c r="BZ55" s="56"/>
      <c r="CA55" s="56"/>
      <c r="CB55" s="56"/>
      <c r="CC55" s="56"/>
      <c r="CD55" s="56"/>
    </row>
    <row r="56" spans="1:82">
      <c r="A56" s="239"/>
      <c r="B56" s="239"/>
      <c r="C56" s="239"/>
      <c r="D56" s="239"/>
      <c r="E56" s="239"/>
      <c r="F56" s="239"/>
      <c r="G56" s="239"/>
      <c r="H56" s="239"/>
      <c r="I56" s="239"/>
      <c r="J56" s="239"/>
      <c r="K56" s="239"/>
      <c r="L56" s="239"/>
      <c r="M56" s="240">
        <v>42</v>
      </c>
      <c r="N56" s="240"/>
      <c r="O56" s="233"/>
      <c r="P56" s="233"/>
      <c r="Q56" s="233"/>
      <c r="R56" s="233"/>
      <c r="S56" s="233"/>
      <c r="T56" s="233"/>
      <c r="U56" s="231"/>
      <c r="V56" s="231"/>
      <c r="W56" s="231"/>
      <c r="X56" s="231"/>
      <c r="Y56" s="231"/>
      <c r="Z56" s="231"/>
      <c r="AA56" s="231"/>
      <c r="AB56" s="231"/>
      <c r="AC56" s="231"/>
      <c r="AD56" s="232"/>
      <c r="AE56" s="232"/>
      <c r="AF56" s="232"/>
      <c r="AG56" s="233"/>
      <c r="AH56" s="233"/>
      <c r="AI56" s="233"/>
      <c r="AJ56" s="232"/>
      <c r="AK56" s="232"/>
      <c r="AL56" s="232"/>
      <c r="AM56" s="232"/>
      <c r="AN56" s="226"/>
      <c r="AO56" s="226"/>
      <c r="AP56" s="226"/>
      <c r="AQ56" s="226"/>
      <c r="AR56" s="230" t="str">
        <f t="shared" si="4"/>
        <v>-</v>
      </c>
      <c r="AS56" s="230"/>
      <c r="AT56" s="230"/>
      <c r="AU56" s="230"/>
      <c r="AV56" s="230" t="str">
        <f t="shared" si="5"/>
        <v>-</v>
      </c>
      <c r="AW56" s="230"/>
      <c r="AX56" s="230"/>
      <c r="AY56" s="230"/>
      <c r="AZ56" s="230" t="e">
        <f t="shared" si="6"/>
        <v>#REF!</v>
      </c>
      <c r="BA56" s="230"/>
      <c r="BB56" s="230"/>
      <c r="BC56" s="230"/>
      <c r="BD56" s="230" t="e">
        <f t="shared" si="7"/>
        <v>#REF!</v>
      </c>
      <c r="BE56" s="230"/>
      <c r="BF56" s="230"/>
      <c r="BG56" s="230"/>
      <c r="BH56" s="60"/>
      <c r="BI56" s="60"/>
      <c r="BJ56" s="60"/>
      <c r="BK56" s="221"/>
      <c r="BL56" s="221"/>
      <c r="BM56" s="221"/>
      <c r="BN56" s="60"/>
      <c r="BO56" s="60"/>
      <c r="BP56" s="60"/>
      <c r="BQ56" s="60"/>
      <c r="BR56" s="60"/>
      <c r="BS56" s="60"/>
      <c r="BT56" s="60"/>
      <c r="BU56" s="60" t="b">
        <v>0</v>
      </c>
      <c r="BV56" s="60" t="b">
        <v>0</v>
      </c>
      <c r="BW56" s="60" t="b">
        <v>0</v>
      </c>
      <c r="BX56" s="60" t="e">
        <f>IF(#REF!="スギ",MIN(AN56,50000),MIN(AN56,70000))</f>
        <v>#REF!</v>
      </c>
      <c r="BZ56" s="56"/>
      <c r="CA56" s="56"/>
      <c r="CB56" s="56"/>
      <c r="CC56" s="56"/>
      <c r="CD56" s="56"/>
    </row>
    <row r="57" spans="1:82">
      <c r="A57" s="239"/>
      <c r="B57" s="239"/>
      <c r="C57" s="239"/>
      <c r="D57" s="239"/>
      <c r="E57" s="239"/>
      <c r="F57" s="239"/>
      <c r="G57" s="239"/>
      <c r="H57" s="239"/>
      <c r="I57" s="239"/>
      <c r="J57" s="239"/>
      <c r="K57" s="239"/>
      <c r="L57" s="239"/>
      <c r="M57" s="240">
        <v>43</v>
      </c>
      <c r="N57" s="240"/>
      <c r="O57" s="233"/>
      <c r="P57" s="233"/>
      <c r="Q57" s="233"/>
      <c r="R57" s="233"/>
      <c r="S57" s="233"/>
      <c r="T57" s="233"/>
      <c r="U57" s="231"/>
      <c r="V57" s="231"/>
      <c r="W57" s="231"/>
      <c r="X57" s="231"/>
      <c r="Y57" s="231"/>
      <c r="Z57" s="231"/>
      <c r="AA57" s="231"/>
      <c r="AB57" s="231"/>
      <c r="AC57" s="231"/>
      <c r="AD57" s="232"/>
      <c r="AE57" s="232"/>
      <c r="AF57" s="232"/>
      <c r="AG57" s="233"/>
      <c r="AH57" s="233"/>
      <c r="AI57" s="233"/>
      <c r="AJ57" s="232"/>
      <c r="AK57" s="232"/>
      <c r="AL57" s="232"/>
      <c r="AM57" s="232"/>
      <c r="AN57" s="226"/>
      <c r="AO57" s="226"/>
      <c r="AP57" s="226"/>
      <c r="AQ57" s="226"/>
      <c r="AR57" s="230" t="str">
        <f t="shared" si="4"/>
        <v>-</v>
      </c>
      <c r="AS57" s="230"/>
      <c r="AT57" s="230"/>
      <c r="AU57" s="230"/>
      <c r="AV57" s="230" t="str">
        <f t="shared" si="5"/>
        <v>-</v>
      </c>
      <c r="AW57" s="230"/>
      <c r="AX57" s="230"/>
      <c r="AY57" s="230"/>
      <c r="AZ57" s="230" t="e">
        <f t="shared" si="6"/>
        <v>#REF!</v>
      </c>
      <c r="BA57" s="230"/>
      <c r="BB57" s="230"/>
      <c r="BC57" s="230"/>
      <c r="BD57" s="230" t="e">
        <f t="shared" si="7"/>
        <v>#REF!</v>
      </c>
      <c r="BE57" s="230"/>
      <c r="BF57" s="230"/>
      <c r="BG57" s="230"/>
      <c r="BH57" s="60"/>
      <c r="BI57" s="60"/>
      <c r="BJ57" s="60"/>
      <c r="BK57" s="221"/>
      <c r="BL57" s="221"/>
      <c r="BM57" s="221"/>
      <c r="BN57" s="60"/>
      <c r="BO57" s="60"/>
      <c r="BP57" s="60"/>
      <c r="BQ57" s="60"/>
      <c r="BR57" s="60"/>
      <c r="BS57" s="60"/>
      <c r="BT57" s="60"/>
      <c r="BU57" s="60" t="b">
        <v>0</v>
      </c>
      <c r="BV57" s="60" t="b">
        <v>0</v>
      </c>
      <c r="BW57" s="60" t="b">
        <v>0</v>
      </c>
      <c r="BX57" s="60" t="e">
        <f>IF(#REF!="スギ",MIN(AN57,50000),MIN(AN57,70000))</f>
        <v>#REF!</v>
      </c>
      <c r="BZ57" s="56"/>
      <c r="CA57" s="56"/>
      <c r="CB57" s="56"/>
      <c r="CC57" s="56"/>
      <c r="CD57" s="56"/>
    </row>
    <row r="58" spans="1:82">
      <c r="A58" s="239"/>
      <c r="B58" s="239"/>
      <c r="C58" s="239"/>
      <c r="D58" s="239"/>
      <c r="E58" s="239"/>
      <c r="F58" s="239"/>
      <c r="G58" s="239"/>
      <c r="H58" s="239"/>
      <c r="I58" s="239"/>
      <c r="J58" s="239"/>
      <c r="K58" s="239"/>
      <c r="L58" s="239"/>
      <c r="M58" s="240">
        <v>44</v>
      </c>
      <c r="N58" s="240"/>
      <c r="O58" s="233"/>
      <c r="P58" s="233"/>
      <c r="Q58" s="233"/>
      <c r="R58" s="233"/>
      <c r="S58" s="233"/>
      <c r="T58" s="233"/>
      <c r="U58" s="231"/>
      <c r="V58" s="231"/>
      <c r="W58" s="231"/>
      <c r="X58" s="231"/>
      <c r="Y58" s="231"/>
      <c r="Z58" s="231"/>
      <c r="AA58" s="231"/>
      <c r="AB58" s="231"/>
      <c r="AC58" s="231"/>
      <c r="AD58" s="232"/>
      <c r="AE58" s="232"/>
      <c r="AF58" s="232"/>
      <c r="AG58" s="233"/>
      <c r="AH58" s="233"/>
      <c r="AI58" s="233"/>
      <c r="AJ58" s="232"/>
      <c r="AK58" s="232"/>
      <c r="AL58" s="232"/>
      <c r="AM58" s="232"/>
      <c r="AN58" s="226"/>
      <c r="AO58" s="226"/>
      <c r="AP58" s="226"/>
      <c r="AQ58" s="226"/>
      <c r="AR58" s="230" t="str">
        <f t="shared" si="4"/>
        <v>-</v>
      </c>
      <c r="AS58" s="230"/>
      <c r="AT58" s="230"/>
      <c r="AU58" s="230"/>
      <c r="AV58" s="230" t="str">
        <f t="shared" si="5"/>
        <v>-</v>
      </c>
      <c r="AW58" s="230"/>
      <c r="AX58" s="230"/>
      <c r="AY58" s="230"/>
      <c r="AZ58" s="230" t="e">
        <f t="shared" si="6"/>
        <v>#REF!</v>
      </c>
      <c r="BA58" s="230"/>
      <c r="BB58" s="230"/>
      <c r="BC58" s="230"/>
      <c r="BD58" s="230" t="e">
        <f t="shared" si="7"/>
        <v>#REF!</v>
      </c>
      <c r="BE58" s="230"/>
      <c r="BF58" s="230"/>
      <c r="BG58" s="230"/>
      <c r="BH58" s="60"/>
      <c r="BI58" s="60"/>
      <c r="BJ58" s="60"/>
      <c r="BK58" s="221"/>
      <c r="BL58" s="221"/>
      <c r="BM58" s="221"/>
      <c r="BN58" s="60"/>
      <c r="BO58" s="60"/>
      <c r="BP58" s="60"/>
      <c r="BQ58" s="60"/>
      <c r="BR58" s="60"/>
      <c r="BS58" s="60"/>
      <c r="BT58" s="60"/>
      <c r="BU58" s="60" t="b">
        <v>0</v>
      </c>
      <c r="BV58" s="60" t="b">
        <v>0</v>
      </c>
      <c r="BW58" s="60" t="b">
        <v>0</v>
      </c>
      <c r="BX58" s="60" t="e">
        <f>IF(#REF!="スギ",MIN(AN58,50000),MIN(AN58,70000))</f>
        <v>#REF!</v>
      </c>
      <c r="BZ58" s="56"/>
      <c r="CA58" s="56"/>
      <c r="CB58" s="56"/>
      <c r="CC58" s="56"/>
      <c r="CD58" s="56"/>
    </row>
    <row r="59" spans="1:82">
      <c r="A59" s="239"/>
      <c r="B59" s="239"/>
      <c r="C59" s="239"/>
      <c r="D59" s="239"/>
      <c r="E59" s="239"/>
      <c r="F59" s="239"/>
      <c r="G59" s="239"/>
      <c r="H59" s="239"/>
      <c r="I59" s="239"/>
      <c r="J59" s="239"/>
      <c r="K59" s="239"/>
      <c r="L59" s="239"/>
      <c r="M59" s="240">
        <v>45</v>
      </c>
      <c r="N59" s="240"/>
      <c r="O59" s="233"/>
      <c r="P59" s="233"/>
      <c r="Q59" s="233"/>
      <c r="R59" s="233"/>
      <c r="S59" s="233"/>
      <c r="T59" s="233"/>
      <c r="U59" s="231"/>
      <c r="V59" s="231"/>
      <c r="W59" s="231"/>
      <c r="X59" s="231"/>
      <c r="Y59" s="231"/>
      <c r="Z59" s="231"/>
      <c r="AA59" s="231"/>
      <c r="AB59" s="231"/>
      <c r="AC59" s="231"/>
      <c r="AD59" s="232"/>
      <c r="AE59" s="232"/>
      <c r="AF59" s="232"/>
      <c r="AG59" s="233"/>
      <c r="AH59" s="233"/>
      <c r="AI59" s="233"/>
      <c r="AJ59" s="232"/>
      <c r="AK59" s="232"/>
      <c r="AL59" s="232"/>
      <c r="AM59" s="232"/>
      <c r="AN59" s="226"/>
      <c r="AO59" s="226"/>
      <c r="AP59" s="226"/>
      <c r="AQ59" s="226"/>
      <c r="AR59" s="230" t="str">
        <f t="shared" si="4"/>
        <v>-</v>
      </c>
      <c r="AS59" s="230"/>
      <c r="AT59" s="230"/>
      <c r="AU59" s="230"/>
      <c r="AV59" s="230" t="str">
        <f t="shared" si="5"/>
        <v>-</v>
      </c>
      <c r="AW59" s="230"/>
      <c r="AX59" s="230"/>
      <c r="AY59" s="230"/>
      <c r="AZ59" s="230" t="e">
        <f t="shared" si="6"/>
        <v>#REF!</v>
      </c>
      <c r="BA59" s="230"/>
      <c r="BB59" s="230"/>
      <c r="BC59" s="230"/>
      <c r="BD59" s="230" t="e">
        <f t="shared" si="7"/>
        <v>#REF!</v>
      </c>
      <c r="BE59" s="230"/>
      <c r="BF59" s="230"/>
      <c r="BG59" s="230"/>
      <c r="BH59" s="60"/>
      <c r="BI59" s="60"/>
      <c r="BJ59" s="60"/>
      <c r="BK59" s="221"/>
      <c r="BL59" s="221"/>
      <c r="BM59" s="221"/>
      <c r="BN59" s="60"/>
      <c r="BO59" s="60"/>
      <c r="BP59" s="60"/>
      <c r="BQ59" s="60"/>
      <c r="BR59" s="60"/>
      <c r="BS59" s="60"/>
      <c r="BT59" s="60"/>
      <c r="BU59" s="60" t="b">
        <v>0</v>
      </c>
      <c r="BV59" s="60" t="b">
        <v>0</v>
      </c>
      <c r="BW59" s="60" t="b">
        <v>0</v>
      </c>
      <c r="BX59" s="60" t="e">
        <f>IF(#REF!="スギ",MIN(AN59,50000),MIN(AN59,70000))</f>
        <v>#REF!</v>
      </c>
      <c r="BZ59" s="56"/>
      <c r="CA59" s="56"/>
      <c r="CB59" s="56"/>
      <c r="CC59" s="56"/>
      <c r="CD59" s="56"/>
    </row>
    <row r="60" spans="1:82">
      <c r="A60" s="239"/>
      <c r="B60" s="239"/>
      <c r="C60" s="239"/>
      <c r="D60" s="239"/>
      <c r="E60" s="239"/>
      <c r="F60" s="239"/>
      <c r="G60" s="239"/>
      <c r="H60" s="239"/>
      <c r="I60" s="239"/>
      <c r="J60" s="239"/>
      <c r="K60" s="239"/>
      <c r="L60" s="239"/>
      <c r="M60" s="240">
        <v>46</v>
      </c>
      <c r="N60" s="240"/>
      <c r="O60" s="233"/>
      <c r="P60" s="233"/>
      <c r="Q60" s="233"/>
      <c r="R60" s="233"/>
      <c r="S60" s="233"/>
      <c r="T60" s="233"/>
      <c r="U60" s="231"/>
      <c r="V60" s="231"/>
      <c r="W60" s="231"/>
      <c r="X60" s="231"/>
      <c r="Y60" s="231"/>
      <c r="Z60" s="231"/>
      <c r="AA60" s="231"/>
      <c r="AB60" s="231"/>
      <c r="AC60" s="231"/>
      <c r="AD60" s="232"/>
      <c r="AE60" s="232"/>
      <c r="AF60" s="232"/>
      <c r="AG60" s="233"/>
      <c r="AH60" s="233"/>
      <c r="AI60" s="233"/>
      <c r="AJ60" s="232"/>
      <c r="AK60" s="232"/>
      <c r="AL60" s="232"/>
      <c r="AM60" s="232"/>
      <c r="AN60" s="226"/>
      <c r="AO60" s="226"/>
      <c r="AP60" s="226"/>
      <c r="AQ60" s="226"/>
      <c r="AR60" s="230" t="str">
        <f t="shared" si="4"/>
        <v>-</v>
      </c>
      <c r="AS60" s="230"/>
      <c r="AT60" s="230"/>
      <c r="AU60" s="230"/>
      <c r="AV60" s="230" t="str">
        <f t="shared" si="5"/>
        <v>-</v>
      </c>
      <c r="AW60" s="230"/>
      <c r="AX60" s="230"/>
      <c r="AY60" s="230"/>
      <c r="AZ60" s="230" t="e">
        <f t="shared" si="6"/>
        <v>#REF!</v>
      </c>
      <c r="BA60" s="230"/>
      <c r="BB60" s="230"/>
      <c r="BC60" s="230"/>
      <c r="BD60" s="230" t="e">
        <f t="shared" si="7"/>
        <v>#REF!</v>
      </c>
      <c r="BE60" s="230"/>
      <c r="BF60" s="230"/>
      <c r="BG60" s="230"/>
      <c r="BH60" s="60"/>
      <c r="BI60" s="60"/>
      <c r="BJ60" s="60"/>
      <c r="BK60" s="221"/>
      <c r="BL60" s="221"/>
      <c r="BM60" s="221"/>
      <c r="BN60" s="60"/>
      <c r="BO60" s="60"/>
      <c r="BP60" s="60"/>
      <c r="BQ60" s="60"/>
      <c r="BR60" s="60"/>
      <c r="BS60" s="60"/>
      <c r="BT60" s="60"/>
      <c r="BU60" s="60" t="b">
        <v>0</v>
      </c>
      <c r="BV60" s="60" t="b">
        <v>0</v>
      </c>
      <c r="BW60" s="60" t="b">
        <v>0</v>
      </c>
      <c r="BX60" s="60" t="e">
        <f>IF(#REF!="スギ",MIN(AN60,50000),MIN(AN60,70000))</f>
        <v>#REF!</v>
      </c>
      <c r="BZ60" s="56"/>
      <c r="CA60" s="56"/>
      <c r="CB60" s="56"/>
      <c r="CC60" s="56"/>
      <c r="CD60" s="56"/>
    </row>
    <row r="61" spans="1:82">
      <c r="A61" s="239"/>
      <c r="B61" s="239"/>
      <c r="C61" s="239"/>
      <c r="D61" s="239"/>
      <c r="E61" s="239"/>
      <c r="F61" s="239"/>
      <c r="G61" s="239"/>
      <c r="H61" s="239"/>
      <c r="I61" s="239"/>
      <c r="J61" s="239"/>
      <c r="K61" s="239"/>
      <c r="L61" s="239"/>
      <c r="M61" s="240">
        <v>47</v>
      </c>
      <c r="N61" s="240"/>
      <c r="O61" s="233"/>
      <c r="P61" s="233"/>
      <c r="Q61" s="233"/>
      <c r="R61" s="233"/>
      <c r="S61" s="233"/>
      <c r="T61" s="233"/>
      <c r="U61" s="231"/>
      <c r="V61" s="231"/>
      <c r="W61" s="231"/>
      <c r="X61" s="231"/>
      <c r="Y61" s="231"/>
      <c r="Z61" s="231"/>
      <c r="AA61" s="231"/>
      <c r="AB61" s="231"/>
      <c r="AC61" s="231"/>
      <c r="AD61" s="232"/>
      <c r="AE61" s="232"/>
      <c r="AF61" s="232"/>
      <c r="AG61" s="233"/>
      <c r="AH61" s="233"/>
      <c r="AI61" s="233"/>
      <c r="AJ61" s="232"/>
      <c r="AK61" s="232"/>
      <c r="AL61" s="232"/>
      <c r="AM61" s="232"/>
      <c r="AN61" s="226"/>
      <c r="AO61" s="226"/>
      <c r="AP61" s="226"/>
      <c r="AQ61" s="226"/>
      <c r="AR61" s="230" t="str">
        <f t="shared" si="4"/>
        <v>-</v>
      </c>
      <c r="AS61" s="230"/>
      <c r="AT61" s="230"/>
      <c r="AU61" s="230"/>
      <c r="AV61" s="230" t="str">
        <f t="shared" si="5"/>
        <v>-</v>
      </c>
      <c r="AW61" s="230"/>
      <c r="AX61" s="230"/>
      <c r="AY61" s="230"/>
      <c r="AZ61" s="230" t="e">
        <f t="shared" si="6"/>
        <v>#REF!</v>
      </c>
      <c r="BA61" s="230"/>
      <c r="BB61" s="230"/>
      <c r="BC61" s="230"/>
      <c r="BD61" s="230" t="e">
        <f t="shared" si="7"/>
        <v>#REF!</v>
      </c>
      <c r="BE61" s="230"/>
      <c r="BF61" s="230"/>
      <c r="BG61" s="230"/>
      <c r="BH61" s="60"/>
      <c r="BI61" s="60"/>
      <c r="BJ61" s="60"/>
      <c r="BK61" s="221"/>
      <c r="BL61" s="221"/>
      <c r="BM61" s="221"/>
      <c r="BN61" s="60"/>
      <c r="BO61" s="60"/>
      <c r="BP61" s="60"/>
      <c r="BQ61" s="60"/>
      <c r="BR61" s="60"/>
      <c r="BS61" s="60"/>
      <c r="BT61" s="60"/>
      <c r="BU61" s="60" t="b">
        <v>0</v>
      </c>
      <c r="BV61" s="60" t="b">
        <v>0</v>
      </c>
      <c r="BW61" s="60" t="b">
        <v>0</v>
      </c>
      <c r="BX61" s="60" t="e">
        <f>IF(#REF!="スギ",MIN(AN61,50000),MIN(AN61,70000))</f>
        <v>#REF!</v>
      </c>
      <c r="BZ61" s="56"/>
      <c r="CA61" s="56"/>
      <c r="CB61" s="56"/>
      <c r="CC61" s="56"/>
      <c r="CD61" s="56"/>
    </row>
    <row r="62" spans="1:82">
      <c r="A62" s="239"/>
      <c r="B62" s="239"/>
      <c r="C62" s="239"/>
      <c r="D62" s="239"/>
      <c r="E62" s="239"/>
      <c r="F62" s="239"/>
      <c r="G62" s="239"/>
      <c r="H62" s="239"/>
      <c r="I62" s="239"/>
      <c r="J62" s="239"/>
      <c r="K62" s="239"/>
      <c r="L62" s="239"/>
      <c r="M62" s="240">
        <v>48</v>
      </c>
      <c r="N62" s="240"/>
      <c r="O62" s="233"/>
      <c r="P62" s="233"/>
      <c r="Q62" s="233"/>
      <c r="R62" s="233"/>
      <c r="S62" s="233"/>
      <c r="T62" s="233"/>
      <c r="U62" s="231"/>
      <c r="V62" s="231"/>
      <c r="W62" s="231"/>
      <c r="X62" s="231"/>
      <c r="Y62" s="231"/>
      <c r="Z62" s="231"/>
      <c r="AA62" s="231"/>
      <c r="AB62" s="231"/>
      <c r="AC62" s="231"/>
      <c r="AD62" s="232"/>
      <c r="AE62" s="232"/>
      <c r="AF62" s="232"/>
      <c r="AG62" s="233"/>
      <c r="AH62" s="233"/>
      <c r="AI62" s="233"/>
      <c r="AJ62" s="232"/>
      <c r="AK62" s="232"/>
      <c r="AL62" s="232"/>
      <c r="AM62" s="232"/>
      <c r="AN62" s="226"/>
      <c r="AO62" s="226"/>
      <c r="AP62" s="226"/>
      <c r="AQ62" s="226"/>
      <c r="AR62" s="230" t="str">
        <f t="shared" si="4"/>
        <v>-</v>
      </c>
      <c r="AS62" s="230"/>
      <c r="AT62" s="230"/>
      <c r="AU62" s="230"/>
      <c r="AV62" s="230" t="str">
        <f t="shared" si="5"/>
        <v>-</v>
      </c>
      <c r="AW62" s="230"/>
      <c r="AX62" s="230"/>
      <c r="AY62" s="230"/>
      <c r="AZ62" s="230" t="e">
        <f t="shared" si="6"/>
        <v>#REF!</v>
      </c>
      <c r="BA62" s="230"/>
      <c r="BB62" s="230"/>
      <c r="BC62" s="230"/>
      <c r="BD62" s="230" t="e">
        <f t="shared" si="7"/>
        <v>#REF!</v>
      </c>
      <c r="BE62" s="230"/>
      <c r="BF62" s="230"/>
      <c r="BG62" s="230"/>
      <c r="BH62" s="60"/>
      <c r="BI62" s="60"/>
      <c r="BJ62" s="60"/>
      <c r="BK62" s="221"/>
      <c r="BL62" s="221"/>
      <c r="BM62" s="221"/>
      <c r="BN62" s="60"/>
      <c r="BO62" s="60"/>
      <c r="BP62" s="60"/>
      <c r="BQ62" s="60"/>
      <c r="BR62" s="60"/>
      <c r="BS62" s="60"/>
      <c r="BT62" s="60"/>
      <c r="BU62" s="60" t="b">
        <v>0</v>
      </c>
      <c r="BV62" s="60" t="b">
        <v>0</v>
      </c>
      <c r="BW62" s="60" t="b">
        <v>0</v>
      </c>
      <c r="BX62" s="60" t="e">
        <f>IF(#REF!="スギ",MIN(AN62,50000),MIN(AN62,70000))</f>
        <v>#REF!</v>
      </c>
      <c r="BZ62" s="56"/>
      <c r="CA62" s="56"/>
      <c r="CB62" s="56"/>
      <c r="CC62" s="56"/>
      <c r="CD62" s="56"/>
    </row>
    <row r="63" spans="1:82">
      <c r="A63" s="239"/>
      <c r="B63" s="239"/>
      <c r="C63" s="239"/>
      <c r="D63" s="239"/>
      <c r="E63" s="239"/>
      <c r="F63" s="239"/>
      <c r="G63" s="239"/>
      <c r="H63" s="239"/>
      <c r="I63" s="239"/>
      <c r="J63" s="239"/>
      <c r="K63" s="239"/>
      <c r="L63" s="239"/>
      <c r="M63" s="240">
        <v>49</v>
      </c>
      <c r="N63" s="240"/>
      <c r="O63" s="233"/>
      <c r="P63" s="233"/>
      <c r="Q63" s="233"/>
      <c r="R63" s="233"/>
      <c r="S63" s="233"/>
      <c r="T63" s="233"/>
      <c r="U63" s="231"/>
      <c r="V63" s="231"/>
      <c r="W63" s="231"/>
      <c r="X63" s="231"/>
      <c r="Y63" s="231"/>
      <c r="Z63" s="231"/>
      <c r="AA63" s="231"/>
      <c r="AB63" s="231"/>
      <c r="AC63" s="231"/>
      <c r="AD63" s="232"/>
      <c r="AE63" s="232"/>
      <c r="AF63" s="232"/>
      <c r="AG63" s="233"/>
      <c r="AH63" s="233"/>
      <c r="AI63" s="233"/>
      <c r="AJ63" s="232"/>
      <c r="AK63" s="232"/>
      <c r="AL63" s="232"/>
      <c r="AM63" s="232"/>
      <c r="AN63" s="226"/>
      <c r="AO63" s="226"/>
      <c r="AP63" s="226"/>
      <c r="AQ63" s="226"/>
      <c r="AR63" s="230" t="str">
        <f t="shared" si="4"/>
        <v>-</v>
      </c>
      <c r="AS63" s="230"/>
      <c r="AT63" s="230"/>
      <c r="AU63" s="230"/>
      <c r="AV63" s="230" t="str">
        <f t="shared" si="5"/>
        <v>-</v>
      </c>
      <c r="AW63" s="230"/>
      <c r="AX63" s="230"/>
      <c r="AY63" s="230"/>
      <c r="AZ63" s="230" t="e">
        <f t="shared" si="6"/>
        <v>#REF!</v>
      </c>
      <c r="BA63" s="230"/>
      <c r="BB63" s="230"/>
      <c r="BC63" s="230"/>
      <c r="BD63" s="230" t="e">
        <f t="shared" si="7"/>
        <v>#REF!</v>
      </c>
      <c r="BE63" s="230"/>
      <c r="BF63" s="230"/>
      <c r="BG63" s="230"/>
      <c r="BH63" s="60"/>
      <c r="BI63" s="60"/>
      <c r="BJ63" s="60"/>
      <c r="BK63" s="221"/>
      <c r="BL63" s="221"/>
      <c r="BM63" s="221"/>
      <c r="BN63" s="60"/>
      <c r="BO63" s="60"/>
      <c r="BP63" s="60"/>
      <c r="BQ63" s="60"/>
      <c r="BR63" s="60"/>
      <c r="BS63" s="60"/>
      <c r="BT63" s="60"/>
      <c r="BU63" s="60" t="b">
        <v>0</v>
      </c>
      <c r="BV63" s="60" t="b">
        <v>0</v>
      </c>
      <c r="BW63" s="60" t="b">
        <v>0</v>
      </c>
      <c r="BX63" s="60" t="e">
        <f>IF(#REF!="スギ",MIN(AN63,50000),MIN(AN63,70000))</f>
        <v>#REF!</v>
      </c>
      <c r="BZ63" s="56"/>
      <c r="CA63" s="56"/>
      <c r="CB63" s="56"/>
      <c r="CC63" s="56"/>
      <c r="CD63" s="56"/>
    </row>
    <row r="64" spans="1:82">
      <c r="A64" s="239"/>
      <c r="B64" s="239"/>
      <c r="C64" s="239"/>
      <c r="D64" s="239"/>
      <c r="E64" s="239"/>
      <c r="F64" s="239"/>
      <c r="G64" s="239"/>
      <c r="H64" s="239"/>
      <c r="I64" s="239"/>
      <c r="J64" s="239"/>
      <c r="K64" s="239"/>
      <c r="L64" s="239"/>
      <c r="M64" s="240">
        <v>50</v>
      </c>
      <c r="N64" s="240"/>
      <c r="O64" s="233"/>
      <c r="P64" s="233"/>
      <c r="Q64" s="233"/>
      <c r="R64" s="233"/>
      <c r="S64" s="233"/>
      <c r="T64" s="233"/>
      <c r="U64" s="231"/>
      <c r="V64" s="231"/>
      <c r="W64" s="231"/>
      <c r="X64" s="231"/>
      <c r="Y64" s="231"/>
      <c r="Z64" s="231"/>
      <c r="AA64" s="231"/>
      <c r="AB64" s="231"/>
      <c r="AC64" s="231"/>
      <c r="AD64" s="232"/>
      <c r="AE64" s="232"/>
      <c r="AF64" s="232"/>
      <c r="AG64" s="233"/>
      <c r="AH64" s="233"/>
      <c r="AI64" s="233"/>
      <c r="AJ64" s="232"/>
      <c r="AK64" s="232"/>
      <c r="AL64" s="232"/>
      <c r="AM64" s="232"/>
      <c r="AN64" s="226"/>
      <c r="AO64" s="226"/>
      <c r="AP64" s="226"/>
      <c r="AQ64" s="226"/>
      <c r="AR64" s="230" t="str">
        <f t="shared" si="4"/>
        <v>-</v>
      </c>
      <c r="AS64" s="230"/>
      <c r="AT64" s="230"/>
      <c r="AU64" s="230"/>
      <c r="AV64" s="230" t="str">
        <f t="shared" si="5"/>
        <v>-</v>
      </c>
      <c r="AW64" s="230"/>
      <c r="AX64" s="230"/>
      <c r="AY64" s="230"/>
      <c r="AZ64" s="230" t="e">
        <f t="shared" si="6"/>
        <v>#REF!</v>
      </c>
      <c r="BA64" s="230"/>
      <c r="BB64" s="230"/>
      <c r="BC64" s="230"/>
      <c r="BD64" s="230" t="e">
        <f t="shared" si="7"/>
        <v>#REF!</v>
      </c>
      <c r="BE64" s="230"/>
      <c r="BF64" s="230"/>
      <c r="BG64" s="230"/>
      <c r="BH64" s="60"/>
      <c r="BI64" s="60"/>
      <c r="BJ64" s="60"/>
      <c r="BK64" s="221"/>
      <c r="BL64" s="221"/>
      <c r="BM64" s="221"/>
      <c r="BN64" s="60"/>
      <c r="BO64" s="60"/>
      <c r="BP64" s="60"/>
      <c r="BQ64" s="60"/>
      <c r="BR64" s="60"/>
      <c r="BS64" s="60"/>
      <c r="BT64" s="60"/>
      <c r="BU64" s="60" t="b">
        <v>0</v>
      </c>
      <c r="BV64" s="60" t="b">
        <v>0</v>
      </c>
      <c r="BW64" s="60" t="b">
        <v>0</v>
      </c>
      <c r="BX64" s="60" t="e">
        <f>IF(#REF!="スギ",MIN(AN64,50000),MIN(AN64,70000))</f>
        <v>#REF!</v>
      </c>
      <c r="BZ64" s="56"/>
      <c r="CA64" s="56"/>
      <c r="CB64" s="56"/>
      <c r="CC64" s="56"/>
      <c r="CD64" s="56"/>
    </row>
    <row r="65" spans="1:82">
      <c r="A65" s="239"/>
      <c r="B65" s="239"/>
      <c r="C65" s="239"/>
      <c r="D65" s="239"/>
      <c r="E65" s="239"/>
      <c r="F65" s="239"/>
      <c r="G65" s="239"/>
      <c r="H65" s="239"/>
      <c r="I65" s="239"/>
      <c r="J65" s="239"/>
      <c r="K65" s="239"/>
      <c r="L65" s="239"/>
      <c r="M65" s="240">
        <v>51</v>
      </c>
      <c r="N65" s="240"/>
      <c r="O65" s="233"/>
      <c r="P65" s="233"/>
      <c r="Q65" s="233"/>
      <c r="R65" s="233"/>
      <c r="S65" s="233"/>
      <c r="T65" s="233"/>
      <c r="U65" s="231"/>
      <c r="V65" s="231"/>
      <c r="W65" s="231"/>
      <c r="X65" s="231"/>
      <c r="Y65" s="231"/>
      <c r="Z65" s="231"/>
      <c r="AA65" s="231"/>
      <c r="AB65" s="231"/>
      <c r="AC65" s="231"/>
      <c r="AD65" s="232"/>
      <c r="AE65" s="232"/>
      <c r="AF65" s="232"/>
      <c r="AG65" s="233"/>
      <c r="AH65" s="233"/>
      <c r="AI65" s="233"/>
      <c r="AJ65" s="232"/>
      <c r="AK65" s="232"/>
      <c r="AL65" s="232"/>
      <c r="AM65" s="232"/>
      <c r="AN65" s="226"/>
      <c r="AO65" s="226"/>
      <c r="AP65" s="226"/>
      <c r="AQ65" s="226"/>
      <c r="AR65" s="230" t="str">
        <f t="shared" si="4"/>
        <v>-</v>
      </c>
      <c r="AS65" s="230"/>
      <c r="AT65" s="230"/>
      <c r="AU65" s="230"/>
      <c r="AV65" s="230" t="str">
        <f t="shared" si="5"/>
        <v>-</v>
      </c>
      <c r="AW65" s="230"/>
      <c r="AX65" s="230"/>
      <c r="AY65" s="230"/>
      <c r="AZ65" s="230" t="e">
        <f t="shared" si="6"/>
        <v>#REF!</v>
      </c>
      <c r="BA65" s="230"/>
      <c r="BB65" s="230"/>
      <c r="BC65" s="230"/>
      <c r="BD65" s="230" t="e">
        <f t="shared" si="7"/>
        <v>#REF!</v>
      </c>
      <c r="BE65" s="230"/>
      <c r="BF65" s="230"/>
      <c r="BG65" s="230"/>
      <c r="BH65" s="60"/>
      <c r="BI65" s="60"/>
      <c r="BJ65" s="60"/>
      <c r="BK65" s="221"/>
      <c r="BL65" s="221"/>
      <c r="BM65" s="221"/>
      <c r="BN65" s="60"/>
      <c r="BO65" s="60"/>
      <c r="BP65" s="60"/>
      <c r="BQ65" s="60"/>
      <c r="BR65" s="60"/>
      <c r="BS65" s="60"/>
      <c r="BT65" s="60"/>
      <c r="BU65" s="60" t="b">
        <v>0</v>
      </c>
      <c r="BV65" s="60" t="b">
        <v>0</v>
      </c>
      <c r="BW65" s="60" t="b">
        <v>0</v>
      </c>
      <c r="BX65" s="60" t="e">
        <f>IF(#REF!="スギ",MIN(AN65,50000),MIN(AN65,70000))</f>
        <v>#REF!</v>
      </c>
      <c r="BZ65" s="56"/>
      <c r="CA65" s="56"/>
      <c r="CB65" s="56"/>
      <c r="CC65" s="56"/>
      <c r="CD65" s="56"/>
    </row>
    <row r="66" spans="1:82">
      <c r="A66" s="239"/>
      <c r="B66" s="239"/>
      <c r="C66" s="239"/>
      <c r="D66" s="239"/>
      <c r="E66" s="239"/>
      <c r="F66" s="239"/>
      <c r="G66" s="239"/>
      <c r="H66" s="239"/>
      <c r="I66" s="239"/>
      <c r="J66" s="239"/>
      <c r="K66" s="239"/>
      <c r="L66" s="239"/>
      <c r="M66" s="240">
        <v>52</v>
      </c>
      <c r="N66" s="240"/>
      <c r="O66" s="233"/>
      <c r="P66" s="233"/>
      <c r="Q66" s="233"/>
      <c r="R66" s="233"/>
      <c r="S66" s="233"/>
      <c r="T66" s="233"/>
      <c r="U66" s="231"/>
      <c r="V66" s="231"/>
      <c r="W66" s="231"/>
      <c r="X66" s="231"/>
      <c r="Y66" s="231"/>
      <c r="Z66" s="231"/>
      <c r="AA66" s="231"/>
      <c r="AB66" s="231"/>
      <c r="AC66" s="231"/>
      <c r="AD66" s="232"/>
      <c r="AE66" s="232"/>
      <c r="AF66" s="232"/>
      <c r="AG66" s="233"/>
      <c r="AH66" s="233"/>
      <c r="AI66" s="233"/>
      <c r="AJ66" s="232"/>
      <c r="AK66" s="232"/>
      <c r="AL66" s="232"/>
      <c r="AM66" s="232"/>
      <c r="AN66" s="226"/>
      <c r="AO66" s="226"/>
      <c r="AP66" s="226"/>
      <c r="AQ66" s="226"/>
      <c r="AR66" s="230" t="str">
        <f t="shared" si="4"/>
        <v>-</v>
      </c>
      <c r="AS66" s="230"/>
      <c r="AT66" s="230"/>
      <c r="AU66" s="230"/>
      <c r="AV66" s="230" t="str">
        <f t="shared" si="5"/>
        <v>-</v>
      </c>
      <c r="AW66" s="230"/>
      <c r="AX66" s="230"/>
      <c r="AY66" s="230"/>
      <c r="AZ66" s="230" t="e">
        <f t="shared" si="6"/>
        <v>#REF!</v>
      </c>
      <c r="BA66" s="230"/>
      <c r="BB66" s="230"/>
      <c r="BC66" s="230"/>
      <c r="BD66" s="230" t="e">
        <f t="shared" si="7"/>
        <v>#REF!</v>
      </c>
      <c r="BE66" s="230"/>
      <c r="BF66" s="230"/>
      <c r="BG66" s="230"/>
      <c r="BH66" s="60"/>
      <c r="BI66" s="60"/>
      <c r="BJ66" s="60"/>
      <c r="BK66" s="221"/>
      <c r="BL66" s="221"/>
      <c r="BM66" s="221"/>
      <c r="BN66" s="60"/>
      <c r="BO66" s="60"/>
      <c r="BP66" s="60"/>
      <c r="BQ66" s="60"/>
      <c r="BR66" s="60"/>
      <c r="BS66" s="60"/>
      <c r="BT66" s="60"/>
      <c r="BU66" s="60" t="b">
        <v>0</v>
      </c>
      <c r="BV66" s="60" t="b">
        <v>0</v>
      </c>
      <c r="BW66" s="60" t="b">
        <v>0</v>
      </c>
      <c r="BX66" s="60" t="e">
        <f>IF(#REF!="スギ",MIN(AN66,50000),MIN(AN66,70000))</f>
        <v>#REF!</v>
      </c>
      <c r="BZ66" s="56"/>
      <c r="CA66" s="56"/>
      <c r="CB66" s="56"/>
      <c r="CC66" s="56"/>
      <c r="CD66" s="56"/>
    </row>
    <row r="67" spans="1:82">
      <c r="A67" s="239"/>
      <c r="B67" s="239"/>
      <c r="C67" s="239"/>
      <c r="D67" s="239"/>
      <c r="E67" s="239"/>
      <c r="F67" s="239"/>
      <c r="G67" s="239"/>
      <c r="H67" s="239"/>
      <c r="I67" s="239"/>
      <c r="J67" s="239"/>
      <c r="K67" s="239"/>
      <c r="L67" s="239"/>
      <c r="M67" s="240">
        <v>53</v>
      </c>
      <c r="N67" s="240"/>
      <c r="O67" s="233"/>
      <c r="P67" s="233"/>
      <c r="Q67" s="233"/>
      <c r="R67" s="233"/>
      <c r="S67" s="233"/>
      <c r="T67" s="233"/>
      <c r="U67" s="231"/>
      <c r="V67" s="231"/>
      <c r="W67" s="231"/>
      <c r="X67" s="231"/>
      <c r="Y67" s="231"/>
      <c r="Z67" s="231"/>
      <c r="AA67" s="231"/>
      <c r="AB67" s="231"/>
      <c r="AC67" s="231"/>
      <c r="AD67" s="232"/>
      <c r="AE67" s="232"/>
      <c r="AF67" s="232"/>
      <c r="AG67" s="233"/>
      <c r="AH67" s="233"/>
      <c r="AI67" s="233"/>
      <c r="AJ67" s="232"/>
      <c r="AK67" s="232"/>
      <c r="AL67" s="232"/>
      <c r="AM67" s="232"/>
      <c r="AN67" s="226"/>
      <c r="AO67" s="226"/>
      <c r="AP67" s="226"/>
      <c r="AQ67" s="226"/>
      <c r="AR67" s="230" t="str">
        <f t="shared" si="4"/>
        <v>-</v>
      </c>
      <c r="AS67" s="230"/>
      <c r="AT67" s="230"/>
      <c r="AU67" s="230"/>
      <c r="AV67" s="230" t="str">
        <f t="shared" si="5"/>
        <v>-</v>
      </c>
      <c r="AW67" s="230"/>
      <c r="AX67" s="230"/>
      <c r="AY67" s="230"/>
      <c r="AZ67" s="230" t="e">
        <f t="shared" si="6"/>
        <v>#REF!</v>
      </c>
      <c r="BA67" s="230"/>
      <c r="BB67" s="230"/>
      <c r="BC67" s="230"/>
      <c r="BD67" s="230" t="e">
        <f t="shared" si="7"/>
        <v>#REF!</v>
      </c>
      <c r="BE67" s="230"/>
      <c r="BF67" s="230"/>
      <c r="BG67" s="230"/>
      <c r="BH67" s="60"/>
      <c r="BI67" s="60"/>
      <c r="BJ67" s="60"/>
      <c r="BK67" s="221"/>
      <c r="BL67" s="221"/>
      <c r="BM67" s="221"/>
      <c r="BN67" s="60"/>
      <c r="BO67" s="60"/>
      <c r="BP67" s="60"/>
      <c r="BQ67" s="60"/>
      <c r="BR67" s="60"/>
      <c r="BS67" s="60"/>
      <c r="BT67" s="60"/>
      <c r="BU67" s="60" t="b">
        <v>0</v>
      </c>
      <c r="BV67" s="60" t="b">
        <v>0</v>
      </c>
      <c r="BW67" s="60" t="b">
        <v>0</v>
      </c>
      <c r="BX67" s="60" t="e">
        <f>IF(#REF!="スギ",MIN(AN67,50000),MIN(AN67,70000))</f>
        <v>#REF!</v>
      </c>
      <c r="BZ67" s="56"/>
      <c r="CA67" s="56"/>
      <c r="CB67" s="56"/>
      <c r="CC67" s="56"/>
      <c r="CD67" s="56"/>
    </row>
    <row r="68" spans="1:82">
      <c r="A68" s="239"/>
      <c r="B68" s="239"/>
      <c r="C68" s="239"/>
      <c r="D68" s="239"/>
      <c r="E68" s="239"/>
      <c r="F68" s="239"/>
      <c r="G68" s="239"/>
      <c r="H68" s="239"/>
      <c r="I68" s="239"/>
      <c r="J68" s="239"/>
      <c r="K68" s="239"/>
      <c r="L68" s="239"/>
      <c r="M68" s="240">
        <v>54</v>
      </c>
      <c r="N68" s="240"/>
      <c r="O68" s="233"/>
      <c r="P68" s="233"/>
      <c r="Q68" s="233"/>
      <c r="R68" s="233"/>
      <c r="S68" s="233"/>
      <c r="T68" s="233"/>
      <c r="U68" s="231"/>
      <c r="V68" s="231"/>
      <c r="W68" s="231"/>
      <c r="X68" s="231"/>
      <c r="Y68" s="231"/>
      <c r="Z68" s="231"/>
      <c r="AA68" s="231"/>
      <c r="AB68" s="231"/>
      <c r="AC68" s="231"/>
      <c r="AD68" s="232"/>
      <c r="AE68" s="232"/>
      <c r="AF68" s="232"/>
      <c r="AG68" s="233"/>
      <c r="AH68" s="233"/>
      <c r="AI68" s="233"/>
      <c r="AJ68" s="232"/>
      <c r="AK68" s="232"/>
      <c r="AL68" s="232"/>
      <c r="AM68" s="232"/>
      <c r="AN68" s="226"/>
      <c r="AO68" s="226"/>
      <c r="AP68" s="226"/>
      <c r="AQ68" s="226"/>
      <c r="AR68" s="230" t="str">
        <f t="shared" si="4"/>
        <v>-</v>
      </c>
      <c r="AS68" s="230"/>
      <c r="AT68" s="230"/>
      <c r="AU68" s="230"/>
      <c r="AV68" s="230" t="str">
        <f t="shared" si="5"/>
        <v>-</v>
      </c>
      <c r="AW68" s="230"/>
      <c r="AX68" s="230"/>
      <c r="AY68" s="230"/>
      <c r="AZ68" s="230" t="e">
        <f t="shared" si="6"/>
        <v>#REF!</v>
      </c>
      <c r="BA68" s="230"/>
      <c r="BB68" s="230"/>
      <c r="BC68" s="230"/>
      <c r="BD68" s="230" t="e">
        <f t="shared" si="7"/>
        <v>#REF!</v>
      </c>
      <c r="BE68" s="230"/>
      <c r="BF68" s="230"/>
      <c r="BG68" s="230"/>
      <c r="BH68" s="60"/>
      <c r="BI68" s="60"/>
      <c r="BJ68" s="60"/>
      <c r="BK68" s="221"/>
      <c r="BL68" s="221"/>
      <c r="BM68" s="221"/>
      <c r="BN68" s="60"/>
      <c r="BO68" s="60"/>
      <c r="BP68" s="60"/>
      <c r="BQ68" s="60"/>
      <c r="BR68" s="60"/>
      <c r="BS68" s="60"/>
      <c r="BT68" s="60"/>
      <c r="BU68" s="60" t="b">
        <v>0</v>
      </c>
      <c r="BV68" s="60" t="b">
        <v>0</v>
      </c>
      <c r="BW68" s="60" t="b">
        <v>0</v>
      </c>
      <c r="BX68" s="60" t="e">
        <f>IF(#REF!="スギ",MIN(AN68,50000),MIN(AN68,70000))</f>
        <v>#REF!</v>
      </c>
      <c r="BZ68" s="56"/>
      <c r="CA68" s="56"/>
      <c r="CB68" s="56"/>
      <c r="CC68" s="56"/>
      <c r="CD68" s="56"/>
    </row>
    <row r="69" spans="1:82">
      <c r="A69" s="239"/>
      <c r="B69" s="239"/>
      <c r="C69" s="239"/>
      <c r="D69" s="239"/>
      <c r="E69" s="239"/>
      <c r="F69" s="239"/>
      <c r="G69" s="239"/>
      <c r="H69" s="239"/>
      <c r="I69" s="239"/>
      <c r="J69" s="239"/>
      <c r="K69" s="239"/>
      <c r="L69" s="239"/>
      <c r="M69" s="240">
        <v>55</v>
      </c>
      <c r="N69" s="240"/>
      <c r="O69" s="233"/>
      <c r="P69" s="233"/>
      <c r="Q69" s="233"/>
      <c r="R69" s="233"/>
      <c r="S69" s="233"/>
      <c r="T69" s="233"/>
      <c r="U69" s="231"/>
      <c r="V69" s="231"/>
      <c r="W69" s="231"/>
      <c r="X69" s="231"/>
      <c r="Y69" s="231"/>
      <c r="Z69" s="231"/>
      <c r="AA69" s="231"/>
      <c r="AB69" s="231"/>
      <c r="AC69" s="231"/>
      <c r="AD69" s="232"/>
      <c r="AE69" s="232"/>
      <c r="AF69" s="232"/>
      <c r="AG69" s="233"/>
      <c r="AH69" s="233"/>
      <c r="AI69" s="233"/>
      <c r="AJ69" s="232"/>
      <c r="AK69" s="232"/>
      <c r="AL69" s="232"/>
      <c r="AM69" s="232"/>
      <c r="AN69" s="226"/>
      <c r="AO69" s="226"/>
      <c r="AP69" s="226"/>
      <c r="AQ69" s="226"/>
      <c r="AR69" s="230" t="str">
        <f t="shared" si="4"/>
        <v>-</v>
      </c>
      <c r="AS69" s="230"/>
      <c r="AT69" s="230"/>
      <c r="AU69" s="230"/>
      <c r="AV69" s="230" t="str">
        <f t="shared" si="5"/>
        <v>-</v>
      </c>
      <c r="AW69" s="230"/>
      <c r="AX69" s="230"/>
      <c r="AY69" s="230"/>
      <c r="AZ69" s="230" t="e">
        <f t="shared" si="6"/>
        <v>#REF!</v>
      </c>
      <c r="BA69" s="230"/>
      <c r="BB69" s="230"/>
      <c r="BC69" s="230"/>
      <c r="BD69" s="230" t="e">
        <f t="shared" si="7"/>
        <v>#REF!</v>
      </c>
      <c r="BE69" s="230"/>
      <c r="BF69" s="230"/>
      <c r="BG69" s="230"/>
      <c r="BH69" s="60"/>
      <c r="BI69" s="60"/>
      <c r="BJ69" s="60"/>
      <c r="BK69" s="221"/>
      <c r="BL69" s="221"/>
      <c r="BM69" s="221"/>
      <c r="BN69" s="60"/>
      <c r="BO69" s="60"/>
      <c r="BP69" s="60"/>
      <c r="BQ69" s="60"/>
      <c r="BR69" s="60"/>
      <c r="BS69" s="60"/>
      <c r="BT69" s="60"/>
      <c r="BU69" s="60" t="b">
        <v>0</v>
      </c>
      <c r="BV69" s="60" t="b">
        <v>0</v>
      </c>
      <c r="BW69" s="60" t="b">
        <v>0</v>
      </c>
      <c r="BX69" s="60" t="e">
        <f>IF(#REF!="スギ",MIN(AN69,50000),MIN(AN69,70000))</f>
        <v>#REF!</v>
      </c>
      <c r="BZ69" s="56"/>
      <c r="CA69" s="56"/>
      <c r="CB69" s="56"/>
      <c r="CC69" s="56"/>
      <c r="CD69" s="56"/>
    </row>
    <row r="70" spans="1:82">
      <c r="A70" s="239"/>
      <c r="B70" s="239"/>
      <c r="C70" s="239"/>
      <c r="D70" s="239"/>
      <c r="E70" s="239"/>
      <c r="F70" s="239"/>
      <c r="G70" s="239"/>
      <c r="H70" s="239"/>
      <c r="I70" s="239"/>
      <c r="J70" s="239"/>
      <c r="K70" s="239"/>
      <c r="L70" s="239"/>
      <c r="M70" s="240">
        <v>56</v>
      </c>
      <c r="N70" s="240"/>
      <c r="O70" s="233"/>
      <c r="P70" s="233"/>
      <c r="Q70" s="233"/>
      <c r="R70" s="233"/>
      <c r="S70" s="233"/>
      <c r="T70" s="233"/>
      <c r="U70" s="231"/>
      <c r="V70" s="231"/>
      <c r="W70" s="231"/>
      <c r="X70" s="231"/>
      <c r="Y70" s="231"/>
      <c r="Z70" s="231"/>
      <c r="AA70" s="231"/>
      <c r="AB70" s="231"/>
      <c r="AC70" s="231"/>
      <c r="AD70" s="232"/>
      <c r="AE70" s="232"/>
      <c r="AF70" s="232"/>
      <c r="AG70" s="233"/>
      <c r="AH70" s="233"/>
      <c r="AI70" s="233"/>
      <c r="AJ70" s="232"/>
      <c r="AK70" s="232"/>
      <c r="AL70" s="232"/>
      <c r="AM70" s="232"/>
      <c r="AN70" s="226"/>
      <c r="AO70" s="226"/>
      <c r="AP70" s="226"/>
      <c r="AQ70" s="226"/>
      <c r="AR70" s="230" t="str">
        <f t="shared" si="4"/>
        <v>-</v>
      </c>
      <c r="AS70" s="230"/>
      <c r="AT70" s="230"/>
      <c r="AU70" s="230"/>
      <c r="AV70" s="230" t="str">
        <f t="shared" si="5"/>
        <v>-</v>
      </c>
      <c r="AW70" s="230"/>
      <c r="AX70" s="230"/>
      <c r="AY70" s="230"/>
      <c r="AZ70" s="230" t="e">
        <f t="shared" si="6"/>
        <v>#REF!</v>
      </c>
      <c r="BA70" s="230"/>
      <c r="BB70" s="230"/>
      <c r="BC70" s="230"/>
      <c r="BD70" s="230" t="e">
        <f t="shared" si="7"/>
        <v>#REF!</v>
      </c>
      <c r="BE70" s="230"/>
      <c r="BF70" s="230"/>
      <c r="BG70" s="230"/>
      <c r="BH70" s="60"/>
      <c r="BI70" s="60"/>
      <c r="BJ70" s="60"/>
      <c r="BK70" s="221"/>
      <c r="BL70" s="221"/>
      <c r="BM70" s="221"/>
      <c r="BN70" s="60"/>
      <c r="BO70" s="60"/>
      <c r="BP70" s="60"/>
      <c r="BQ70" s="60"/>
      <c r="BR70" s="60"/>
      <c r="BS70" s="60"/>
      <c r="BT70" s="60"/>
      <c r="BU70" s="60" t="b">
        <v>0</v>
      </c>
      <c r="BV70" s="60" t="b">
        <v>0</v>
      </c>
      <c r="BW70" s="60" t="b">
        <v>0</v>
      </c>
      <c r="BX70" s="60" t="e">
        <f>IF(#REF!="スギ",MIN(AN70,50000),MIN(AN70,70000))</f>
        <v>#REF!</v>
      </c>
      <c r="BZ70" s="56"/>
      <c r="CA70" s="56"/>
      <c r="CB70" s="56"/>
      <c r="CC70" s="56"/>
      <c r="CD70" s="56"/>
    </row>
    <row r="71" spans="1:82">
      <c r="A71" s="239"/>
      <c r="B71" s="239"/>
      <c r="C71" s="239"/>
      <c r="D71" s="239"/>
      <c r="E71" s="239"/>
      <c r="F71" s="239"/>
      <c r="G71" s="239"/>
      <c r="H71" s="239"/>
      <c r="I71" s="239"/>
      <c r="J71" s="239"/>
      <c r="K71" s="239"/>
      <c r="L71" s="239"/>
      <c r="M71" s="240">
        <v>57</v>
      </c>
      <c r="N71" s="240"/>
      <c r="O71" s="233"/>
      <c r="P71" s="233"/>
      <c r="Q71" s="233"/>
      <c r="R71" s="233"/>
      <c r="S71" s="233"/>
      <c r="T71" s="233"/>
      <c r="U71" s="231"/>
      <c r="V71" s="231"/>
      <c r="W71" s="231"/>
      <c r="X71" s="231"/>
      <c r="Y71" s="231"/>
      <c r="Z71" s="231"/>
      <c r="AA71" s="231"/>
      <c r="AB71" s="231"/>
      <c r="AC71" s="231"/>
      <c r="AD71" s="232"/>
      <c r="AE71" s="232"/>
      <c r="AF71" s="232"/>
      <c r="AG71" s="233"/>
      <c r="AH71" s="233"/>
      <c r="AI71" s="233"/>
      <c r="AJ71" s="232"/>
      <c r="AK71" s="232"/>
      <c r="AL71" s="232"/>
      <c r="AM71" s="232"/>
      <c r="AN71" s="226"/>
      <c r="AO71" s="226"/>
      <c r="AP71" s="226"/>
      <c r="AQ71" s="226"/>
      <c r="AR71" s="230" t="str">
        <f t="shared" si="4"/>
        <v>-</v>
      </c>
      <c r="AS71" s="230"/>
      <c r="AT71" s="230"/>
      <c r="AU71" s="230"/>
      <c r="AV71" s="230" t="str">
        <f t="shared" si="5"/>
        <v>-</v>
      </c>
      <c r="AW71" s="230"/>
      <c r="AX71" s="230"/>
      <c r="AY71" s="230"/>
      <c r="AZ71" s="230" t="e">
        <f t="shared" si="6"/>
        <v>#REF!</v>
      </c>
      <c r="BA71" s="230"/>
      <c r="BB71" s="230"/>
      <c r="BC71" s="230"/>
      <c r="BD71" s="230" t="e">
        <f t="shared" si="7"/>
        <v>#REF!</v>
      </c>
      <c r="BE71" s="230"/>
      <c r="BF71" s="230"/>
      <c r="BG71" s="230"/>
      <c r="BH71" s="60"/>
      <c r="BI71" s="60"/>
      <c r="BJ71" s="60"/>
      <c r="BK71" s="221"/>
      <c r="BL71" s="221"/>
      <c r="BM71" s="221"/>
      <c r="BN71" s="60"/>
      <c r="BO71" s="60"/>
      <c r="BP71" s="60"/>
      <c r="BQ71" s="60"/>
      <c r="BR71" s="60"/>
      <c r="BS71" s="60"/>
      <c r="BT71" s="60"/>
      <c r="BU71" s="60" t="b">
        <v>0</v>
      </c>
      <c r="BV71" s="60" t="b">
        <v>0</v>
      </c>
      <c r="BW71" s="60" t="b">
        <v>0</v>
      </c>
      <c r="BX71" s="60" t="e">
        <f>IF(#REF!="スギ",MIN(AN71,50000),MIN(AN71,70000))</f>
        <v>#REF!</v>
      </c>
      <c r="BZ71" s="56"/>
      <c r="CA71" s="56"/>
      <c r="CB71" s="56"/>
      <c r="CC71" s="56"/>
      <c r="CD71" s="56"/>
    </row>
    <row r="72" spans="1:82">
      <c r="A72" s="239"/>
      <c r="B72" s="239"/>
      <c r="C72" s="239"/>
      <c r="D72" s="239"/>
      <c r="E72" s="239"/>
      <c r="F72" s="239"/>
      <c r="G72" s="239"/>
      <c r="H72" s="239"/>
      <c r="I72" s="239"/>
      <c r="J72" s="239"/>
      <c r="K72" s="239"/>
      <c r="L72" s="239"/>
      <c r="M72" s="240">
        <v>58</v>
      </c>
      <c r="N72" s="240"/>
      <c r="O72" s="233"/>
      <c r="P72" s="233"/>
      <c r="Q72" s="233"/>
      <c r="R72" s="233"/>
      <c r="S72" s="233"/>
      <c r="T72" s="233"/>
      <c r="U72" s="231"/>
      <c r="V72" s="231"/>
      <c r="W72" s="231"/>
      <c r="X72" s="231"/>
      <c r="Y72" s="231"/>
      <c r="Z72" s="231"/>
      <c r="AA72" s="231"/>
      <c r="AB72" s="231"/>
      <c r="AC72" s="231"/>
      <c r="AD72" s="232"/>
      <c r="AE72" s="232"/>
      <c r="AF72" s="232"/>
      <c r="AG72" s="233"/>
      <c r="AH72" s="233"/>
      <c r="AI72" s="233"/>
      <c r="AJ72" s="232"/>
      <c r="AK72" s="232"/>
      <c r="AL72" s="232"/>
      <c r="AM72" s="232"/>
      <c r="AN72" s="226"/>
      <c r="AO72" s="226"/>
      <c r="AP72" s="226"/>
      <c r="AQ72" s="226"/>
      <c r="AR72" s="230" t="str">
        <f t="shared" si="4"/>
        <v>-</v>
      </c>
      <c r="AS72" s="230"/>
      <c r="AT72" s="230"/>
      <c r="AU72" s="230"/>
      <c r="AV72" s="230" t="str">
        <f t="shared" si="5"/>
        <v>-</v>
      </c>
      <c r="AW72" s="230"/>
      <c r="AX72" s="230"/>
      <c r="AY72" s="230"/>
      <c r="AZ72" s="230" t="e">
        <f t="shared" si="6"/>
        <v>#REF!</v>
      </c>
      <c r="BA72" s="230"/>
      <c r="BB72" s="230"/>
      <c r="BC72" s="230"/>
      <c r="BD72" s="230" t="e">
        <f t="shared" si="7"/>
        <v>#REF!</v>
      </c>
      <c r="BE72" s="230"/>
      <c r="BF72" s="230"/>
      <c r="BG72" s="230"/>
      <c r="BH72" s="60"/>
      <c r="BI72" s="60"/>
      <c r="BJ72" s="60"/>
      <c r="BK72" s="221"/>
      <c r="BL72" s="221"/>
      <c r="BM72" s="221"/>
      <c r="BN72" s="60"/>
      <c r="BO72" s="60"/>
      <c r="BP72" s="60"/>
      <c r="BQ72" s="60"/>
      <c r="BR72" s="60"/>
      <c r="BS72" s="60"/>
      <c r="BT72" s="60"/>
      <c r="BU72" s="60" t="b">
        <v>0</v>
      </c>
      <c r="BV72" s="60" t="b">
        <v>0</v>
      </c>
      <c r="BW72" s="60" t="b">
        <v>0</v>
      </c>
      <c r="BX72" s="60" t="e">
        <f>IF(#REF!="スギ",MIN(AN72,50000),MIN(AN72,70000))</f>
        <v>#REF!</v>
      </c>
      <c r="BZ72" s="56"/>
      <c r="CA72" s="56"/>
      <c r="CB72" s="56"/>
      <c r="CC72" s="56"/>
      <c r="CD72" s="56"/>
    </row>
    <row r="73" spans="1:82">
      <c r="A73" s="239"/>
      <c r="B73" s="239"/>
      <c r="C73" s="239"/>
      <c r="D73" s="239"/>
      <c r="E73" s="239"/>
      <c r="F73" s="239"/>
      <c r="G73" s="239"/>
      <c r="H73" s="239"/>
      <c r="I73" s="239"/>
      <c r="J73" s="239"/>
      <c r="K73" s="239"/>
      <c r="L73" s="239"/>
      <c r="M73" s="240">
        <v>59</v>
      </c>
      <c r="N73" s="240"/>
      <c r="O73" s="233"/>
      <c r="P73" s="233"/>
      <c r="Q73" s="233"/>
      <c r="R73" s="233"/>
      <c r="S73" s="233"/>
      <c r="T73" s="233"/>
      <c r="U73" s="231"/>
      <c r="V73" s="231"/>
      <c r="W73" s="231"/>
      <c r="X73" s="231"/>
      <c r="Y73" s="231"/>
      <c r="Z73" s="231"/>
      <c r="AA73" s="231"/>
      <c r="AB73" s="231"/>
      <c r="AC73" s="231"/>
      <c r="AD73" s="232"/>
      <c r="AE73" s="232"/>
      <c r="AF73" s="232"/>
      <c r="AG73" s="233"/>
      <c r="AH73" s="233"/>
      <c r="AI73" s="233"/>
      <c r="AJ73" s="232"/>
      <c r="AK73" s="232"/>
      <c r="AL73" s="232"/>
      <c r="AM73" s="232"/>
      <c r="AN73" s="226"/>
      <c r="AO73" s="226"/>
      <c r="AP73" s="226"/>
      <c r="AQ73" s="226"/>
      <c r="AR73" s="230" t="str">
        <f t="shared" si="4"/>
        <v>-</v>
      </c>
      <c r="AS73" s="230"/>
      <c r="AT73" s="230"/>
      <c r="AU73" s="230"/>
      <c r="AV73" s="230" t="str">
        <f t="shared" si="5"/>
        <v>-</v>
      </c>
      <c r="AW73" s="230"/>
      <c r="AX73" s="230"/>
      <c r="AY73" s="230"/>
      <c r="AZ73" s="230" t="e">
        <f t="shared" si="6"/>
        <v>#REF!</v>
      </c>
      <c r="BA73" s="230"/>
      <c r="BB73" s="230"/>
      <c r="BC73" s="230"/>
      <c r="BD73" s="230" t="e">
        <f t="shared" si="7"/>
        <v>#REF!</v>
      </c>
      <c r="BE73" s="230"/>
      <c r="BF73" s="230"/>
      <c r="BG73" s="230"/>
      <c r="BH73" s="60"/>
      <c r="BI73" s="60"/>
      <c r="BJ73" s="60"/>
      <c r="BK73" s="221"/>
      <c r="BL73" s="221"/>
      <c r="BM73" s="221"/>
      <c r="BN73" s="60"/>
      <c r="BO73" s="60"/>
      <c r="BP73" s="60"/>
      <c r="BQ73" s="60"/>
      <c r="BR73" s="60"/>
      <c r="BS73" s="60"/>
      <c r="BT73" s="60"/>
      <c r="BU73" s="60" t="b">
        <v>0</v>
      </c>
      <c r="BV73" s="60" t="b">
        <v>0</v>
      </c>
      <c r="BW73" s="60" t="b">
        <v>0</v>
      </c>
      <c r="BX73" s="60" t="e">
        <f>IF(#REF!="スギ",MIN(AN73,50000),MIN(AN73,70000))</f>
        <v>#REF!</v>
      </c>
      <c r="BZ73" s="56"/>
      <c r="CA73" s="56"/>
      <c r="CB73" s="56"/>
      <c r="CC73" s="56"/>
      <c r="CD73" s="56"/>
    </row>
    <row r="74" spans="1:82">
      <c r="A74" s="236"/>
      <c r="B74" s="236"/>
      <c r="C74" s="236"/>
      <c r="D74" s="236"/>
      <c r="E74" s="236"/>
      <c r="F74" s="236"/>
      <c r="G74" s="236"/>
      <c r="H74" s="236"/>
      <c r="I74" s="236"/>
      <c r="J74" s="236"/>
      <c r="K74" s="236"/>
      <c r="L74" s="236"/>
      <c r="M74" s="237">
        <v>60</v>
      </c>
      <c r="N74" s="237"/>
      <c r="O74" s="235"/>
      <c r="P74" s="235"/>
      <c r="Q74" s="235"/>
      <c r="R74" s="235"/>
      <c r="S74" s="235"/>
      <c r="T74" s="235"/>
      <c r="U74" s="238"/>
      <c r="V74" s="238"/>
      <c r="W74" s="238"/>
      <c r="X74" s="238"/>
      <c r="Y74" s="238"/>
      <c r="Z74" s="238"/>
      <c r="AA74" s="238"/>
      <c r="AB74" s="238"/>
      <c r="AC74" s="238"/>
      <c r="AD74" s="234"/>
      <c r="AE74" s="234"/>
      <c r="AF74" s="234"/>
      <c r="AG74" s="235"/>
      <c r="AH74" s="235"/>
      <c r="AI74" s="235"/>
      <c r="AJ74" s="234"/>
      <c r="AK74" s="234"/>
      <c r="AL74" s="234"/>
      <c r="AM74" s="234"/>
      <c r="AN74" s="225"/>
      <c r="AO74" s="225"/>
      <c r="AP74" s="225"/>
      <c r="AQ74" s="225"/>
      <c r="AR74" s="230" t="str">
        <f t="shared" si="4"/>
        <v>-</v>
      </c>
      <c r="AS74" s="230"/>
      <c r="AT74" s="230"/>
      <c r="AU74" s="230"/>
      <c r="AV74" s="230" t="str">
        <f t="shared" si="5"/>
        <v>-</v>
      </c>
      <c r="AW74" s="230"/>
      <c r="AX74" s="230"/>
      <c r="AY74" s="230"/>
      <c r="AZ74" s="230" t="e">
        <f t="shared" si="6"/>
        <v>#REF!</v>
      </c>
      <c r="BA74" s="230"/>
      <c r="BB74" s="230"/>
      <c r="BC74" s="230"/>
      <c r="BD74" s="230" t="e">
        <f t="shared" si="7"/>
        <v>#REF!</v>
      </c>
      <c r="BE74" s="230"/>
      <c r="BF74" s="230"/>
      <c r="BG74" s="230"/>
      <c r="BH74" s="60"/>
      <c r="BI74" s="60"/>
      <c r="BJ74" s="60"/>
      <c r="BK74" s="60"/>
      <c r="BL74" s="60"/>
      <c r="BM74" s="60"/>
      <c r="BN74" s="60"/>
      <c r="BO74" s="60"/>
      <c r="BP74" s="60"/>
      <c r="BQ74" s="60"/>
      <c r="BR74" s="60"/>
      <c r="BS74" s="60"/>
      <c r="BT74" s="60"/>
      <c r="BU74" s="60" t="b">
        <v>0</v>
      </c>
      <c r="BV74" s="60" t="b">
        <v>0</v>
      </c>
      <c r="BW74" s="60" t="b">
        <v>0</v>
      </c>
      <c r="BX74" s="60" t="e">
        <f>IF(#REF!="スギ",MIN(AN74,50000),MIN(AN74,70000))</f>
        <v>#REF!</v>
      </c>
      <c r="BZ74" s="56"/>
      <c r="CA74" s="56"/>
      <c r="CB74" s="56"/>
      <c r="CC74" s="56"/>
      <c r="CD74" s="56"/>
    </row>
    <row r="75" spans="1:82" s="69" customFormat="1" ht="7.5" customHeight="1">
      <c r="A75" s="65"/>
      <c r="B75" s="65"/>
      <c r="C75" s="65"/>
      <c r="D75" s="65"/>
      <c r="E75" s="65"/>
      <c r="F75" s="65"/>
      <c r="G75" s="65"/>
      <c r="H75" s="65"/>
      <c r="I75" s="65"/>
      <c r="J75" s="65"/>
      <c r="K75" s="65"/>
      <c r="L75" s="65"/>
      <c r="M75" s="74"/>
      <c r="N75" s="74"/>
      <c r="O75" s="74"/>
      <c r="P75" s="74"/>
      <c r="Q75" s="74"/>
      <c r="R75" s="74"/>
      <c r="S75" s="74"/>
      <c r="T75" s="74"/>
      <c r="U75" s="75"/>
      <c r="V75" s="75"/>
      <c r="W75" s="75"/>
      <c r="X75" s="75"/>
      <c r="Y75" s="75"/>
      <c r="Z75" s="75"/>
      <c r="AA75" s="75"/>
      <c r="AB75" s="75"/>
      <c r="AC75" s="75"/>
      <c r="AD75" s="75"/>
      <c r="AE75" s="75"/>
      <c r="AF75" s="75"/>
      <c r="AG75" s="75"/>
      <c r="AH75" s="75"/>
      <c r="AI75" s="75"/>
      <c r="AJ75" s="76"/>
      <c r="AK75" s="76"/>
      <c r="AL75" s="76"/>
      <c r="AM75" s="76"/>
      <c r="AN75" s="77"/>
      <c r="AO75" s="77"/>
      <c r="AP75" s="77"/>
      <c r="AQ75" s="77"/>
      <c r="AR75" s="249"/>
      <c r="AS75" s="249"/>
      <c r="AT75" s="249"/>
      <c r="AU75" s="249"/>
      <c r="AV75" s="249" t="str">
        <f>IF($O$75="","",SUM(AV45:AY74))</f>
        <v/>
      </c>
      <c r="AW75" s="249"/>
      <c r="AX75" s="249"/>
      <c r="AY75" s="249"/>
      <c r="AZ75" s="249"/>
      <c r="BA75" s="249"/>
      <c r="BB75" s="249"/>
      <c r="BC75" s="249"/>
      <c r="BD75" s="249" t="str">
        <f>IF($O$75="","",SUM(BD45:BG74))</f>
        <v/>
      </c>
      <c r="BE75" s="249"/>
      <c r="BF75" s="249"/>
      <c r="BG75" s="249"/>
      <c r="BZ75" s="65"/>
      <c r="CA75" s="65"/>
      <c r="CB75" s="65"/>
      <c r="CC75" s="65"/>
      <c r="CD75" s="65"/>
    </row>
    <row r="76" spans="1:82" s="69" customFormat="1" ht="7.5" customHeight="1">
      <c r="A76" s="65"/>
      <c r="B76" s="65"/>
      <c r="C76" s="65"/>
      <c r="D76" s="65"/>
      <c r="E76" s="65"/>
      <c r="F76" s="65"/>
      <c r="G76" s="65"/>
      <c r="H76" s="65"/>
      <c r="I76" s="65"/>
      <c r="J76" s="65"/>
      <c r="K76" s="65"/>
      <c r="L76" s="65"/>
      <c r="M76" s="65"/>
      <c r="N76" s="65"/>
      <c r="O76" s="65"/>
      <c r="P76" s="65"/>
      <c r="Q76" s="65"/>
      <c r="R76" s="65"/>
      <c r="S76" s="65"/>
      <c r="T76" s="65"/>
      <c r="U76" s="66"/>
      <c r="V76" s="66"/>
      <c r="W76" s="66"/>
      <c r="X76" s="66"/>
      <c r="Y76" s="66"/>
      <c r="Z76" s="66"/>
      <c r="AA76" s="66"/>
      <c r="AB76" s="66"/>
      <c r="AC76" s="66"/>
      <c r="AD76" s="66"/>
      <c r="AE76" s="66"/>
      <c r="AF76" s="66"/>
      <c r="AG76" s="66"/>
      <c r="AH76" s="66"/>
      <c r="AI76" s="66"/>
      <c r="AJ76" s="67"/>
      <c r="AK76" s="67"/>
      <c r="AL76" s="67"/>
      <c r="AM76" s="67"/>
      <c r="AN76" s="68"/>
      <c r="AO76" s="68"/>
      <c r="AP76" s="68"/>
      <c r="AQ76" s="68"/>
      <c r="AR76" s="249"/>
      <c r="AS76" s="249"/>
      <c r="AT76" s="249"/>
      <c r="AU76" s="249"/>
      <c r="AV76" s="249"/>
      <c r="AW76" s="249"/>
      <c r="AX76" s="249"/>
      <c r="AY76" s="249"/>
      <c r="AZ76" s="249"/>
      <c r="BA76" s="249"/>
      <c r="BB76" s="249"/>
      <c r="BC76" s="249"/>
      <c r="BD76" s="249"/>
      <c r="BE76" s="249"/>
      <c r="BF76" s="249"/>
      <c r="BG76" s="249"/>
      <c r="BZ76" s="65"/>
      <c r="CA76" s="65"/>
      <c r="CB76" s="65"/>
      <c r="CC76" s="65"/>
      <c r="CD76" s="65"/>
    </row>
    <row r="77" spans="1:82" s="69" customFormat="1" ht="7.5" customHeight="1">
      <c r="A77" s="65"/>
      <c r="B77" s="65"/>
      <c r="C77" s="65"/>
      <c r="D77" s="65"/>
      <c r="E77" s="65"/>
      <c r="F77" s="65"/>
      <c r="G77" s="65"/>
      <c r="H77" s="65"/>
      <c r="I77" s="65"/>
      <c r="J77" s="65"/>
      <c r="K77" s="65"/>
      <c r="L77" s="65"/>
      <c r="M77" s="65"/>
      <c r="N77" s="65"/>
      <c r="O77" s="65"/>
      <c r="P77" s="65"/>
      <c r="Q77" s="65"/>
      <c r="R77" s="65"/>
      <c r="S77" s="65"/>
      <c r="T77" s="65"/>
      <c r="U77" s="66"/>
      <c r="V77" s="66"/>
      <c r="W77" s="66"/>
      <c r="X77" s="66"/>
      <c r="Y77" s="66"/>
      <c r="Z77" s="66"/>
      <c r="AA77" s="66"/>
      <c r="AB77" s="66"/>
      <c r="AC77" s="66"/>
      <c r="AD77" s="66"/>
      <c r="AE77" s="66"/>
      <c r="AF77" s="66"/>
      <c r="AG77" s="66"/>
      <c r="AH77" s="66"/>
      <c r="AI77" s="66"/>
      <c r="AJ77" s="67"/>
      <c r="AK77" s="67"/>
      <c r="AL77" s="67"/>
      <c r="AM77" s="67"/>
      <c r="AN77" s="68"/>
      <c r="AO77" s="68"/>
      <c r="AP77" s="68"/>
      <c r="AQ77" s="68"/>
      <c r="AR77" s="249"/>
      <c r="AS77" s="249"/>
      <c r="AT77" s="249"/>
      <c r="AU77" s="249"/>
      <c r="AV77" s="249" t="str">
        <f>IF($O$77="","",AV36+AV75)</f>
        <v/>
      </c>
      <c r="AW77" s="249"/>
      <c r="AX77" s="249"/>
      <c r="AY77" s="249"/>
      <c r="AZ77" s="249"/>
      <c r="BA77" s="249"/>
      <c r="BB77" s="249"/>
      <c r="BC77" s="249"/>
      <c r="BD77" s="249" t="str">
        <f>IF($O$77="","",BD36+BD75)</f>
        <v/>
      </c>
      <c r="BE77" s="249"/>
      <c r="BF77" s="249"/>
      <c r="BG77" s="249"/>
      <c r="BZ77" s="65"/>
      <c r="CA77" s="65"/>
      <c r="CB77" s="65"/>
      <c r="CC77" s="65"/>
      <c r="CD77" s="65"/>
    </row>
    <row r="78" spans="1:82" s="69" customFormat="1" ht="7.5" customHeight="1">
      <c r="A78" s="65"/>
      <c r="B78" s="65"/>
      <c r="C78" s="65"/>
      <c r="D78" s="65"/>
      <c r="E78" s="65"/>
      <c r="F78" s="65"/>
      <c r="G78" s="65"/>
      <c r="H78" s="65"/>
      <c r="I78" s="65"/>
      <c r="J78" s="65"/>
      <c r="K78" s="65"/>
      <c r="L78" s="65"/>
      <c r="M78" s="65"/>
      <c r="N78" s="65"/>
      <c r="O78" s="65"/>
      <c r="P78" s="65"/>
      <c r="Q78" s="65"/>
      <c r="R78" s="65"/>
      <c r="S78" s="65"/>
      <c r="T78" s="65"/>
      <c r="U78" s="66"/>
      <c r="V78" s="66"/>
      <c r="W78" s="66"/>
      <c r="X78" s="66"/>
      <c r="Y78" s="66"/>
      <c r="Z78" s="66"/>
      <c r="AA78" s="66"/>
      <c r="AB78" s="66"/>
      <c r="AC78" s="66"/>
      <c r="AD78" s="66"/>
      <c r="AE78" s="66"/>
      <c r="AF78" s="66"/>
      <c r="AG78" s="66"/>
      <c r="AH78" s="66"/>
      <c r="AI78" s="66"/>
      <c r="AJ78" s="67"/>
      <c r="AK78" s="67"/>
      <c r="AL78" s="67"/>
      <c r="AM78" s="67"/>
      <c r="AN78" s="68"/>
      <c r="AO78" s="68"/>
      <c r="AP78" s="68"/>
      <c r="AQ78" s="68"/>
      <c r="AR78" s="249"/>
      <c r="AS78" s="249"/>
      <c r="AT78" s="249"/>
      <c r="AU78" s="249"/>
      <c r="AV78" s="249"/>
      <c r="AW78" s="249"/>
      <c r="AX78" s="249"/>
      <c r="AY78" s="249"/>
      <c r="AZ78" s="249"/>
      <c r="BA78" s="249"/>
      <c r="BB78" s="249"/>
      <c r="BC78" s="249"/>
      <c r="BD78" s="249"/>
      <c r="BE78" s="249"/>
      <c r="BF78" s="249"/>
      <c r="BG78" s="249"/>
      <c r="BZ78" s="65"/>
      <c r="CA78" s="65"/>
      <c r="CB78" s="65"/>
      <c r="CC78" s="65"/>
      <c r="CD78" s="65"/>
    </row>
    <row r="79" spans="1:82" s="69" customFormat="1" ht="7.5" customHeight="1">
      <c r="A79" s="64"/>
      <c r="B79" s="64"/>
      <c r="C79" s="64"/>
      <c r="D79" s="64"/>
      <c r="E79" s="64"/>
      <c r="F79" s="64"/>
      <c r="G79" s="64"/>
      <c r="H79" s="64"/>
      <c r="I79" s="64"/>
      <c r="J79" s="64"/>
      <c r="K79" s="64"/>
      <c r="L79" s="64"/>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1"/>
      <c r="AO79" s="71"/>
      <c r="AP79" s="71"/>
      <c r="AQ79" s="71"/>
      <c r="AR79" s="70"/>
      <c r="AS79" s="70"/>
      <c r="AT79" s="70"/>
      <c r="AU79" s="70"/>
      <c r="AV79" s="70"/>
      <c r="AW79" s="70"/>
      <c r="AX79" s="70"/>
      <c r="AY79" s="70"/>
      <c r="AZ79" s="70"/>
      <c r="BA79" s="70"/>
      <c r="BB79" s="70"/>
      <c r="BC79" s="70"/>
      <c r="BD79" s="309" t="str">
        <f>IF(O84="","","3page")</f>
        <v/>
      </c>
      <c r="BE79" s="309"/>
      <c r="BF79" s="309"/>
      <c r="BG79" s="309"/>
      <c r="BZ79" s="65"/>
      <c r="CA79" s="65"/>
      <c r="CB79" s="65"/>
      <c r="CC79" s="65"/>
      <c r="CD79" s="65"/>
    </row>
    <row r="80" spans="1:82" s="69" customFormat="1" ht="7.5" customHeight="1">
      <c r="A80" s="64"/>
      <c r="B80" s="64"/>
      <c r="C80" s="64"/>
      <c r="D80" s="64"/>
      <c r="E80" s="64"/>
      <c r="F80" s="64"/>
      <c r="G80" s="64"/>
      <c r="H80" s="64"/>
      <c r="I80" s="64"/>
      <c r="J80" s="64"/>
      <c r="K80" s="64"/>
      <c r="L80" s="64"/>
      <c r="M80" s="70"/>
      <c r="N80" s="70"/>
      <c r="O80" s="70"/>
      <c r="P80" s="70"/>
      <c r="Q80" s="70"/>
      <c r="R80" s="70"/>
      <c r="S80" s="70"/>
      <c r="T80" s="70"/>
      <c r="U80" s="70"/>
      <c r="V80" s="70"/>
      <c r="W80" s="70"/>
      <c r="X80" s="70"/>
      <c r="Y80" s="70"/>
      <c r="Z80" s="70"/>
      <c r="AA80" s="70"/>
      <c r="AB80" s="70"/>
      <c r="AC80" s="70"/>
      <c r="AD80" s="70"/>
      <c r="AE80" s="70"/>
      <c r="AF80" s="70"/>
      <c r="AG80" s="70"/>
      <c r="AH80" s="70"/>
      <c r="AI80" s="70"/>
      <c r="AJ80" s="70"/>
      <c r="AK80" s="70"/>
      <c r="AL80" s="70"/>
      <c r="AM80" s="70"/>
      <c r="AN80" s="71"/>
      <c r="AO80" s="71"/>
      <c r="AP80" s="71"/>
      <c r="AQ80" s="71"/>
      <c r="AR80" s="70"/>
      <c r="AS80" s="70"/>
      <c r="AT80" s="70"/>
      <c r="AU80" s="70"/>
      <c r="AV80" s="70"/>
      <c r="AW80" s="70"/>
      <c r="AX80" s="70"/>
      <c r="AY80" s="70"/>
      <c r="AZ80" s="70"/>
      <c r="BA80" s="70"/>
      <c r="BB80" s="70"/>
      <c r="BC80" s="70"/>
      <c r="BD80" s="309"/>
      <c r="BE80" s="309"/>
      <c r="BF80" s="309"/>
      <c r="BG80" s="309"/>
      <c r="BZ80" s="65"/>
      <c r="CA80" s="65"/>
      <c r="CB80" s="65"/>
      <c r="CC80" s="65"/>
      <c r="CD80" s="65"/>
    </row>
    <row r="81" spans="1:82" s="69" customFormat="1" ht="7.5" customHeight="1">
      <c r="A81" s="64"/>
      <c r="B81" s="64"/>
      <c r="C81" s="64"/>
      <c r="D81" s="64"/>
      <c r="E81" s="64"/>
      <c r="F81" s="64"/>
      <c r="G81" s="64"/>
      <c r="H81" s="64"/>
      <c r="I81" s="64"/>
      <c r="J81" s="64"/>
      <c r="K81" s="64"/>
      <c r="L81" s="64"/>
      <c r="M81" s="65"/>
      <c r="N81" s="65"/>
      <c r="O81" s="65"/>
      <c r="P81" s="65"/>
      <c r="Q81" s="65"/>
      <c r="R81" s="65"/>
      <c r="S81" s="65"/>
      <c r="T81" s="65"/>
      <c r="U81" s="72"/>
      <c r="V81" s="65"/>
      <c r="W81" s="65"/>
      <c r="X81" s="72"/>
      <c r="Y81" s="65"/>
      <c r="Z81" s="65"/>
      <c r="AA81" s="72"/>
      <c r="AB81" s="65"/>
      <c r="AC81" s="65"/>
      <c r="AD81" s="72"/>
      <c r="AE81" s="65"/>
      <c r="AF81" s="65"/>
      <c r="AG81" s="72"/>
      <c r="AH81" s="65"/>
      <c r="AI81" s="65"/>
      <c r="AJ81" s="72"/>
      <c r="AK81" s="72"/>
      <c r="AL81" s="65"/>
      <c r="AM81" s="65"/>
      <c r="AN81" s="73"/>
      <c r="AO81" s="73"/>
      <c r="AP81" s="73"/>
      <c r="AQ81" s="73"/>
      <c r="AR81" s="308" t="s">
        <v>14</v>
      </c>
      <c r="AS81" s="308"/>
      <c r="AT81" s="308"/>
      <c r="AU81" s="308"/>
      <c r="AV81" s="308" t="s">
        <v>10</v>
      </c>
      <c r="AW81" s="308"/>
      <c r="AX81" s="308"/>
      <c r="AY81" s="308"/>
      <c r="AZ81" s="308" t="s">
        <v>11</v>
      </c>
      <c r="BA81" s="308"/>
      <c r="BB81" s="308"/>
      <c r="BC81" s="308"/>
      <c r="BD81" s="308" t="s">
        <v>12</v>
      </c>
      <c r="BE81" s="308"/>
      <c r="BF81" s="308"/>
      <c r="BG81" s="308"/>
      <c r="BZ81" s="65"/>
      <c r="CA81" s="65"/>
      <c r="CB81" s="65"/>
      <c r="CC81" s="65"/>
      <c r="CD81" s="65"/>
    </row>
    <row r="82" spans="1:82" s="69" customFormat="1" ht="7.5" customHeight="1">
      <c r="A82" s="64"/>
      <c r="B82" s="64"/>
      <c r="C82" s="64"/>
      <c r="D82" s="64"/>
      <c r="E82" s="64"/>
      <c r="F82" s="64"/>
      <c r="G82" s="64"/>
      <c r="H82" s="64"/>
      <c r="I82" s="64"/>
      <c r="J82" s="64"/>
      <c r="K82" s="64"/>
      <c r="L82" s="64"/>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73"/>
      <c r="AO82" s="73"/>
      <c r="AP82" s="73"/>
      <c r="AQ82" s="73"/>
      <c r="AR82" s="308"/>
      <c r="AS82" s="308"/>
      <c r="AT82" s="308"/>
      <c r="AU82" s="308"/>
      <c r="AV82" s="308"/>
      <c r="AW82" s="308"/>
      <c r="AX82" s="308"/>
      <c r="AY82" s="308"/>
      <c r="AZ82" s="308"/>
      <c r="BA82" s="308"/>
      <c r="BB82" s="308"/>
      <c r="BC82" s="308"/>
      <c r="BD82" s="308"/>
      <c r="BE82" s="308"/>
      <c r="BF82" s="308"/>
      <c r="BG82" s="308"/>
      <c r="BZ82" s="65"/>
      <c r="CA82" s="65"/>
      <c r="CB82" s="65"/>
      <c r="CC82" s="65"/>
      <c r="CD82" s="65"/>
    </row>
    <row r="83" spans="1:82" s="69" customFormat="1" ht="7.5" customHeight="1">
      <c r="A83" s="64"/>
      <c r="B83" s="64"/>
      <c r="C83" s="64"/>
      <c r="D83" s="64"/>
      <c r="E83" s="64"/>
      <c r="F83" s="64"/>
      <c r="G83" s="64"/>
      <c r="H83" s="64"/>
      <c r="I83" s="64"/>
      <c r="J83" s="64"/>
      <c r="K83" s="64"/>
      <c r="L83" s="64"/>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73"/>
      <c r="AO83" s="73"/>
      <c r="AP83" s="73"/>
      <c r="AQ83" s="164">
        <v>3</v>
      </c>
      <c r="AR83" s="308"/>
      <c r="AS83" s="308"/>
      <c r="AT83" s="308"/>
      <c r="AU83" s="308"/>
      <c r="AV83" s="308"/>
      <c r="AW83" s="308"/>
      <c r="AX83" s="308"/>
      <c r="AY83" s="308"/>
      <c r="AZ83" s="308"/>
      <c r="BA83" s="308"/>
      <c r="BB83" s="308"/>
      <c r="BC83" s="308"/>
      <c r="BD83" s="308"/>
      <c r="BE83" s="308"/>
      <c r="BF83" s="308"/>
      <c r="BG83" s="308"/>
      <c r="BZ83" s="65"/>
      <c r="CA83" s="65"/>
      <c r="CB83" s="65"/>
      <c r="CC83" s="65"/>
      <c r="CD83" s="65"/>
    </row>
    <row r="84" spans="1:82">
      <c r="A84" s="244"/>
      <c r="B84" s="244"/>
      <c r="C84" s="244"/>
      <c r="D84" s="244"/>
      <c r="E84" s="244"/>
      <c r="F84" s="244"/>
      <c r="G84" s="244"/>
      <c r="H84" s="244"/>
      <c r="I84" s="244"/>
      <c r="J84" s="244"/>
      <c r="K84" s="244"/>
      <c r="L84" s="244"/>
      <c r="M84" s="245">
        <v>61</v>
      </c>
      <c r="N84" s="245"/>
      <c r="O84" s="267"/>
      <c r="P84" s="267"/>
      <c r="Q84" s="267"/>
      <c r="R84" s="267"/>
      <c r="S84" s="267"/>
      <c r="T84" s="267"/>
      <c r="U84" s="266"/>
      <c r="V84" s="266"/>
      <c r="W84" s="266"/>
      <c r="X84" s="266"/>
      <c r="Y84" s="266"/>
      <c r="Z84" s="266"/>
      <c r="AA84" s="266"/>
      <c r="AB84" s="266"/>
      <c r="AC84" s="266"/>
      <c r="AD84" s="264"/>
      <c r="AE84" s="264"/>
      <c r="AF84" s="264"/>
      <c r="AG84" s="267"/>
      <c r="AH84" s="267"/>
      <c r="AI84" s="267"/>
      <c r="AJ84" s="264"/>
      <c r="AK84" s="264"/>
      <c r="AL84" s="264"/>
      <c r="AM84" s="264"/>
      <c r="AN84" s="254"/>
      <c r="AO84" s="254"/>
      <c r="AP84" s="254"/>
      <c r="AQ84" s="254"/>
      <c r="AR84" s="230" t="str">
        <f t="shared" ref="AR84:AR113" si="8">IF(OR(BU84=TRUE,BV84=TRUE),13500,IF(BW84=TRUE,ROUNDDOWN(2000/AA84,0),"-"))</f>
        <v>-</v>
      </c>
      <c r="AS84" s="230"/>
      <c r="AT84" s="230"/>
      <c r="AU84" s="230"/>
      <c r="AV84" s="230" t="str">
        <f t="shared" ref="AV84:AV113" si="9">IF(AR84="-","-",IF(AR84=13333,ROUNDDOWN(2000*U84*X84,0),ROUNDDOWN(AJ84*AR84,0)))</f>
        <v>-</v>
      </c>
      <c r="AW84" s="230"/>
      <c r="AX84" s="230"/>
      <c r="AY84" s="230"/>
      <c r="AZ84" s="230" t="e">
        <f t="shared" ref="AZ84:AZ113" si="10">IF(AR84="-",BX84,MIN((IF((AN84-AR84)&gt;0,AN84-AR84,0)),BX84))</f>
        <v>#REF!</v>
      </c>
      <c r="BA84" s="230"/>
      <c r="BB84" s="230"/>
      <c r="BC84" s="230"/>
      <c r="BD84" s="230" t="e">
        <f t="shared" ref="BD84:BD113" si="11">ROUNDDOWN(AJ84*AZ84,0)</f>
        <v>#REF!</v>
      </c>
      <c r="BE84" s="230"/>
      <c r="BF84" s="230"/>
      <c r="BG84" s="230"/>
      <c r="BH84" s="60"/>
      <c r="BI84" s="60"/>
      <c r="BJ84" s="60"/>
      <c r="BK84" s="60"/>
      <c r="BL84" s="60"/>
      <c r="BM84" s="60"/>
      <c r="BN84" s="60"/>
      <c r="BO84" s="60"/>
      <c r="BP84" s="60"/>
      <c r="BQ84" s="60"/>
      <c r="BR84" s="60"/>
      <c r="BS84" s="60"/>
      <c r="BT84" s="60"/>
      <c r="BU84" s="60" t="b">
        <v>0</v>
      </c>
      <c r="BV84" s="60" t="b">
        <v>0</v>
      </c>
      <c r="BW84" s="60" t="b">
        <v>0</v>
      </c>
      <c r="BX84" s="60" t="e">
        <f>IF(#REF!="スギ",MIN(AN84,50000),MIN(AN84,70000))</f>
        <v>#REF!</v>
      </c>
      <c r="BZ84" s="55"/>
      <c r="CA84" s="55"/>
      <c r="CB84" s="55"/>
      <c r="CC84" s="55"/>
      <c r="CD84" s="55"/>
    </row>
    <row r="85" spans="1:82">
      <c r="A85" s="239"/>
      <c r="B85" s="239"/>
      <c r="C85" s="239"/>
      <c r="D85" s="239"/>
      <c r="E85" s="239"/>
      <c r="F85" s="239"/>
      <c r="G85" s="239"/>
      <c r="H85" s="239"/>
      <c r="I85" s="239"/>
      <c r="J85" s="239"/>
      <c r="K85" s="239"/>
      <c r="L85" s="239"/>
      <c r="M85" s="240">
        <v>62</v>
      </c>
      <c r="N85" s="240"/>
      <c r="O85" s="252"/>
      <c r="P85" s="252"/>
      <c r="Q85" s="252"/>
      <c r="R85" s="252"/>
      <c r="S85" s="252"/>
      <c r="T85" s="252"/>
      <c r="U85" s="251"/>
      <c r="V85" s="251"/>
      <c r="W85" s="251"/>
      <c r="X85" s="251"/>
      <c r="Y85" s="251"/>
      <c r="Z85" s="251"/>
      <c r="AA85" s="251"/>
      <c r="AB85" s="251"/>
      <c r="AC85" s="251"/>
      <c r="AD85" s="250"/>
      <c r="AE85" s="250"/>
      <c r="AF85" s="250"/>
      <c r="AG85" s="252"/>
      <c r="AH85" s="252"/>
      <c r="AI85" s="252"/>
      <c r="AJ85" s="250"/>
      <c r="AK85" s="250"/>
      <c r="AL85" s="250"/>
      <c r="AM85" s="250"/>
      <c r="AN85" s="227"/>
      <c r="AO85" s="227"/>
      <c r="AP85" s="227"/>
      <c r="AQ85" s="227"/>
      <c r="AR85" s="230" t="str">
        <f t="shared" si="8"/>
        <v>-</v>
      </c>
      <c r="AS85" s="230"/>
      <c r="AT85" s="230"/>
      <c r="AU85" s="230"/>
      <c r="AV85" s="230" t="str">
        <f t="shared" si="9"/>
        <v>-</v>
      </c>
      <c r="AW85" s="230"/>
      <c r="AX85" s="230"/>
      <c r="AY85" s="230"/>
      <c r="AZ85" s="230" t="e">
        <f t="shared" si="10"/>
        <v>#REF!</v>
      </c>
      <c r="BA85" s="230"/>
      <c r="BB85" s="230"/>
      <c r="BC85" s="230"/>
      <c r="BD85" s="230" t="e">
        <f t="shared" si="11"/>
        <v>#REF!</v>
      </c>
      <c r="BE85" s="230"/>
      <c r="BF85" s="230"/>
      <c r="BG85" s="230"/>
      <c r="BH85" s="60"/>
      <c r="BI85" s="60"/>
      <c r="BJ85" s="60"/>
      <c r="BK85" s="221"/>
      <c r="BL85" s="221"/>
      <c r="BM85" s="221"/>
      <c r="BN85" s="60"/>
      <c r="BO85" s="60"/>
      <c r="BP85" s="60"/>
      <c r="BQ85" s="60"/>
      <c r="BR85" s="60"/>
      <c r="BS85" s="60"/>
      <c r="BT85" s="60"/>
      <c r="BU85" s="60" t="b">
        <v>0</v>
      </c>
      <c r="BV85" s="60" t="b">
        <v>0</v>
      </c>
      <c r="BW85" s="60" t="b">
        <v>0</v>
      </c>
      <c r="BX85" s="60" t="e">
        <f>IF(#REF!="スギ",MIN(AN85,50000),MIN(AN85,70000))</f>
        <v>#REF!</v>
      </c>
      <c r="BZ85" s="55"/>
      <c r="CA85" s="55"/>
      <c r="CB85" s="55"/>
      <c r="CC85" s="55"/>
      <c r="CD85" s="55"/>
    </row>
    <row r="86" spans="1:82">
      <c r="A86" s="239"/>
      <c r="B86" s="239"/>
      <c r="C86" s="239"/>
      <c r="D86" s="239"/>
      <c r="E86" s="239"/>
      <c r="F86" s="239"/>
      <c r="G86" s="239"/>
      <c r="H86" s="239"/>
      <c r="I86" s="239"/>
      <c r="J86" s="239"/>
      <c r="K86" s="239"/>
      <c r="L86" s="239"/>
      <c r="M86" s="240">
        <v>63</v>
      </c>
      <c r="N86" s="240"/>
      <c r="O86" s="252"/>
      <c r="P86" s="252"/>
      <c r="Q86" s="252"/>
      <c r="R86" s="252"/>
      <c r="S86" s="252"/>
      <c r="T86" s="252"/>
      <c r="U86" s="251"/>
      <c r="V86" s="251"/>
      <c r="W86" s="251"/>
      <c r="X86" s="251"/>
      <c r="Y86" s="251"/>
      <c r="Z86" s="251"/>
      <c r="AA86" s="251"/>
      <c r="AB86" s="251"/>
      <c r="AC86" s="251"/>
      <c r="AD86" s="250"/>
      <c r="AE86" s="250"/>
      <c r="AF86" s="250"/>
      <c r="AG86" s="252"/>
      <c r="AH86" s="252"/>
      <c r="AI86" s="252"/>
      <c r="AJ86" s="250"/>
      <c r="AK86" s="250"/>
      <c r="AL86" s="250"/>
      <c r="AM86" s="250"/>
      <c r="AN86" s="227"/>
      <c r="AO86" s="227"/>
      <c r="AP86" s="227"/>
      <c r="AQ86" s="227"/>
      <c r="AR86" s="230" t="str">
        <f t="shared" si="8"/>
        <v>-</v>
      </c>
      <c r="AS86" s="230"/>
      <c r="AT86" s="230"/>
      <c r="AU86" s="230"/>
      <c r="AV86" s="230" t="str">
        <f t="shared" si="9"/>
        <v>-</v>
      </c>
      <c r="AW86" s="230"/>
      <c r="AX86" s="230"/>
      <c r="AY86" s="230"/>
      <c r="AZ86" s="230" t="e">
        <f t="shared" si="10"/>
        <v>#REF!</v>
      </c>
      <c r="BA86" s="230"/>
      <c r="BB86" s="230"/>
      <c r="BC86" s="230"/>
      <c r="BD86" s="230" t="e">
        <f t="shared" si="11"/>
        <v>#REF!</v>
      </c>
      <c r="BE86" s="230"/>
      <c r="BF86" s="230"/>
      <c r="BG86" s="230"/>
      <c r="BH86" s="60"/>
      <c r="BI86" s="60"/>
      <c r="BJ86" s="60"/>
      <c r="BK86" s="221"/>
      <c r="BL86" s="221"/>
      <c r="BM86" s="221"/>
      <c r="BN86" s="60"/>
      <c r="BO86" s="60"/>
      <c r="BP86" s="60"/>
      <c r="BQ86" s="60"/>
      <c r="BR86" s="60"/>
      <c r="BS86" s="60"/>
      <c r="BT86" s="60"/>
      <c r="BU86" s="60" t="b">
        <v>0</v>
      </c>
      <c r="BV86" s="60" t="b">
        <v>0</v>
      </c>
      <c r="BW86" s="60" t="b">
        <v>0</v>
      </c>
      <c r="BX86" s="60" t="e">
        <f>IF(#REF!="スギ",MIN(AN86,50000),MIN(AN86,70000))</f>
        <v>#REF!</v>
      </c>
      <c r="BZ86" s="55"/>
      <c r="CA86" s="55"/>
      <c r="CB86" s="55"/>
      <c r="CC86" s="55"/>
      <c r="CD86" s="55"/>
    </row>
    <row r="87" spans="1:82">
      <c r="A87" s="239"/>
      <c r="B87" s="239"/>
      <c r="C87" s="239"/>
      <c r="D87" s="239"/>
      <c r="E87" s="239"/>
      <c r="F87" s="239"/>
      <c r="G87" s="239"/>
      <c r="H87" s="239"/>
      <c r="I87" s="239"/>
      <c r="J87" s="239"/>
      <c r="K87" s="239"/>
      <c r="L87" s="239"/>
      <c r="M87" s="240">
        <v>64</v>
      </c>
      <c r="N87" s="240"/>
      <c r="O87" s="252"/>
      <c r="P87" s="252"/>
      <c r="Q87" s="252"/>
      <c r="R87" s="252"/>
      <c r="S87" s="252"/>
      <c r="T87" s="252"/>
      <c r="U87" s="251"/>
      <c r="V87" s="251"/>
      <c r="W87" s="251"/>
      <c r="X87" s="251"/>
      <c r="Y87" s="251"/>
      <c r="Z87" s="251"/>
      <c r="AA87" s="251"/>
      <c r="AB87" s="251"/>
      <c r="AC87" s="251"/>
      <c r="AD87" s="250"/>
      <c r="AE87" s="250"/>
      <c r="AF87" s="250"/>
      <c r="AG87" s="252"/>
      <c r="AH87" s="252"/>
      <c r="AI87" s="252"/>
      <c r="AJ87" s="250"/>
      <c r="AK87" s="250"/>
      <c r="AL87" s="250"/>
      <c r="AM87" s="250"/>
      <c r="AN87" s="227"/>
      <c r="AO87" s="227"/>
      <c r="AP87" s="227"/>
      <c r="AQ87" s="227"/>
      <c r="AR87" s="230" t="str">
        <f t="shared" si="8"/>
        <v>-</v>
      </c>
      <c r="AS87" s="230"/>
      <c r="AT87" s="230"/>
      <c r="AU87" s="230"/>
      <c r="AV87" s="230" t="str">
        <f t="shared" si="9"/>
        <v>-</v>
      </c>
      <c r="AW87" s="230"/>
      <c r="AX87" s="230"/>
      <c r="AY87" s="230"/>
      <c r="AZ87" s="230" t="e">
        <f t="shared" si="10"/>
        <v>#REF!</v>
      </c>
      <c r="BA87" s="230"/>
      <c r="BB87" s="230"/>
      <c r="BC87" s="230"/>
      <c r="BD87" s="230" t="e">
        <f t="shared" si="11"/>
        <v>#REF!</v>
      </c>
      <c r="BE87" s="230"/>
      <c r="BF87" s="230"/>
      <c r="BG87" s="230"/>
      <c r="BH87" s="60"/>
      <c r="BI87" s="60"/>
      <c r="BJ87" s="60"/>
      <c r="BK87" s="221"/>
      <c r="BL87" s="221"/>
      <c r="BM87" s="221"/>
      <c r="BN87" s="60"/>
      <c r="BO87" s="60"/>
      <c r="BP87" s="60"/>
      <c r="BQ87" s="60"/>
      <c r="BR87" s="60"/>
      <c r="BS87" s="60"/>
      <c r="BT87" s="60"/>
      <c r="BU87" s="60" t="b">
        <v>0</v>
      </c>
      <c r="BV87" s="60" t="b">
        <v>0</v>
      </c>
      <c r="BW87" s="60" t="b">
        <v>0</v>
      </c>
      <c r="BX87" s="60" t="e">
        <f>IF(#REF!="スギ",MIN(AN87,50000),MIN(AN87,70000))</f>
        <v>#REF!</v>
      </c>
      <c r="BZ87" s="55"/>
      <c r="CA87" s="55"/>
      <c r="CB87" s="55"/>
      <c r="CC87" s="55"/>
      <c r="CD87" s="55"/>
    </row>
    <row r="88" spans="1:82">
      <c r="A88" s="239"/>
      <c r="B88" s="239"/>
      <c r="C88" s="239"/>
      <c r="D88" s="239"/>
      <c r="E88" s="239"/>
      <c r="F88" s="239"/>
      <c r="G88" s="239"/>
      <c r="H88" s="239"/>
      <c r="I88" s="239"/>
      <c r="J88" s="239"/>
      <c r="K88" s="239"/>
      <c r="L88" s="239"/>
      <c r="M88" s="240">
        <v>65</v>
      </c>
      <c r="N88" s="240"/>
      <c r="O88" s="252"/>
      <c r="P88" s="252"/>
      <c r="Q88" s="252"/>
      <c r="R88" s="252"/>
      <c r="S88" s="252"/>
      <c r="T88" s="252"/>
      <c r="U88" s="251"/>
      <c r="V88" s="251"/>
      <c r="W88" s="251"/>
      <c r="X88" s="251"/>
      <c r="Y88" s="251"/>
      <c r="Z88" s="251"/>
      <c r="AA88" s="251"/>
      <c r="AB88" s="251"/>
      <c r="AC88" s="251"/>
      <c r="AD88" s="250"/>
      <c r="AE88" s="250"/>
      <c r="AF88" s="250"/>
      <c r="AG88" s="252"/>
      <c r="AH88" s="252"/>
      <c r="AI88" s="252"/>
      <c r="AJ88" s="250"/>
      <c r="AK88" s="250"/>
      <c r="AL88" s="250"/>
      <c r="AM88" s="250"/>
      <c r="AN88" s="227"/>
      <c r="AO88" s="227"/>
      <c r="AP88" s="227"/>
      <c r="AQ88" s="227"/>
      <c r="AR88" s="230" t="str">
        <f t="shared" si="8"/>
        <v>-</v>
      </c>
      <c r="AS88" s="230"/>
      <c r="AT88" s="230"/>
      <c r="AU88" s="230"/>
      <c r="AV88" s="230" t="str">
        <f t="shared" si="9"/>
        <v>-</v>
      </c>
      <c r="AW88" s="230"/>
      <c r="AX88" s="230"/>
      <c r="AY88" s="230"/>
      <c r="AZ88" s="230" t="e">
        <f t="shared" si="10"/>
        <v>#REF!</v>
      </c>
      <c r="BA88" s="230"/>
      <c r="BB88" s="230"/>
      <c r="BC88" s="230"/>
      <c r="BD88" s="230" t="e">
        <f t="shared" si="11"/>
        <v>#REF!</v>
      </c>
      <c r="BE88" s="230"/>
      <c r="BF88" s="230"/>
      <c r="BG88" s="230"/>
      <c r="BH88" s="60"/>
      <c r="BI88" s="60"/>
      <c r="BJ88" s="60"/>
      <c r="BK88" s="221"/>
      <c r="BL88" s="221"/>
      <c r="BM88" s="221"/>
      <c r="BN88" s="60"/>
      <c r="BO88" s="60"/>
      <c r="BP88" s="60"/>
      <c r="BQ88" s="60"/>
      <c r="BR88" s="60"/>
      <c r="BS88" s="60"/>
      <c r="BT88" s="60"/>
      <c r="BU88" s="60" t="b">
        <v>0</v>
      </c>
      <c r="BV88" s="60" t="b">
        <v>0</v>
      </c>
      <c r="BW88" s="60" t="b">
        <v>0</v>
      </c>
      <c r="BX88" s="60" t="e">
        <f>IF(#REF!="スギ",MIN(AN88,50000),MIN(AN88,70000))</f>
        <v>#REF!</v>
      </c>
      <c r="BZ88" s="55"/>
      <c r="CA88" s="55"/>
      <c r="CB88" s="55"/>
      <c r="CC88" s="55"/>
      <c r="CD88" s="55"/>
    </row>
    <row r="89" spans="1:82">
      <c r="A89" s="239"/>
      <c r="B89" s="239"/>
      <c r="C89" s="239"/>
      <c r="D89" s="239"/>
      <c r="E89" s="239"/>
      <c r="F89" s="239"/>
      <c r="G89" s="239"/>
      <c r="H89" s="239"/>
      <c r="I89" s="239"/>
      <c r="J89" s="239"/>
      <c r="K89" s="239"/>
      <c r="L89" s="239"/>
      <c r="M89" s="240">
        <v>66</v>
      </c>
      <c r="N89" s="240"/>
      <c r="O89" s="252"/>
      <c r="P89" s="252"/>
      <c r="Q89" s="252"/>
      <c r="R89" s="252"/>
      <c r="S89" s="252"/>
      <c r="T89" s="252"/>
      <c r="U89" s="251"/>
      <c r="V89" s="251"/>
      <c r="W89" s="251"/>
      <c r="X89" s="251"/>
      <c r="Y89" s="251"/>
      <c r="Z89" s="251"/>
      <c r="AA89" s="251"/>
      <c r="AB89" s="251"/>
      <c r="AC89" s="251"/>
      <c r="AD89" s="250"/>
      <c r="AE89" s="250"/>
      <c r="AF89" s="250"/>
      <c r="AG89" s="252"/>
      <c r="AH89" s="252"/>
      <c r="AI89" s="252"/>
      <c r="AJ89" s="250"/>
      <c r="AK89" s="250"/>
      <c r="AL89" s="250"/>
      <c r="AM89" s="250"/>
      <c r="AN89" s="227"/>
      <c r="AO89" s="227"/>
      <c r="AP89" s="227"/>
      <c r="AQ89" s="227"/>
      <c r="AR89" s="230" t="str">
        <f t="shared" si="8"/>
        <v>-</v>
      </c>
      <c r="AS89" s="230"/>
      <c r="AT89" s="230"/>
      <c r="AU89" s="230"/>
      <c r="AV89" s="230" t="str">
        <f t="shared" si="9"/>
        <v>-</v>
      </c>
      <c r="AW89" s="230"/>
      <c r="AX89" s="230"/>
      <c r="AY89" s="230"/>
      <c r="AZ89" s="230" t="e">
        <f t="shared" si="10"/>
        <v>#REF!</v>
      </c>
      <c r="BA89" s="230"/>
      <c r="BB89" s="230"/>
      <c r="BC89" s="230"/>
      <c r="BD89" s="230" t="e">
        <f t="shared" si="11"/>
        <v>#REF!</v>
      </c>
      <c r="BE89" s="230"/>
      <c r="BF89" s="230"/>
      <c r="BG89" s="230"/>
      <c r="BH89" s="60"/>
      <c r="BI89" s="60"/>
      <c r="BJ89" s="60"/>
      <c r="BK89" s="221"/>
      <c r="BL89" s="221"/>
      <c r="BM89" s="221"/>
      <c r="BN89" s="60"/>
      <c r="BO89" s="60"/>
      <c r="BP89" s="60"/>
      <c r="BQ89" s="60"/>
      <c r="BR89" s="60"/>
      <c r="BS89" s="60"/>
      <c r="BT89" s="60"/>
      <c r="BU89" s="60" t="b">
        <v>0</v>
      </c>
      <c r="BV89" s="60" t="b">
        <v>0</v>
      </c>
      <c r="BW89" s="60" t="b">
        <v>0</v>
      </c>
      <c r="BX89" s="60" t="e">
        <f>IF(#REF!="スギ",MIN(AN89,50000),MIN(AN89,70000))</f>
        <v>#REF!</v>
      </c>
      <c r="BZ89" s="55"/>
      <c r="CA89" s="55"/>
      <c r="CB89" s="55"/>
      <c r="CC89" s="55"/>
      <c r="CD89" s="55"/>
    </row>
    <row r="90" spans="1:82">
      <c r="A90" s="239"/>
      <c r="B90" s="239"/>
      <c r="C90" s="239"/>
      <c r="D90" s="239"/>
      <c r="E90" s="239"/>
      <c r="F90" s="239"/>
      <c r="G90" s="239"/>
      <c r="H90" s="239"/>
      <c r="I90" s="239"/>
      <c r="J90" s="239"/>
      <c r="K90" s="239"/>
      <c r="L90" s="239"/>
      <c r="M90" s="240">
        <v>67</v>
      </c>
      <c r="N90" s="240"/>
      <c r="O90" s="252"/>
      <c r="P90" s="252"/>
      <c r="Q90" s="252"/>
      <c r="R90" s="252"/>
      <c r="S90" s="252"/>
      <c r="T90" s="252"/>
      <c r="U90" s="251"/>
      <c r="V90" s="251"/>
      <c r="W90" s="251"/>
      <c r="X90" s="251"/>
      <c r="Y90" s="251"/>
      <c r="Z90" s="251"/>
      <c r="AA90" s="251"/>
      <c r="AB90" s="251"/>
      <c r="AC90" s="251"/>
      <c r="AD90" s="250"/>
      <c r="AE90" s="250"/>
      <c r="AF90" s="250"/>
      <c r="AG90" s="252"/>
      <c r="AH90" s="252"/>
      <c r="AI90" s="252"/>
      <c r="AJ90" s="250"/>
      <c r="AK90" s="250"/>
      <c r="AL90" s="250"/>
      <c r="AM90" s="250"/>
      <c r="AN90" s="227"/>
      <c r="AO90" s="227"/>
      <c r="AP90" s="227"/>
      <c r="AQ90" s="227"/>
      <c r="AR90" s="230" t="str">
        <f t="shared" si="8"/>
        <v>-</v>
      </c>
      <c r="AS90" s="230"/>
      <c r="AT90" s="230"/>
      <c r="AU90" s="230"/>
      <c r="AV90" s="230" t="str">
        <f t="shared" si="9"/>
        <v>-</v>
      </c>
      <c r="AW90" s="230"/>
      <c r="AX90" s="230"/>
      <c r="AY90" s="230"/>
      <c r="AZ90" s="230" t="e">
        <f t="shared" si="10"/>
        <v>#REF!</v>
      </c>
      <c r="BA90" s="230"/>
      <c r="BB90" s="230"/>
      <c r="BC90" s="230"/>
      <c r="BD90" s="230" t="e">
        <f t="shared" si="11"/>
        <v>#REF!</v>
      </c>
      <c r="BE90" s="230"/>
      <c r="BF90" s="230"/>
      <c r="BG90" s="230"/>
      <c r="BH90" s="60"/>
      <c r="BI90" s="60"/>
      <c r="BJ90" s="60"/>
      <c r="BK90" s="221"/>
      <c r="BL90" s="221"/>
      <c r="BM90" s="221"/>
      <c r="BN90" s="60"/>
      <c r="BO90" s="60"/>
      <c r="BP90" s="60"/>
      <c r="BQ90" s="60"/>
      <c r="BR90" s="60"/>
      <c r="BS90" s="60"/>
      <c r="BT90" s="60"/>
      <c r="BU90" s="60" t="b">
        <v>0</v>
      </c>
      <c r="BV90" s="60" t="b">
        <v>0</v>
      </c>
      <c r="BW90" s="60" t="b">
        <v>0</v>
      </c>
      <c r="BX90" s="60" t="e">
        <f>IF(#REF!="スギ",MIN(AN90,50000),MIN(AN90,70000))</f>
        <v>#REF!</v>
      </c>
      <c r="BZ90" s="55"/>
      <c r="CA90" s="55"/>
      <c r="CB90" s="55"/>
      <c r="CC90" s="55"/>
      <c r="CD90" s="55"/>
    </row>
    <row r="91" spans="1:82">
      <c r="A91" s="239"/>
      <c r="B91" s="239"/>
      <c r="C91" s="239"/>
      <c r="D91" s="239"/>
      <c r="E91" s="239"/>
      <c r="F91" s="239"/>
      <c r="G91" s="239"/>
      <c r="H91" s="239"/>
      <c r="I91" s="239"/>
      <c r="J91" s="239"/>
      <c r="K91" s="239"/>
      <c r="L91" s="239"/>
      <c r="M91" s="240">
        <v>68</v>
      </c>
      <c r="N91" s="240"/>
      <c r="O91" s="252"/>
      <c r="P91" s="252"/>
      <c r="Q91" s="252"/>
      <c r="R91" s="252"/>
      <c r="S91" s="252"/>
      <c r="T91" s="252"/>
      <c r="U91" s="251"/>
      <c r="V91" s="251"/>
      <c r="W91" s="251"/>
      <c r="X91" s="251"/>
      <c r="Y91" s="251"/>
      <c r="Z91" s="251"/>
      <c r="AA91" s="251"/>
      <c r="AB91" s="251"/>
      <c r="AC91" s="251"/>
      <c r="AD91" s="250"/>
      <c r="AE91" s="250"/>
      <c r="AF91" s="250"/>
      <c r="AG91" s="252"/>
      <c r="AH91" s="252"/>
      <c r="AI91" s="252"/>
      <c r="AJ91" s="250"/>
      <c r="AK91" s="250"/>
      <c r="AL91" s="250"/>
      <c r="AM91" s="250"/>
      <c r="AN91" s="227"/>
      <c r="AO91" s="227"/>
      <c r="AP91" s="227"/>
      <c r="AQ91" s="227"/>
      <c r="AR91" s="230" t="str">
        <f t="shared" si="8"/>
        <v>-</v>
      </c>
      <c r="AS91" s="230"/>
      <c r="AT91" s="230"/>
      <c r="AU91" s="230"/>
      <c r="AV91" s="230" t="str">
        <f t="shared" si="9"/>
        <v>-</v>
      </c>
      <c r="AW91" s="230"/>
      <c r="AX91" s="230"/>
      <c r="AY91" s="230"/>
      <c r="AZ91" s="230" t="e">
        <f t="shared" si="10"/>
        <v>#REF!</v>
      </c>
      <c r="BA91" s="230"/>
      <c r="BB91" s="230"/>
      <c r="BC91" s="230"/>
      <c r="BD91" s="230" t="e">
        <f t="shared" si="11"/>
        <v>#REF!</v>
      </c>
      <c r="BE91" s="230"/>
      <c r="BF91" s="230"/>
      <c r="BG91" s="230"/>
      <c r="BH91" s="60"/>
      <c r="BI91" s="60"/>
      <c r="BJ91" s="60"/>
      <c r="BK91" s="221"/>
      <c r="BL91" s="221"/>
      <c r="BM91" s="221"/>
      <c r="BN91" s="60"/>
      <c r="BO91" s="60"/>
      <c r="BP91" s="60"/>
      <c r="BQ91" s="60"/>
      <c r="BR91" s="60"/>
      <c r="BS91" s="60"/>
      <c r="BT91" s="60"/>
      <c r="BU91" s="60" t="b">
        <v>0</v>
      </c>
      <c r="BV91" s="60" t="b">
        <v>0</v>
      </c>
      <c r="BW91" s="60" t="b">
        <v>0</v>
      </c>
      <c r="BX91" s="60" t="e">
        <f>IF(#REF!="スギ",MIN(AN91,50000),MIN(AN91,70000))</f>
        <v>#REF!</v>
      </c>
      <c r="BZ91" s="55"/>
      <c r="CA91" s="55"/>
      <c r="CB91" s="55"/>
      <c r="CC91" s="55"/>
      <c r="CD91" s="55"/>
    </row>
    <row r="92" spans="1:82">
      <c r="A92" s="239"/>
      <c r="B92" s="239"/>
      <c r="C92" s="239"/>
      <c r="D92" s="239"/>
      <c r="E92" s="239"/>
      <c r="F92" s="239"/>
      <c r="G92" s="239"/>
      <c r="H92" s="239"/>
      <c r="I92" s="239"/>
      <c r="J92" s="239"/>
      <c r="K92" s="239"/>
      <c r="L92" s="239"/>
      <c r="M92" s="240">
        <v>69</v>
      </c>
      <c r="N92" s="240"/>
      <c r="O92" s="252"/>
      <c r="P92" s="252"/>
      <c r="Q92" s="252"/>
      <c r="R92" s="252"/>
      <c r="S92" s="252"/>
      <c r="T92" s="252"/>
      <c r="U92" s="251"/>
      <c r="V92" s="251"/>
      <c r="W92" s="251"/>
      <c r="X92" s="251"/>
      <c r="Y92" s="251"/>
      <c r="Z92" s="251"/>
      <c r="AA92" s="251"/>
      <c r="AB92" s="251"/>
      <c r="AC92" s="251"/>
      <c r="AD92" s="250"/>
      <c r="AE92" s="250"/>
      <c r="AF92" s="250"/>
      <c r="AG92" s="252"/>
      <c r="AH92" s="252"/>
      <c r="AI92" s="252"/>
      <c r="AJ92" s="250"/>
      <c r="AK92" s="250"/>
      <c r="AL92" s="250"/>
      <c r="AM92" s="250"/>
      <c r="AN92" s="227"/>
      <c r="AO92" s="227"/>
      <c r="AP92" s="227"/>
      <c r="AQ92" s="227"/>
      <c r="AR92" s="230" t="str">
        <f t="shared" si="8"/>
        <v>-</v>
      </c>
      <c r="AS92" s="230"/>
      <c r="AT92" s="230"/>
      <c r="AU92" s="230"/>
      <c r="AV92" s="230" t="str">
        <f t="shared" si="9"/>
        <v>-</v>
      </c>
      <c r="AW92" s="230"/>
      <c r="AX92" s="230"/>
      <c r="AY92" s="230"/>
      <c r="AZ92" s="230" t="e">
        <f t="shared" si="10"/>
        <v>#REF!</v>
      </c>
      <c r="BA92" s="230"/>
      <c r="BB92" s="230"/>
      <c r="BC92" s="230"/>
      <c r="BD92" s="230" t="e">
        <f t="shared" si="11"/>
        <v>#REF!</v>
      </c>
      <c r="BE92" s="230"/>
      <c r="BF92" s="230"/>
      <c r="BG92" s="230"/>
      <c r="BH92" s="60"/>
      <c r="BI92" s="60"/>
      <c r="BJ92" s="60"/>
      <c r="BK92" s="221"/>
      <c r="BL92" s="221"/>
      <c r="BM92" s="221"/>
      <c r="BN92" s="60"/>
      <c r="BO92" s="60"/>
      <c r="BP92" s="60"/>
      <c r="BQ92" s="60"/>
      <c r="BR92" s="60"/>
      <c r="BS92" s="60"/>
      <c r="BT92" s="60"/>
      <c r="BU92" s="60" t="b">
        <v>0</v>
      </c>
      <c r="BV92" s="60" t="b">
        <v>0</v>
      </c>
      <c r="BW92" s="60" t="b">
        <v>0</v>
      </c>
      <c r="BX92" s="60" t="e">
        <f>IF(#REF!="スギ",MIN(AN92,50000),MIN(AN92,70000))</f>
        <v>#REF!</v>
      </c>
      <c r="BZ92" s="55"/>
      <c r="CA92" s="55"/>
      <c r="CB92" s="55"/>
      <c r="CC92" s="55"/>
      <c r="CD92" s="55"/>
    </row>
    <row r="93" spans="1:82">
      <c r="A93" s="239"/>
      <c r="B93" s="239"/>
      <c r="C93" s="239"/>
      <c r="D93" s="239"/>
      <c r="E93" s="239"/>
      <c r="F93" s="239"/>
      <c r="G93" s="239"/>
      <c r="H93" s="239"/>
      <c r="I93" s="239"/>
      <c r="J93" s="239"/>
      <c r="K93" s="239"/>
      <c r="L93" s="239"/>
      <c r="M93" s="240">
        <v>70</v>
      </c>
      <c r="N93" s="240"/>
      <c r="O93" s="252"/>
      <c r="P93" s="252"/>
      <c r="Q93" s="252"/>
      <c r="R93" s="252"/>
      <c r="S93" s="252"/>
      <c r="T93" s="252"/>
      <c r="U93" s="251"/>
      <c r="V93" s="251"/>
      <c r="W93" s="251"/>
      <c r="X93" s="251"/>
      <c r="Y93" s="251"/>
      <c r="Z93" s="251"/>
      <c r="AA93" s="251"/>
      <c r="AB93" s="251"/>
      <c r="AC93" s="251"/>
      <c r="AD93" s="250"/>
      <c r="AE93" s="250"/>
      <c r="AF93" s="250"/>
      <c r="AG93" s="252"/>
      <c r="AH93" s="252"/>
      <c r="AI93" s="252"/>
      <c r="AJ93" s="250"/>
      <c r="AK93" s="250"/>
      <c r="AL93" s="250"/>
      <c r="AM93" s="250"/>
      <c r="AN93" s="227"/>
      <c r="AO93" s="227"/>
      <c r="AP93" s="227"/>
      <c r="AQ93" s="227"/>
      <c r="AR93" s="230" t="str">
        <f t="shared" si="8"/>
        <v>-</v>
      </c>
      <c r="AS93" s="230"/>
      <c r="AT93" s="230"/>
      <c r="AU93" s="230"/>
      <c r="AV93" s="230" t="str">
        <f t="shared" si="9"/>
        <v>-</v>
      </c>
      <c r="AW93" s="230"/>
      <c r="AX93" s="230"/>
      <c r="AY93" s="230"/>
      <c r="AZ93" s="230" t="e">
        <f t="shared" si="10"/>
        <v>#REF!</v>
      </c>
      <c r="BA93" s="230"/>
      <c r="BB93" s="230"/>
      <c r="BC93" s="230"/>
      <c r="BD93" s="230" t="e">
        <f t="shared" si="11"/>
        <v>#REF!</v>
      </c>
      <c r="BE93" s="230"/>
      <c r="BF93" s="230"/>
      <c r="BG93" s="230"/>
      <c r="BH93" s="60"/>
      <c r="BI93" s="60"/>
      <c r="BJ93" s="60"/>
      <c r="BK93" s="221"/>
      <c r="BL93" s="221"/>
      <c r="BM93" s="221"/>
      <c r="BN93" s="60"/>
      <c r="BO93" s="60"/>
      <c r="BP93" s="60"/>
      <c r="BQ93" s="60"/>
      <c r="BR93" s="60"/>
      <c r="BS93" s="60"/>
      <c r="BT93" s="60"/>
      <c r="BU93" s="60" t="b">
        <v>0</v>
      </c>
      <c r="BV93" s="60" t="b">
        <v>0</v>
      </c>
      <c r="BW93" s="60" t="b">
        <v>0</v>
      </c>
      <c r="BX93" s="60" t="e">
        <f>IF(#REF!="スギ",MIN(AN93,50000),MIN(AN93,70000))</f>
        <v>#REF!</v>
      </c>
      <c r="BZ93" s="56"/>
      <c r="CA93" s="56"/>
      <c r="CB93" s="56"/>
      <c r="CC93" s="56"/>
      <c r="CD93" s="56"/>
    </row>
    <row r="94" spans="1:82">
      <c r="A94" s="239"/>
      <c r="B94" s="239"/>
      <c r="C94" s="239"/>
      <c r="D94" s="239"/>
      <c r="E94" s="239"/>
      <c r="F94" s="239"/>
      <c r="G94" s="239"/>
      <c r="H94" s="239"/>
      <c r="I94" s="239"/>
      <c r="J94" s="239"/>
      <c r="K94" s="239"/>
      <c r="L94" s="239"/>
      <c r="M94" s="240">
        <v>71</v>
      </c>
      <c r="N94" s="240"/>
      <c r="O94" s="252"/>
      <c r="P94" s="252"/>
      <c r="Q94" s="252"/>
      <c r="R94" s="252"/>
      <c r="S94" s="252"/>
      <c r="T94" s="252"/>
      <c r="U94" s="251"/>
      <c r="V94" s="251"/>
      <c r="W94" s="251"/>
      <c r="X94" s="251"/>
      <c r="Y94" s="251"/>
      <c r="Z94" s="251"/>
      <c r="AA94" s="251"/>
      <c r="AB94" s="251"/>
      <c r="AC94" s="251"/>
      <c r="AD94" s="250"/>
      <c r="AE94" s="250"/>
      <c r="AF94" s="250"/>
      <c r="AG94" s="252"/>
      <c r="AH94" s="252"/>
      <c r="AI94" s="252"/>
      <c r="AJ94" s="250"/>
      <c r="AK94" s="250"/>
      <c r="AL94" s="250"/>
      <c r="AM94" s="250"/>
      <c r="AN94" s="227"/>
      <c r="AO94" s="227"/>
      <c r="AP94" s="227"/>
      <c r="AQ94" s="227"/>
      <c r="AR94" s="230" t="str">
        <f t="shared" si="8"/>
        <v>-</v>
      </c>
      <c r="AS94" s="230"/>
      <c r="AT94" s="230"/>
      <c r="AU94" s="230"/>
      <c r="AV94" s="230" t="str">
        <f t="shared" si="9"/>
        <v>-</v>
      </c>
      <c r="AW94" s="230"/>
      <c r="AX94" s="230"/>
      <c r="AY94" s="230"/>
      <c r="AZ94" s="230" t="e">
        <f t="shared" si="10"/>
        <v>#REF!</v>
      </c>
      <c r="BA94" s="230"/>
      <c r="BB94" s="230"/>
      <c r="BC94" s="230"/>
      <c r="BD94" s="230" t="e">
        <f t="shared" si="11"/>
        <v>#REF!</v>
      </c>
      <c r="BE94" s="230"/>
      <c r="BF94" s="230"/>
      <c r="BG94" s="230"/>
      <c r="BH94" s="60"/>
      <c r="BI94" s="60"/>
      <c r="BJ94" s="60"/>
      <c r="BK94" s="221"/>
      <c r="BL94" s="221"/>
      <c r="BM94" s="221"/>
      <c r="BN94" s="60"/>
      <c r="BO94" s="60"/>
      <c r="BP94" s="60"/>
      <c r="BQ94" s="60"/>
      <c r="BR94" s="60"/>
      <c r="BS94" s="60"/>
      <c r="BT94" s="60"/>
      <c r="BU94" s="60" t="b">
        <v>0</v>
      </c>
      <c r="BV94" s="60" t="b">
        <v>0</v>
      </c>
      <c r="BW94" s="60" t="b">
        <v>0</v>
      </c>
      <c r="BX94" s="60" t="e">
        <f>IF(#REF!="スギ",MIN(AN94,50000),MIN(AN94,70000))</f>
        <v>#REF!</v>
      </c>
      <c r="BZ94" s="56"/>
      <c r="CA94" s="56"/>
      <c r="CB94" s="56"/>
      <c r="CC94" s="56"/>
      <c r="CD94" s="56"/>
    </row>
    <row r="95" spans="1:82">
      <c r="A95" s="239"/>
      <c r="B95" s="239"/>
      <c r="C95" s="239"/>
      <c r="D95" s="239"/>
      <c r="E95" s="239"/>
      <c r="F95" s="239"/>
      <c r="G95" s="239"/>
      <c r="H95" s="239"/>
      <c r="I95" s="239"/>
      <c r="J95" s="239"/>
      <c r="K95" s="239"/>
      <c r="L95" s="239"/>
      <c r="M95" s="240">
        <v>72</v>
      </c>
      <c r="N95" s="240"/>
      <c r="O95" s="252"/>
      <c r="P95" s="252"/>
      <c r="Q95" s="252"/>
      <c r="R95" s="252"/>
      <c r="S95" s="252"/>
      <c r="T95" s="252"/>
      <c r="U95" s="251"/>
      <c r="V95" s="251"/>
      <c r="W95" s="251"/>
      <c r="X95" s="251"/>
      <c r="Y95" s="251"/>
      <c r="Z95" s="251"/>
      <c r="AA95" s="251"/>
      <c r="AB95" s="251"/>
      <c r="AC95" s="251"/>
      <c r="AD95" s="250"/>
      <c r="AE95" s="250"/>
      <c r="AF95" s="250"/>
      <c r="AG95" s="252"/>
      <c r="AH95" s="252"/>
      <c r="AI95" s="252"/>
      <c r="AJ95" s="250"/>
      <c r="AK95" s="250"/>
      <c r="AL95" s="250"/>
      <c r="AM95" s="250"/>
      <c r="AN95" s="227"/>
      <c r="AO95" s="227"/>
      <c r="AP95" s="227"/>
      <c r="AQ95" s="227"/>
      <c r="AR95" s="230" t="str">
        <f t="shared" si="8"/>
        <v>-</v>
      </c>
      <c r="AS95" s="230"/>
      <c r="AT95" s="230"/>
      <c r="AU95" s="230"/>
      <c r="AV95" s="230" t="str">
        <f t="shared" si="9"/>
        <v>-</v>
      </c>
      <c r="AW95" s="230"/>
      <c r="AX95" s="230"/>
      <c r="AY95" s="230"/>
      <c r="AZ95" s="230" t="e">
        <f t="shared" si="10"/>
        <v>#REF!</v>
      </c>
      <c r="BA95" s="230"/>
      <c r="BB95" s="230"/>
      <c r="BC95" s="230"/>
      <c r="BD95" s="230" t="e">
        <f t="shared" si="11"/>
        <v>#REF!</v>
      </c>
      <c r="BE95" s="230"/>
      <c r="BF95" s="230"/>
      <c r="BG95" s="230"/>
      <c r="BH95" s="60"/>
      <c r="BI95" s="60"/>
      <c r="BJ95" s="60"/>
      <c r="BK95" s="221"/>
      <c r="BL95" s="221"/>
      <c r="BM95" s="221"/>
      <c r="BN95" s="60"/>
      <c r="BO95" s="60"/>
      <c r="BP95" s="60"/>
      <c r="BQ95" s="60"/>
      <c r="BR95" s="60"/>
      <c r="BS95" s="60"/>
      <c r="BT95" s="60"/>
      <c r="BU95" s="60" t="b">
        <v>0</v>
      </c>
      <c r="BV95" s="60" t="b">
        <v>0</v>
      </c>
      <c r="BW95" s="60" t="b">
        <v>0</v>
      </c>
      <c r="BX95" s="60" t="e">
        <f>IF(#REF!="スギ",MIN(AN95,50000),MIN(AN95,70000))</f>
        <v>#REF!</v>
      </c>
      <c r="BZ95" s="56"/>
      <c r="CA95" s="56"/>
      <c r="CB95" s="56"/>
      <c r="CC95" s="56"/>
      <c r="CD95" s="56"/>
    </row>
    <row r="96" spans="1:82">
      <c r="A96" s="239"/>
      <c r="B96" s="239"/>
      <c r="C96" s="239"/>
      <c r="D96" s="239"/>
      <c r="E96" s="239"/>
      <c r="F96" s="239"/>
      <c r="G96" s="239"/>
      <c r="H96" s="239"/>
      <c r="I96" s="239"/>
      <c r="J96" s="239"/>
      <c r="K96" s="239"/>
      <c r="L96" s="239"/>
      <c r="M96" s="240">
        <v>73</v>
      </c>
      <c r="N96" s="240"/>
      <c r="O96" s="252"/>
      <c r="P96" s="252"/>
      <c r="Q96" s="252"/>
      <c r="R96" s="252"/>
      <c r="S96" s="252"/>
      <c r="T96" s="252"/>
      <c r="U96" s="251"/>
      <c r="V96" s="251"/>
      <c r="W96" s="251"/>
      <c r="X96" s="251"/>
      <c r="Y96" s="251"/>
      <c r="Z96" s="251"/>
      <c r="AA96" s="251"/>
      <c r="AB96" s="251"/>
      <c r="AC96" s="251"/>
      <c r="AD96" s="250"/>
      <c r="AE96" s="250"/>
      <c r="AF96" s="250"/>
      <c r="AG96" s="252"/>
      <c r="AH96" s="252"/>
      <c r="AI96" s="252"/>
      <c r="AJ96" s="250"/>
      <c r="AK96" s="250"/>
      <c r="AL96" s="250"/>
      <c r="AM96" s="250"/>
      <c r="AN96" s="227"/>
      <c r="AO96" s="227"/>
      <c r="AP96" s="227"/>
      <c r="AQ96" s="227"/>
      <c r="AR96" s="230" t="str">
        <f t="shared" si="8"/>
        <v>-</v>
      </c>
      <c r="AS96" s="230"/>
      <c r="AT96" s="230"/>
      <c r="AU96" s="230"/>
      <c r="AV96" s="230" t="str">
        <f t="shared" si="9"/>
        <v>-</v>
      </c>
      <c r="AW96" s="230"/>
      <c r="AX96" s="230"/>
      <c r="AY96" s="230"/>
      <c r="AZ96" s="230" t="e">
        <f t="shared" si="10"/>
        <v>#REF!</v>
      </c>
      <c r="BA96" s="230"/>
      <c r="BB96" s="230"/>
      <c r="BC96" s="230"/>
      <c r="BD96" s="230" t="e">
        <f t="shared" si="11"/>
        <v>#REF!</v>
      </c>
      <c r="BE96" s="230"/>
      <c r="BF96" s="230"/>
      <c r="BG96" s="230"/>
      <c r="BH96" s="60"/>
      <c r="BI96" s="60"/>
      <c r="BJ96" s="60"/>
      <c r="BK96" s="221"/>
      <c r="BL96" s="221"/>
      <c r="BM96" s="221"/>
      <c r="BN96" s="60"/>
      <c r="BO96" s="60"/>
      <c r="BP96" s="60"/>
      <c r="BQ96" s="60"/>
      <c r="BR96" s="60"/>
      <c r="BS96" s="60"/>
      <c r="BT96" s="60"/>
      <c r="BU96" s="60" t="b">
        <v>0</v>
      </c>
      <c r="BV96" s="60" t="b">
        <v>0</v>
      </c>
      <c r="BW96" s="60" t="b">
        <v>0</v>
      </c>
      <c r="BX96" s="60" t="e">
        <f>IF(#REF!="スギ",MIN(AN96,50000),MIN(AN96,70000))</f>
        <v>#REF!</v>
      </c>
      <c r="BZ96" s="56"/>
      <c r="CA96" s="56"/>
      <c r="CB96" s="56"/>
      <c r="CC96" s="56"/>
      <c r="CD96" s="56"/>
    </row>
    <row r="97" spans="1:82">
      <c r="A97" s="239"/>
      <c r="B97" s="239"/>
      <c r="C97" s="239"/>
      <c r="D97" s="239"/>
      <c r="E97" s="239"/>
      <c r="F97" s="239"/>
      <c r="G97" s="239"/>
      <c r="H97" s="239"/>
      <c r="I97" s="239"/>
      <c r="J97" s="239"/>
      <c r="K97" s="239"/>
      <c r="L97" s="239"/>
      <c r="M97" s="240">
        <v>74</v>
      </c>
      <c r="N97" s="240"/>
      <c r="O97" s="252"/>
      <c r="P97" s="252"/>
      <c r="Q97" s="252"/>
      <c r="R97" s="252"/>
      <c r="S97" s="252"/>
      <c r="T97" s="252"/>
      <c r="U97" s="251"/>
      <c r="V97" s="251"/>
      <c r="W97" s="251"/>
      <c r="X97" s="251"/>
      <c r="Y97" s="251"/>
      <c r="Z97" s="251"/>
      <c r="AA97" s="251"/>
      <c r="AB97" s="251"/>
      <c r="AC97" s="251"/>
      <c r="AD97" s="250"/>
      <c r="AE97" s="250"/>
      <c r="AF97" s="250"/>
      <c r="AG97" s="252"/>
      <c r="AH97" s="252"/>
      <c r="AI97" s="252"/>
      <c r="AJ97" s="250"/>
      <c r="AK97" s="250"/>
      <c r="AL97" s="250"/>
      <c r="AM97" s="250"/>
      <c r="AN97" s="227"/>
      <c r="AO97" s="227"/>
      <c r="AP97" s="227"/>
      <c r="AQ97" s="227"/>
      <c r="AR97" s="230" t="str">
        <f t="shared" si="8"/>
        <v>-</v>
      </c>
      <c r="AS97" s="230"/>
      <c r="AT97" s="230"/>
      <c r="AU97" s="230"/>
      <c r="AV97" s="230" t="str">
        <f t="shared" si="9"/>
        <v>-</v>
      </c>
      <c r="AW97" s="230"/>
      <c r="AX97" s="230"/>
      <c r="AY97" s="230"/>
      <c r="AZ97" s="230" t="e">
        <f t="shared" si="10"/>
        <v>#REF!</v>
      </c>
      <c r="BA97" s="230"/>
      <c r="BB97" s="230"/>
      <c r="BC97" s="230"/>
      <c r="BD97" s="230" t="e">
        <f t="shared" si="11"/>
        <v>#REF!</v>
      </c>
      <c r="BE97" s="230"/>
      <c r="BF97" s="230"/>
      <c r="BG97" s="230"/>
      <c r="BH97" s="60"/>
      <c r="BI97" s="60"/>
      <c r="BJ97" s="60"/>
      <c r="BK97" s="221"/>
      <c r="BL97" s="221"/>
      <c r="BM97" s="221"/>
      <c r="BN97" s="60"/>
      <c r="BO97" s="60"/>
      <c r="BP97" s="60"/>
      <c r="BQ97" s="60"/>
      <c r="BR97" s="60"/>
      <c r="BS97" s="60"/>
      <c r="BT97" s="60"/>
      <c r="BU97" s="60" t="b">
        <v>0</v>
      </c>
      <c r="BV97" s="60" t="b">
        <v>0</v>
      </c>
      <c r="BW97" s="60" t="b">
        <v>0</v>
      </c>
      <c r="BX97" s="60" t="e">
        <f>IF(#REF!="スギ",MIN(AN97,50000),MIN(AN97,70000))</f>
        <v>#REF!</v>
      </c>
      <c r="BZ97" s="56"/>
      <c r="CA97" s="56"/>
      <c r="CB97" s="56"/>
      <c r="CC97" s="56"/>
      <c r="CD97" s="56"/>
    </row>
    <row r="98" spans="1:82">
      <c r="A98" s="239"/>
      <c r="B98" s="239"/>
      <c r="C98" s="239"/>
      <c r="D98" s="239"/>
      <c r="E98" s="239"/>
      <c r="F98" s="239"/>
      <c r="G98" s="239"/>
      <c r="H98" s="239"/>
      <c r="I98" s="239"/>
      <c r="J98" s="239"/>
      <c r="K98" s="239"/>
      <c r="L98" s="239"/>
      <c r="M98" s="240">
        <v>75</v>
      </c>
      <c r="N98" s="240"/>
      <c r="O98" s="252"/>
      <c r="P98" s="252"/>
      <c r="Q98" s="252"/>
      <c r="R98" s="252"/>
      <c r="S98" s="252"/>
      <c r="T98" s="252"/>
      <c r="U98" s="251"/>
      <c r="V98" s="251"/>
      <c r="W98" s="251"/>
      <c r="X98" s="251"/>
      <c r="Y98" s="251"/>
      <c r="Z98" s="251"/>
      <c r="AA98" s="251"/>
      <c r="AB98" s="251"/>
      <c r="AC98" s="251"/>
      <c r="AD98" s="250"/>
      <c r="AE98" s="250"/>
      <c r="AF98" s="250"/>
      <c r="AG98" s="252"/>
      <c r="AH98" s="252"/>
      <c r="AI98" s="252"/>
      <c r="AJ98" s="250"/>
      <c r="AK98" s="250"/>
      <c r="AL98" s="250"/>
      <c r="AM98" s="250"/>
      <c r="AN98" s="227"/>
      <c r="AO98" s="227"/>
      <c r="AP98" s="227"/>
      <c r="AQ98" s="227"/>
      <c r="AR98" s="230" t="str">
        <f t="shared" si="8"/>
        <v>-</v>
      </c>
      <c r="AS98" s="230"/>
      <c r="AT98" s="230"/>
      <c r="AU98" s="230"/>
      <c r="AV98" s="230" t="str">
        <f t="shared" si="9"/>
        <v>-</v>
      </c>
      <c r="AW98" s="230"/>
      <c r="AX98" s="230"/>
      <c r="AY98" s="230"/>
      <c r="AZ98" s="230" t="e">
        <f t="shared" si="10"/>
        <v>#REF!</v>
      </c>
      <c r="BA98" s="230"/>
      <c r="BB98" s="230"/>
      <c r="BC98" s="230"/>
      <c r="BD98" s="230" t="e">
        <f t="shared" si="11"/>
        <v>#REF!</v>
      </c>
      <c r="BE98" s="230"/>
      <c r="BF98" s="230"/>
      <c r="BG98" s="230"/>
      <c r="BH98" s="60"/>
      <c r="BI98" s="60"/>
      <c r="BJ98" s="60"/>
      <c r="BK98" s="221"/>
      <c r="BL98" s="221"/>
      <c r="BM98" s="221"/>
      <c r="BN98" s="60"/>
      <c r="BO98" s="60"/>
      <c r="BP98" s="60"/>
      <c r="BQ98" s="60"/>
      <c r="BR98" s="60"/>
      <c r="BS98" s="60"/>
      <c r="BT98" s="60"/>
      <c r="BU98" s="60" t="b">
        <v>0</v>
      </c>
      <c r="BV98" s="60" t="b">
        <v>0</v>
      </c>
      <c r="BW98" s="60" t="b">
        <v>0</v>
      </c>
      <c r="BX98" s="60" t="e">
        <f>IF(#REF!="スギ",MIN(AN98,50000),MIN(AN98,70000))</f>
        <v>#REF!</v>
      </c>
      <c r="BZ98" s="56"/>
      <c r="CA98" s="56"/>
      <c r="CB98" s="56"/>
      <c r="CC98" s="56"/>
      <c r="CD98" s="56"/>
    </row>
    <row r="99" spans="1:82">
      <c r="A99" s="239"/>
      <c r="B99" s="239"/>
      <c r="C99" s="239"/>
      <c r="D99" s="239"/>
      <c r="E99" s="239"/>
      <c r="F99" s="239"/>
      <c r="G99" s="239"/>
      <c r="H99" s="239"/>
      <c r="I99" s="239"/>
      <c r="J99" s="239"/>
      <c r="K99" s="239"/>
      <c r="L99" s="239"/>
      <c r="M99" s="240">
        <v>76</v>
      </c>
      <c r="N99" s="240"/>
      <c r="O99" s="252"/>
      <c r="P99" s="252"/>
      <c r="Q99" s="252"/>
      <c r="R99" s="252"/>
      <c r="S99" s="252"/>
      <c r="T99" s="252"/>
      <c r="U99" s="251"/>
      <c r="V99" s="251"/>
      <c r="W99" s="251"/>
      <c r="X99" s="251"/>
      <c r="Y99" s="251"/>
      <c r="Z99" s="251"/>
      <c r="AA99" s="251"/>
      <c r="AB99" s="251"/>
      <c r="AC99" s="251"/>
      <c r="AD99" s="250"/>
      <c r="AE99" s="250"/>
      <c r="AF99" s="250"/>
      <c r="AG99" s="252"/>
      <c r="AH99" s="252"/>
      <c r="AI99" s="252"/>
      <c r="AJ99" s="250"/>
      <c r="AK99" s="250"/>
      <c r="AL99" s="250"/>
      <c r="AM99" s="250"/>
      <c r="AN99" s="227"/>
      <c r="AO99" s="227"/>
      <c r="AP99" s="227"/>
      <c r="AQ99" s="227"/>
      <c r="AR99" s="230" t="str">
        <f t="shared" si="8"/>
        <v>-</v>
      </c>
      <c r="AS99" s="230"/>
      <c r="AT99" s="230"/>
      <c r="AU99" s="230"/>
      <c r="AV99" s="230" t="str">
        <f t="shared" si="9"/>
        <v>-</v>
      </c>
      <c r="AW99" s="230"/>
      <c r="AX99" s="230"/>
      <c r="AY99" s="230"/>
      <c r="AZ99" s="230" t="e">
        <f t="shared" si="10"/>
        <v>#REF!</v>
      </c>
      <c r="BA99" s="230"/>
      <c r="BB99" s="230"/>
      <c r="BC99" s="230"/>
      <c r="BD99" s="230" t="e">
        <f t="shared" si="11"/>
        <v>#REF!</v>
      </c>
      <c r="BE99" s="230"/>
      <c r="BF99" s="230"/>
      <c r="BG99" s="230"/>
      <c r="BH99" s="60"/>
      <c r="BI99" s="60"/>
      <c r="BJ99" s="60"/>
      <c r="BK99" s="221"/>
      <c r="BL99" s="221"/>
      <c r="BM99" s="221"/>
      <c r="BN99" s="60"/>
      <c r="BO99" s="60"/>
      <c r="BP99" s="60"/>
      <c r="BQ99" s="60"/>
      <c r="BR99" s="60"/>
      <c r="BS99" s="60"/>
      <c r="BT99" s="60"/>
      <c r="BU99" s="60" t="b">
        <v>0</v>
      </c>
      <c r="BV99" s="60" t="b">
        <v>0</v>
      </c>
      <c r="BW99" s="60" t="b">
        <v>0</v>
      </c>
      <c r="BX99" s="60" t="e">
        <f>IF(#REF!="スギ",MIN(AN99,50000),MIN(AN99,70000))</f>
        <v>#REF!</v>
      </c>
      <c r="BZ99" s="56"/>
      <c r="CA99" s="56"/>
      <c r="CB99" s="56"/>
      <c r="CC99" s="56"/>
      <c r="CD99" s="56"/>
    </row>
    <row r="100" spans="1:82">
      <c r="A100" s="239"/>
      <c r="B100" s="239"/>
      <c r="C100" s="239"/>
      <c r="D100" s="239"/>
      <c r="E100" s="239"/>
      <c r="F100" s="239"/>
      <c r="G100" s="239"/>
      <c r="H100" s="239"/>
      <c r="I100" s="239"/>
      <c r="J100" s="239"/>
      <c r="K100" s="239"/>
      <c r="L100" s="239"/>
      <c r="M100" s="240">
        <v>77</v>
      </c>
      <c r="N100" s="240"/>
      <c r="O100" s="252"/>
      <c r="P100" s="252"/>
      <c r="Q100" s="252"/>
      <c r="R100" s="252"/>
      <c r="S100" s="252"/>
      <c r="T100" s="252"/>
      <c r="U100" s="251"/>
      <c r="V100" s="251"/>
      <c r="W100" s="251"/>
      <c r="X100" s="251"/>
      <c r="Y100" s="251"/>
      <c r="Z100" s="251"/>
      <c r="AA100" s="251"/>
      <c r="AB100" s="251"/>
      <c r="AC100" s="251"/>
      <c r="AD100" s="250"/>
      <c r="AE100" s="250"/>
      <c r="AF100" s="250"/>
      <c r="AG100" s="252"/>
      <c r="AH100" s="252"/>
      <c r="AI100" s="252"/>
      <c r="AJ100" s="250"/>
      <c r="AK100" s="250"/>
      <c r="AL100" s="250"/>
      <c r="AM100" s="250"/>
      <c r="AN100" s="227"/>
      <c r="AO100" s="227"/>
      <c r="AP100" s="227"/>
      <c r="AQ100" s="227"/>
      <c r="AR100" s="230" t="str">
        <f t="shared" si="8"/>
        <v>-</v>
      </c>
      <c r="AS100" s="230"/>
      <c r="AT100" s="230"/>
      <c r="AU100" s="230"/>
      <c r="AV100" s="230" t="str">
        <f t="shared" si="9"/>
        <v>-</v>
      </c>
      <c r="AW100" s="230"/>
      <c r="AX100" s="230"/>
      <c r="AY100" s="230"/>
      <c r="AZ100" s="230" t="e">
        <f t="shared" si="10"/>
        <v>#REF!</v>
      </c>
      <c r="BA100" s="230"/>
      <c r="BB100" s="230"/>
      <c r="BC100" s="230"/>
      <c r="BD100" s="230" t="e">
        <f t="shared" si="11"/>
        <v>#REF!</v>
      </c>
      <c r="BE100" s="230"/>
      <c r="BF100" s="230"/>
      <c r="BG100" s="230"/>
      <c r="BH100" s="60"/>
      <c r="BI100" s="60"/>
      <c r="BJ100" s="60"/>
      <c r="BK100" s="221"/>
      <c r="BL100" s="221"/>
      <c r="BM100" s="221"/>
      <c r="BN100" s="60"/>
      <c r="BO100" s="60"/>
      <c r="BP100" s="60"/>
      <c r="BQ100" s="60"/>
      <c r="BR100" s="60"/>
      <c r="BS100" s="60"/>
      <c r="BT100" s="60"/>
      <c r="BU100" s="60" t="b">
        <v>0</v>
      </c>
      <c r="BV100" s="60" t="b">
        <v>0</v>
      </c>
      <c r="BW100" s="60" t="b">
        <v>0</v>
      </c>
      <c r="BX100" s="60" t="e">
        <f>IF(#REF!="スギ",MIN(AN100,50000),MIN(AN100,70000))</f>
        <v>#REF!</v>
      </c>
      <c r="BZ100" s="56"/>
      <c r="CA100" s="56"/>
      <c r="CB100" s="56"/>
      <c r="CC100" s="56"/>
      <c r="CD100" s="56"/>
    </row>
    <row r="101" spans="1:82">
      <c r="A101" s="239"/>
      <c r="B101" s="239"/>
      <c r="C101" s="239"/>
      <c r="D101" s="239"/>
      <c r="E101" s="239"/>
      <c r="F101" s="239"/>
      <c r="G101" s="239"/>
      <c r="H101" s="239"/>
      <c r="I101" s="239"/>
      <c r="J101" s="239"/>
      <c r="K101" s="239"/>
      <c r="L101" s="239"/>
      <c r="M101" s="240">
        <v>78</v>
      </c>
      <c r="N101" s="240"/>
      <c r="O101" s="252"/>
      <c r="P101" s="252"/>
      <c r="Q101" s="252"/>
      <c r="R101" s="252"/>
      <c r="S101" s="252"/>
      <c r="T101" s="252"/>
      <c r="U101" s="251"/>
      <c r="V101" s="251"/>
      <c r="W101" s="251"/>
      <c r="X101" s="251"/>
      <c r="Y101" s="251"/>
      <c r="Z101" s="251"/>
      <c r="AA101" s="251"/>
      <c r="AB101" s="251"/>
      <c r="AC101" s="251"/>
      <c r="AD101" s="250"/>
      <c r="AE101" s="250"/>
      <c r="AF101" s="250"/>
      <c r="AG101" s="252"/>
      <c r="AH101" s="252"/>
      <c r="AI101" s="252"/>
      <c r="AJ101" s="250"/>
      <c r="AK101" s="250"/>
      <c r="AL101" s="250"/>
      <c r="AM101" s="250"/>
      <c r="AN101" s="227"/>
      <c r="AO101" s="227"/>
      <c r="AP101" s="227"/>
      <c r="AQ101" s="227"/>
      <c r="AR101" s="230" t="str">
        <f t="shared" si="8"/>
        <v>-</v>
      </c>
      <c r="AS101" s="230"/>
      <c r="AT101" s="230"/>
      <c r="AU101" s="230"/>
      <c r="AV101" s="230" t="str">
        <f t="shared" si="9"/>
        <v>-</v>
      </c>
      <c r="AW101" s="230"/>
      <c r="AX101" s="230"/>
      <c r="AY101" s="230"/>
      <c r="AZ101" s="230" t="e">
        <f t="shared" si="10"/>
        <v>#REF!</v>
      </c>
      <c r="BA101" s="230"/>
      <c r="BB101" s="230"/>
      <c r="BC101" s="230"/>
      <c r="BD101" s="230" t="e">
        <f t="shared" si="11"/>
        <v>#REF!</v>
      </c>
      <c r="BE101" s="230"/>
      <c r="BF101" s="230"/>
      <c r="BG101" s="230"/>
      <c r="BH101" s="60"/>
      <c r="BI101" s="60"/>
      <c r="BJ101" s="60"/>
      <c r="BK101" s="221"/>
      <c r="BL101" s="221"/>
      <c r="BM101" s="221"/>
      <c r="BN101" s="60"/>
      <c r="BO101" s="60"/>
      <c r="BP101" s="60"/>
      <c r="BQ101" s="60"/>
      <c r="BR101" s="60"/>
      <c r="BS101" s="60"/>
      <c r="BT101" s="60"/>
      <c r="BU101" s="60" t="b">
        <v>0</v>
      </c>
      <c r="BV101" s="60" t="b">
        <v>0</v>
      </c>
      <c r="BW101" s="60" t="b">
        <v>0</v>
      </c>
      <c r="BX101" s="60" t="e">
        <f>IF(#REF!="スギ",MIN(AN101,50000),MIN(AN101,70000))</f>
        <v>#REF!</v>
      </c>
      <c r="BZ101" s="56"/>
      <c r="CA101" s="56"/>
      <c r="CB101" s="56"/>
      <c r="CC101" s="56"/>
      <c r="CD101" s="56"/>
    </row>
    <row r="102" spans="1:82">
      <c r="A102" s="239"/>
      <c r="B102" s="239"/>
      <c r="C102" s="239"/>
      <c r="D102" s="239"/>
      <c r="E102" s="239"/>
      <c r="F102" s="239"/>
      <c r="G102" s="239"/>
      <c r="H102" s="239"/>
      <c r="I102" s="239"/>
      <c r="J102" s="239"/>
      <c r="K102" s="239"/>
      <c r="L102" s="239"/>
      <c r="M102" s="240">
        <v>79</v>
      </c>
      <c r="N102" s="240"/>
      <c r="O102" s="252"/>
      <c r="P102" s="252"/>
      <c r="Q102" s="252"/>
      <c r="R102" s="252"/>
      <c r="S102" s="252"/>
      <c r="T102" s="252"/>
      <c r="U102" s="251"/>
      <c r="V102" s="251"/>
      <c r="W102" s="251"/>
      <c r="X102" s="251"/>
      <c r="Y102" s="251"/>
      <c r="Z102" s="251"/>
      <c r="AA102" s="251"/>
      <c r="AB102" s="251"/>
      <c r="AC102" s="251"/>
      <c r="AD102" s="250"/>
      <c r="AE102" s="250"/>
      <c r="AF102" s="250"/>
      <c r="AG102" s="252"/>
      <c r="AH102" s="252"/>
      <c r="AI102" s="252"/>
      <c r="AJ102" s="250"/>
      <c r="AK102" s="250"/>
      <c r="AL102" s="250"/>
      <c r="AM102" s="250"/>
      <c r="AN102" s="227"/>
      <c r="AO102" s="227"/>
      <c r="AP102" s="227"/>
      <c r="AQ102" s="227"/>
      <c r="AR102" s="230" t="str">
        <f t="shared" si="8"/>
        <v>-</v>
      </c>
      <c r="AS102" s="230"/>
      <c r="AT102" s="230"/>
      <c r="AU102" s="230"/>
      <c r="AV102" s="230" t="str">
        <f t="shared" si="9"/>
        <v>-</v>
      </c>
      <c r="AW102" s="230"/>
      <c r="AX102" s="230"/>
      <c r="AY102" s="230"/>
      <c r="AZ102" s="230" t="e">
        <f t="shared" si="10"/>
        <v>#REF!</v>
      </c>
      <c r="BA102" s="230"/>
      <c r="BB102" s="230"/>
      <c r="BC102" s="230"/>
      <c r="BD102" s="230" t="e">
        <f t="shared" si="11"/>
        <v>#REF!</v>
      </c>
      <c r="BE102" s="230"/>
      <c r="BF102" s="230"/>
      <c r="BG102" s="230"/>
      <c r="BH102" s="60"/>
      <c r="BI102" s="60"/>
      <c r="BJ102" s="60"/>
      <c r="BK102" s="60"/>
      <c r="BL102" s="60"/>
      <c r="BM102" s="60"/>
      <c r="BN102" s="60"/>
      <c r="BO102" s="60"/>
      <c r="BP102" s="60"/>
      <c r="BQ102" s="60"/>
      <c r="BR102" s="60"/>
      <c r="BS102" s="60"/>
      <c r="BT102" s="60"/>
      <c r="BU102" s="60" t="b">
        <v>0</v>
      </c>
      <c r="BV102" s="60" t="b">
        <v>0</v>
      </c>
      <c r="BW102" s="60" t="b">
        <v>0</v>
      </c>
      <c r="BX102" s="60" t="e">
        <f>IF(#REF!="スギ",MIN(AN102,50000),MIN(AN102,70000))</f>
        <v>#REF!</v>
      </c>
      <c r="BZ102" s="56"/>
      <c r="CA102" s="56"/>
      <c r="CB102" s="56"/>
      <c r="CC102" s="56"/>
      <c r="CD102" s="56"/>
    </row>
    <row r="103" spans="1:82">
      <c r="A103" s="239"/>
      <c r="B103" s="239"/>
      <c r="C103" s="239"/>
      <c r="D103" s="239"/>
      <c r="E103" s="239"/>
      <c r="F103" s="239"/>
      <c r="G103" s="239"/>
      <c r="H103" s="239"/>
      <c r="I103" s="239"/>
      <c r="J103" s="239"/>
      <c r="K103" s="239"/>
      <c r="L103" s="239"/>
      <c r="M103" s="240">
        <v>80</v>
      </c>
      <c r="N103" s="240"/>
      <c r="O103" s="252"/>
      <c r="P103" s="252"/>
      <c r="Q103" s="252"/>
      <c r="R103" s="252"/>
      <c r="S103" s="252"/>
      <c r="T103" s="252"/>
      <c r="U103" s="251"/>
      <c r="V103" s="251"/>
      <c r="W103" s="251"/>
      <c r="X103" s="251"/>
      <c r="Y103" s="251"/>
      <c r="Z103" s="251"/>
      <c r="AA103" s="251"/>
      <c r="AB103" s="251"/>
      <c r="AC103" s="251"/>
      <c r="AD103" s="250"/>
      <c r="AE103" s="250"/>
      <c r="AF103" s="250"/>
      <c r="AG103" s="252"/>
      <c r="AH103" s="252"/>
      <c r="AI103" s="252"/>
      <c r="AJ103" s="250"/>
      <c r="AK103" s="250"/>
      <c r="AL103" s="250"/>
      <c r="AM103" s="250"/>
      <c r="AN103" s="227"/>
      <c r="AO103" s="227"/>
      <c r="AP103" s="227"/>
      <c r="AQ103" s="227"/>
      <c r="AR103" s="230" t="str">
        <f t="shared" si="8"/>
        <v>-</v>
      </c>
      <c r="AS103" s="230"/>
      <c r="AT103" s="230"/>
      <c r="AU103" s="230"/>
      <c r="AV103" s="230" t="str">
        <f t="shared" si="9"/>
        <v>-</v>
      </c>
      <c r="AW103" s="230"/>
      <c r="AX103" s="230"/>
      <c r="AY103" s="230"/>
      <c r="AZ103" s="230" t="e">
        <f t="shared" si="10"/>
        <v>#REF!</v>
      </c>
      <c r="BA103" s="230"/>
      <c r="BB103" s="230"/>
      <c r="BC103" s="230"/>
      <c r="BD103" s="230" t="e">
        <f t="shared" si="11"/>
        <v>#REF!</v>
      </c>
      <c r="BE103" s="230"/>
      <c r="BF103" s="230"/>
      <c r="BG103" s="230"/>
      <c r="BH103" s="60"/>
      <c r="BI103" s="60"/>
      <c r="BJ103" s="60"/>
      <c r="BK103" s="60"/>
      <c r="BL103" s="60"/>
      <c r="BM103" s="60"/>
      <c r="BN103" s="60"/>
      <c r="BO103" s="60"/>
      <c r="BP103" s="60"/>
      <c r="BQ103" s="60"/>
      <c r="BR103" s="60"/>
      <c r="BS103" s="60"/>
      <c r="BT103" s="60"/>
      <c r="BU103" s="60" t="b">
        <v>0</v>
      </c>
      <c r="BV103" s="60" t="b">
        <v>0</v>
      </c>
      <c r="BW103" s="60" t="b">
        <v>0</v>
      </c>
      <c r="BX103" s="60" t="e">
        <f>IF(#REF!="スギ",MIN(AN103,50000),MIN(AN103,70000))</f>
        <v>#REF!</v>
      </c>
      <c r="BZ103" s="56"/>
      <c r="CA103" s="56"/>
      <c r="CB103" s="56"/>
      <c r="CC103" s="56"/>
      <c r="CD103" s="56"/>
    </row>
    <row r="104" spans="1:82">
      <c r="A104" s="239"/>
      <c r="B104" s="239"/>
      <c r="C104" s="239"/>
      <c r="D104" s="239"/>
      <c r="E104" s="239"/>
      <c r="F104" s="239"/>
      <c r="G104" s="239"/>
      <c r="H104" s="239"/>
      <c r="I104" s="239"/>
      <c r="J104" s="239"/>
      <c r="K104" s="239"/>
      <c r="L104" s="239"/>
      <c r="M104" s="240">
        <v>81</v>
      </c>
      <c r="N104" s="240"/>
      <c r="O104" s="252"/>
      <c r="P104" s="252"/>
      <c r="Q104" s="252"/>
      <c r="R104" s="252"/>
      <c r="S104" s="252"/>
      <c r="T104" s="252"/>
      <c r="U104" s="251"/>
      <c r="V104" s="251"/>
      <c r="W104" s="251"/>
      <c r="X104" s="251"/>
      <c r="Y104" s="251"/>
      <c r="Z104" s="251"/>
      <c r="AA104" s="251"/>
      <c r="AB104" s="251"/>
      <c r="AC104" s="251"/>
      <c r="AD104" s="250"/>
      <c r="AE104" s="250"/>
      <c r="AF104" s="250"/>
      <c r="AG104" s="252"/>
      <c r="AH104" s="252"/>
      <c r="AI104" s="252"/>
      <c r="AJ104" s="250"/>
      <c r="AK104" s="250"/>
      <c r="AL104" s="250"/>
      <c r="AM104" s="250"/>
      <c r="AN104" s="227"/>
      <c r="AO104" s="227"/>
      <c r="AP104" s="227"/>
      <c r="AQ104" s="227"/>
      <c r="AR104" s="230" t="str">
        <f t="shared" si="8"/>
        <v>-</v>
      </c>
      <c r="AS104" s="230"/>
      <c r="AT104" s="230"/>
      <c r="AU104" s="230"/>
      <c r="AV104" s="230" t="str">
        <f t="shared" si="9"/>
        <v>-</v>
      </c>
      <c r="AW104" s="230"/>
      <c r="AX104" s="230"/>
      <c r="AY104" s="230"/>
      <c r="AZ104" s="230" t="e">
        <f t="shared" si="10"/>
        <v>#REF!</v>
      </c>
      <c r="BA104" s="230"/>
      <c r="BB104" s="230"/>
      <c r="BC104" s="230"/>
      <c r="BD104" s="230" t="e">
        <f t="shared" si="11"/>
        <v>#REF!</v>
      </c>
      <c r="BE104" s="230"/>
      <c r="BF104" s="230"/>
      <c r="BG104" s="230"/>
      <c r="BH104" s="60"/>
      <c r="BI104" s="60"/>
      <c r="BJ104" s="60"/>
      <c r="BK104" s="60"/>
      <c r="BL104" s="60"/>
      <c r="BM104" s="60"/>
      <c r="BN104" s="60"/>
      <c r="BO104" s="60"/>
      <c r="BP104" s="60"/>
      <c r="BQ104" s="60"/>
      <c r="BR104" s="60"/>
      <c r="BS104" s="60"/>
      <c r="BT104" s="60"/>
      <c r="BU104" s="60" t="b">
        <v>0</v>
      </c>
      <c r="BV104" s="60" t="b">
        <v>0</v>
      </c>
      <c r="BW104" s="60" t="b">
        <v>0</v>
      </c>
      <c r="BX104" s="60" t="e">
        <f>IF(#REF!="スギ",MIN(AN104,50000),MIN(AN104,70000))</f>
        <v>#REF!</v>
      </c>
      <c r="BZ104" s="56"/>
      <c r="CA104" s="56"/>
      <c r="CB104" s="56"/>
      <c r="CC104" s="56"/>
      <c r="CD104" s="56"/>
    </row>
    <row r="105" spans="1:82">
      <c r="A105" s="239"/>
      <c r="B105" s="239"/>
      <c r="C105" s="239"/>
      <c r="D105" s="239"/>
      <c r="E105" s="239"/>
      <c r="F105" s="239"/>
      <c r="G105" s="239"/>
      <c r="H105" s="239"/>
      <c r="I105" s="239"/>
      <c r="J105" s="239"/>
      <c r="K105" s="239"/>
      <c r="L105" s="239"/>
      <c r="M105" s="240">
        <v>82</v>
      </c>
      <c r="N105" s="240"/>
      <c r="O105" s="252"/>
      <c r="P105" s="252"/>
      <c r="Q105" s="252"/>
      <c r="R105" s="252"/>
      <c r="S105" s="252"/>
      <c r="T105" s="252"/>
      <c r="U105" s="251"/>
      <c r="V105" s="251"/>
      <c r="W105" s="251"/>
      <c r="X105" s="251"/>
      <c r="Y105" s="251"/>
      <c r="Z105" s="251"/>
      <c r="AA105" s="251"/>
      <c r="AB105" s="251"/>
      <c r="AC105" s="251"/>
      <c r="AD105" s="250"/>
      <c r="AE105" s="250"/>
      <c r="AF105" s="250"/>
      <c r="AG105" s="252"/>
      <c r="AH105" s="252"/>
      <c r="AI105" s="252"/>
      <c r="AJ105" s="250"/>
      <c r="AK105" s="250"/>
      <c r="AL105" s="250"/>
      <c r="AM105" s="250"/>
      <c r="AN105" s="227"/>
      <c r="AO105" s="227"/>
      <c r="AP105" s="227"/>
      <c r="AQ105" s="227"/>
      <c r="AR105" s="230" t="str">
        <f t="shared" si="8"/>
        <v>-</v>
      </c>
      <c r="AS105" s="230"/>
      <c r="AT105" s="230"/>
      <c r="AU105" s="230"/>
      <c r="AV105" s="230" t="str">
        <f t="shared" si="9"/>
        <v>-</v>
      </c>
      <c r="AW105" s="230"/>
      <c r="AX105" s="230"/>
      <c r="AY105" s="230"/>
      <c r="AZ105" s="230" t="e">
        <f t="shared" si="10"/>
        <v>#REF!</v>
      </c>
      <c r="BA105" s="230"/>
      <c r="BB105" s="230"/>
      <c r="BC105" s="230"/>
      <c r="BD105" s="230" t="e">
        <f t="shared" si="11"/>
        <v>#REF!</v>
      </c>
      <c r="BE105" s="230"/>
      <c r="BF105" s="230"/>
      <c r="BG105" s="230"/>
      <c r="BH105" s="60"/>
      <c r="BI105" s="60"/>
      <c r="BJ105" s="60"/>
      <c r="BK105" s="60"/>
      <c r="BL105" s="60"/>
      <c r="BM105" s="60"/>
      <c r="BN105" s="60"/>
      <c r="BO105" s="60"/>
      <c r="BP105" s="60"/>
      <c r="BQ105" s="60"/>
      <c r="BR105" s="60"/>
      <c r="BS105" s="60"/>
      <c r="BT105" s="60"/>
      <c r="BU105" s="60" t="b">
        <v>0</v>
      </c>
      <c r="BV105" s="60" t="b">
        <v>0</v>
      </c>
      <c r="BW105" s="60" t="b">
        <v>0</v>
      </c>
      <c r="BX105" s="60" t="e">
        <f>IF(#REF!="スギ",MIN(AN105,50000),MIN(AN105,70000))</f>
        <v>#REF!</v>
      </c>
      <c r="BZ105" s="56"/>
      <c r="CA105" s="56"/>
      <c r="CB105" s="56"/>
      <c r="CC105" s="56"/>
      <c r="CD105" s="56"/>
    </row>
    <row r="106" spans="1:82">
      <c r="A106" s="239"/>
      <c r="B106" s="239"/>
      <c r="C106" s="239"/>
      <c r="D106" s="239"/>
      <c r="E106" s="239"/>
      <c r="F106" s="239"/>
      <c r="G106" s="239"/>
      <c r="H106" s="239"/>
      <c r="I106" s="239"/>
      <c r="J106" s="239"/>
      <c r="K106" s="239"/>
      <c r="L106" s="239"/>
      <c r="M106" s="240">
        <v>83</v>
      </c>
      <c r="N106" s="240"/>
      <c r="O106" s="252"/>
      <c r="P106" s="252"/>
      <c r="Q106" s="252"/>
      <c r="R106" s="252"/>
      <c r="S106" s="252"/>
      <c r="T106" s="252"/>
      <c r="U106" s="251"/>
      <c r="V106" s="251"/>
      <c r="W106" s="251"/>
      <c r="X106" s="251"/>
      <c r="Y106" s="251"/>
      <c r="Z106" s="251"/>
      <c r="AA106" s="251"/>
      <c r="AB106" s="251"/>
      <c r="AC106" s="251"/>
      <c r="AD106" s="250"/>
      <c r="AE106" s="250"/>
      <c r="AF106" s="250"/>
      <c r="AG106" s="252"/>
      <c r="AH106" s="252"/>
      <c r="AI106" s="252"/>
      <c r="AJ106" s="250"/>
      <c r="AK106" s="250"/>
      <c r="AL106" s="250"/>
      <c r="AM106" s="250"/>
      <c r="AN106" s="227"/>
      <c r="AO106" s="227"/>
      <c r="AP106" s="227"/>
      <c r="AQ106" s="227"/>
      <c r="AR106" s="230" t="str">
        <f t="shared" si="8"/>
        <v>-</v>
      </c>
      <c r="AS106" s="230"/>
      <c r="AT106" s="230"/>
      <c r="AU106" s="230"/>
      <c r="AV106" s="230" t="str">
        <f t="shared" si="9"/>
        <v>-</v>
      </c>
      <c r="AW106" s="230"/>
      <c r="AX106" s="230"/>
      <c r="AY106" s="230"/>
      <c r="AZ106" s="230" t="e">
        <f t="shared" si="10"/>
        <v>#REF!</v>
      </c>
      <c r="BA106" s="230"/>
      <c r="BB106" s="230"/>
      <c r="BC106" s="230"/>
      <c r="BD106" s="230" t="e">
        <f t="shared" si="11"/>
        <v>#REF!</v>
      </c>
      <c r="BE106" s="230"/>
      <c r="BF106" s="230"/>
      <c r="BG106" s="230"/>
      <c r="BH106" s="60"/>
      <c r="BI106" s="60"/>
      <c r="BJ106" s="60"/>
      <c r="BK106" s="60"/>
      <c r="BL106" s="60"/>
      <c r="BM106" s="60"/>
      <c r="BN106" s="60"/>
      <c r="BO106" s="60"/>
      <c r="BP106" s="60"/>
      <c r="BQ106" s="60"/>
      <c r="BR106" s="60"/>
      <c r="BS106" s="60"/>
      <c r="BT106" s="60"/>
      <c r="BU106" s="60" t="b">
        <v>0</v>
      </c>
      <c r="BV106" s="60" t="b">
        <v>0</v>
      </c>
      <c r="BW106" s="60" t="b">
        <v>0</v>
      </c>
      <c r="BX106" s="60" t="e">
        <f>IF(#REF!="スギ",MIN(AN106,50000),MIN(AN106,70000))</f>
        <v>#REF!</v>
      </c>
      <c r="BZ106" s="56"/>
      <c r="CA106" s="56"/>
      <c r="CB106" s="56"/>
      <c r="CC106" s="56"/>
      <c r="CD106" s="56"/>
    </row>
    <row r="107" spans="1:82">
      <c r="A107" s="239"/>
      <c r="B107" s="239"/>
      <c r="C107" s="239"/>
      <c r="D107" s="239"/>
      <c r="E107" s="239"/>
      <c r="F107" s="239"/>
      <c r="G107" s="239"/>
      <c r="H107" s="239"/>
      <c r="I107" s="239"/>
      <c r="J107" s="239"/>
      <c r="K107" s="239"/>
      <c r="L107" s="239"/>
      <c r="M107" s="240">
        <v>84</v>
      </c>
      <c r="N107" s="240"/>
      <c r="O107" s="252"/>
      <c r="P107" s="252"/>
      <c r="Q107" s="252"/>
      <c r="R107" s="252"/>
      <c r="S107" s="252"/>
      <c r="T107" s="252"/>
      <c r="U107" s="251"/>
      <c r="V107" s="251"/>
      <c r="W107" s="251"/>
      <c r="X107" s="251"/>
      <c r="Y107" s="251"/>
      <c r="Z107" s="251"/>
      <c r="AA107" s="251"/>
      <c r="AB107" s="251"/>
      <c r="AC107" s="251"/>
      <c r="AD107" s="250"/>
      <c r="AE107" s="250"/>
      <c r="AF107" s="250"/>
      <c r="AG107" s="252"/>
      <c r="AH107" s="252"/>
      <c r="AI107" s="252"/>
      <c r="AJ107" s="250"/>
      <c r="AK107" s="250"/>
      <c r="AL107" s="250"/>
      <c r="AM107" s="250"/>
      <c r="AN107" s="227"/>
      <c r="AO107" s="227"/>
      <c r="AP107" s="227"/>
      <c r="AQ107" s="227"/>
      <c r="AR107" s="230" t="str">
        <f t="shared" si="8"/>
        <v>-</v>
      </c>
      <c r="AS107" s="230"/>
      <c r="AT107" s="230"/>
      <c r="AU107" s="230"/>
      <c r="AV107" s="230" t="str">
        <f t="shared" si="9"/>
        <v>-</v>
      </c>
      <c r="AW107" s="230"/>
      <c r="AX107" s="230"/>
      <c r="AY107" s="230"/>
      <c r="AZ107" s="230" t="e">
        <f t="shared" si="10"/>
        <v>#REF!</v>
      </c>
      <c r="BA107" s="230"/>
      <c r="BB107" s="230"/>
      <c r="BC107" s="230"/>
      <c r="BD107" s="230" t="e">
        <f t="shared" si="11"/>
        <v>#REF!</v>
      </c>
      <c r="BE107" s="230"/>
      <c r="BF107" s="230"/>
      <c r="BG107" s="230"/>
      <c r="BH107" s="60"/>
      <c r="BI107" s="60"/>
      <c r="BJ107" s="60"/>
      <c r="BK107" s="60"/>
      <c r="BL107" s="60"/>
      <c r="BM107" s="60"/>
      <c r="BN107" s="60"/>
      <c r="BO107" s="60"/>
      <c r="BP107" s="60"/>
      <c r="BQ107" s="60"/>
      <c r="BR107" s="60"/>
      <c r="BS107" s="60"/>
      <c r="BT107" s="60"/>
      <c r="BU107" s="60" t="b">
        <v>0</v>
      </c>
      <c r="BV107" s="60" t="b">
        <v>0</v>
      </c>
      <c r="BW107" s="60" t="b">
        <v>0</v>
      </c>
      <c r="BX107" s="60" t="e">
        <f>IF(#REF!="スギ",MIN(AN107,50000),MIN(AN107,70000))</f>
        <v>#REF!</v>
      </c>
      <c r="BZ107" s="56"/>
      <c r="CA107" s="56"/>
      <c r="CB107" s="56"/>
      <c r="CC107" s="56"/>
      <c r="CD107" s="56"/>
    </row>
    <row r="108" spans="1:82">
      <c r="A108" s="239"/>
      <c r="B108" s="239"/>
      <c r="C108" s="239"/>
      <c r="D108" s="239"/>
      <c r="E108" s="239"/>
      <c r="F108" s="239"/>
      <c r="G108" s="239"/>
      <c r="H108" s="239"/>
      <c r="I108" s="239"/>
      <c r="J108" s="239"/>
      <c r="K108" s="239"/>
      <c r="L108" s="239"/>
      <c r="M108" s="240">
        <v>85</v>
      </c>
      <c r="N108" s="240"/>
      <c r="O108" s="252"/>
      <c r="P108" s="252"/>
      <c r="Q108" s="252"/>
      <c r="R108" s="252"/>
      <c r="S108" s="252"/>
      <c r="T108" s="252"/>
      <c r="U108" s="251"/>
      <c r="V108" s="251"/>
      <c r="W108" s="251"/>
      <c r="X108" s="251"/>
      <c r="Y108" s="251"/>
      <c r="Z108" s="251"/>
      <c r="AA108" s="251"/>
      <c r="AB108" s="251"/>
      <c r="AC108" s="251"/>
      <c r="AD108" s="250"/>
      <c r="AE108" s="250"/>
      <c r="AF108" s="250"/>
      <c r="AG108" s="252"/>
      <c r="AH108" s="252"/>
      <c r="AI108" s="252"/>
      <c r="AJ108" s="250"/>
      <c r="AK108" s="250"/>
      <c r="AL108" s="250"/>
      <c r="AM108" s="250"/>
      <c r="AN108" s="227"/>
      <c r="AO108" s="227"/>
      <c r="AP108" s="227"/>
      <c r="AQ108" s="227"/>
      <c r="AR108" s="230" t="str">
        <f t="shared" si="8"/>
        <v>-</v>
      </c>
      <c r="AS108" s="230"/>
      <c r="AT108" s="230"/>
      <c r="AU108" s="230"/>
      <c r="AV108" s="230" t="str">
        <f t="shared" si="9"/>
        <v>-</v>
      </c>
      <c r="AW108" s="230"/>
      <c r="AX108" s="230"/>
      <c r="AY108" s="230"/>
      <c r="AZ108" s="230" t="e">
        <f t="shared" si="10"/>
        <v>#REF!</v>
      </c>
      <c r="BA108" s="230"/>
      <c r="BB108" s="230"/>
      <c r="BC108" s="230"/>
      <c r="BD108" s="230" t="e">
        <f t="shared" si="11"/>
        <v>#REF!</v>
      </c>
      <c r="BE108" s="230"/>
      <c r="BF108" s="230"/>
      <c r="BG108" s="230"/>
      <c r="BH108" s="60"/>
      <c r="BI108" s="60"/>
      <c r="BJ108" s="60"/>
      <c r="BK108" s="60"/>
      <c r="BL108" s="60"/>
      <c r="BM108" s="60"/>
      <c r="BN108" s="60"/>
      <c r="BO108" s="60"/>
      <c r="BP108" s="60"/>
      <c r="BQ108" s="60"/>
      <c r="BR108" s="60"/>
      <c r="BS108" s="60"/>
      <c r="BT108" s="60"/>
      <c r="BU108" s="60" t="b">
        <v>0</v>
      </c>
      <c r="BV108" s="60" t="b">
        <v>0</v>
      </c>
      <c r="BW108" s="60" t="b">
        <v>0</v>
      </c>
      <c r="BX108" s="60" t="e">
        <f>IF(#REF!="スギ",MIN(AN108,50000),MIN(AN108,70000))</f>
        <v>#REF!</v>
      </c>
      <c r="BZ108" s="56"/>
      <c r="CA108" s="56"/>
      <c r="CB108" s="56"/>
      <c r="CC108" s="56"/>
      <c r="CD108" s="56"/>
    </row>
    <row r="109" spans="1:82">
      <c r="A109" s="239"/>
      <c r="B109" s="239"/>
      <c r="C109" s="239"/>
      <c r="D109" s="239"/>
      <c r="E109" s="239"/>
      <c r="F109" s="239"/>
      <c r="G109" s="239"/>
      <c r="H109" s="239"/>
      <c r="I109" s="239"/>
      <c r="J109" s="239"/>
      <c r="K109" s="239"/>
      <c r="L109" s="239"/>
      <c r="M109" s="240">
        <v>86</v>
      </c>
      <c r="N109" s="240"/>
      <c r="O109" s="252"/>
      <c r="P109" s="252"/>
      <c r="Q109" s="252"/>
      <c r="R109" s="252"/>
      <c r="S109" s="252"/>
      <c r="T109" s="252"/>
      <c r="U109" s="251"/>
      <c r="V109" s="251"/>
      <c r="W109" s="251"/>
      <c r="X109" s="251"/>
      <c r="Y109" s="251"/>
      <c r="Z109" s="251"/>
      <c r="AA109" s="251"/>
      <c r="AB109" s="251"/>
      <c r="AC109" s="251"/>
      <c r="AD109" s="250"/>
      <c r="AE109" s="250"/>
      <c r="AF109" s="250"/>
      <c r="AG109" s="252"/>
      <c r="AH109" s="252"/>
      <c r="AI109" s="252"/>
      <c r="AJ109" s="250"/>
      <c r="AK109" s="250"/>
      <c r="AL109" s="250"/>
      <c r="AM109" s="250"/>
      <c r="AN109" s="227"/>
      <c r="AO109" s="227"/>
      <c r="AP109" s="227"/>
      <c r="AQ109" s="227"/>
      <c r="AR109" s="230" t="str">
        <f t="shared" si="8"/>
        <v>-</v>
      </c>
      <c r="AS109" s="230"/>
      <c r="AT109" s="230"/>
      <c r="AU109" s="230"/>
      <c r="AV109" s="230" t="str">
        <f t="shared" si="9"/>
        <v>-</v>
      </c>
      <c r="AW109" s="230"/>
      <c r="AX109" s="230"/>
      <c r="AY109" s="230"/>
      <c r="AZ109" s="230" t="e">
        <f t="shared" si="10"/>
        <v>#REF!</v>
      </c>
      <c r="BA109" s="230"/>
      <c r="BB109" s="230"/>
      <c r="BC109" s="230"/>
      <c r="BD109" s="230" t="e">
        <f t="shared" si="11"/>
        <v>#REF!</v>
      </c>
      <c r="BE109" s="230"/>
      <c r="BF109" s="230"/>
      <c r="BG109" s="230"/>
      <c r="BH109" s="60"/>
      <c r="BI109" s="60"/>
      <c r="BJ109" s="60"/>
      <c r="BK109" s="60"/>
      <c r="BL109" s="60"/>
      <c r="BM109" s="60"/>
      <c r="BN109" s="60"/>
      <c r="BO109" s="60"/>
      <c r="BP109" s="60"/>
      <c r="BQ109" s="60"/>
      <c r="BR109" s="60"/>
      <c r="BS109" s="60"/>
      <c r="BT109" s="60"/>
      <c r="BU109" s="60" t="b">
        <v>0</v>
      </c>
      <c r="BV109" s="60" t="b">
        <v>0</v>
      </c>
      <c r="BW109" s="60" t="b">
        <v>0</v>
      </c>
      <c r="BX109" s="60" t="e">
        <f>IF(#REF!="スギ",MIN(AN109,50000),MIN(AN109,70000))</f>
        <v>#REF!</v>
      </c>
      <c r="BZ109" s="56"/>
      <c r="CA109" s="56"/>
      <c r="CB109" s="56"/>
      <c r="CC109" s="56"/>
      <c r="CD109" s="56"/>
    </row>
    <row r="110" spans="1:82">
      <c r="A110" s="239"/>
      <c r="B110" s="239"/>
      <c r="C110" s="239"/>
      <c r="D110" s="239"/>
      <c r="E110" s="239"/>
      <c r="F110" s="239"/>
      <c r="G110" s="239"/>
      <c r="H110" s="239"/>
      <c r="I110" s="239"/>
      <c r="J110" s="239"/>
      <c r="K110" s="239"/>
      <c r="L110" s="239"/>
      <c r="M110" s="240">
        <v>87</v>
      </c>
      <c r="N110" s="240"/>
      <c r="O110" s="252"/>
      <c r="P110" s="252"/>
      <c r="Q110" s="252"/>
      <c r="R110" s="252"/>
      <c r="S110" s="252"/>
      <c r="T110" s="252"/>
      <c r="U110" s="251"/>
      <c r="V110" s="251"/>
      <c r="W110" s="251"/>
      <c r="X110" s="251"/>
      <c r="Y110" s="251"/>
      <c r="Z110" s="251"/>
      <c r="AA110" s="251"/>
      <c r="AB110" s="251"/>
      <c r="AC110" s="251"/>
      <c r="AD110" s="250"/>
      <c r="AE110" s="250"/>
      <c r="AF110" s="250"/>
      <c r="AG110" s="252"/>
      <c r="AH110" s="252"/>
      <c r="AI110" s="252"/>
      <c r="AJ110" s="250"/>
      <c r="AK110" s="250"/>
      <c r="AL110" s="250"/>
      <c r="AM110" s="250"/>
      <c r="AN110" s="227"/>
      <c r="AO110" s="227"/>
      <c r="AP110" s="227"/>
      <c r="AQ110" s="227"/>
      <c r="AR110" s="230" t="str">
        <f t="shared" si="8"/>
        <v>-</v>
      </c>
      <c r="AS110" s="230"/>
      <c r="AT110" s="230"/>
      <c r="AU110" s="230"/>
      <c r="AV110" s="230" t="str">
        <f t="shared" si="9"/>
        <v>-</v>
      </c>
      <c r="AW110" s="230"/>
      <c r="AX110" s="230"/>
      <c r="AY110" s="230"/>
      <c r="AZ110" s="230" t="e">
        <f t="shared" si="10"/>
        <v>#REF!</v>
      </c>
      <c r="BA110" s="230"/>
      <c r="BB110" s="230"/>
      <c r="BC110" s="230"/>
      <c r="BD110" s="230" t="e">
        <f t="shared" si="11"/>
        <v>#REF!</v>
      </c>
      <c r="BE110" s="230"/>
      <c r="BF110" s="230"/>
      <c r="BG110" s="230"/>
      <c r="BH110" s="60"/>
      <c r="BI110" s="60"/>
      <c r="BJ110" s="60"/>
      <c r="BK110" s="60"/>
      <c r="BL110" s="60"/>
      <c r="BM110" s="60"/>
      <c r="BN110" s="60"/>
      <c r="BO110" s="60"/>
      <c r="BP110" s="60"/>
      <c r="BQ110" s="60"/>
      <c r="BR110" s="60"/>
      <c r="BS110" s="60"/>
      <c r="BT110" s="60"/>
      <c r="BU110" s="60" t="b">
        <v>0</v>
      </c>
      <c r="BV110" s="60" t="b">
        <v>0</v>
      </c>
      <c r="BW110" s="60" t="b">
        <v>0</v>
      </c>
      <c r="BX110" s="60" t="e">
        <f>IF(#REF!="スギ",MIN(AN110,50000),MIN(AN110,70000))</f>
        <v>#REF!</v>
      </c>
      <c r="BZ110" s="56"/>
      <c r="CA110" s="56"/>
      <c r="CB110" s="56"/>
      <c r="CC110" s="56"/>
      <c r="CD110" s="56"/>
    </row>
    <row r="111" spans="1:82">
      <c r="A111" s="239"/>
      <c r="B111" s="239"/>
      <c r="C111" s="239"/>
      <c r="D111" s="239"/>
      <c r="E111" s="239"/>
      <c r="F111" s="239"/>
      <c r="G111" s="239"/>
      <c r="H111" s="239"/>
      <c r="I111" s="239"/>
      <c r="J111" s="239"/>
      <c r="K111" s="239"/>
      <c r="L111" s="239"/>
      <c r="M111" s="240">
        <v>88</v>
      </c>
      <c r="N111" s="240"/>
      <c r="O111" s="252"/>
      <c r="P111" s="252"/>
      <c r="Q111" s="252"/>
      <c r="R111" s="252"/>
      <c r="S111" s="252"/>
      <c r="T111" s="252"/>
      <c r="U111" s="251"/>
      <c r="V111" s="251"/>
      <c r="W111" s="251"/>
      <c r="X111" s="251"/>
      <c r="Y111" s="251"/>
      <c r="Z111" s="251"/>
      <c r="AA111" s="251"/>
      <c r="AB111" s="251"/>
      <c r="AC111" s="251"/>
      <c r="AD111" s="250"/>
      <c r="AE111" s="250"/>
      <c r="AF111" s="250"/>
      <c r="AG111" s="252"/>
      <c r="AH111" s="252"/>
      <c r="AI111" s="252"/>
      <c r="AJ111" s="250"/>
      <c r="AK111" s="250"/>
      <c r="AL111" s="250"/>
      <c r="AM111" s="250"/>
      <c r="AN111" s="227"/>
      <c r="AO111" s="227"/>
      <c r="AP111" s="227"/>
      <c r="AQ111" s="227"/>
      <c r="AR111" s="230" t="str">
        <f t="shared" si="8"/>
        <v>-</v>
      </c>
      <c r="AS111" s="230"/>
      <c r="AT111" s="230"/>
      <c r="AU111" s="230"/>
      <c r="AV111" s="230" t="str">
        <f t="shared" si="9"/>
        <v>-</v>
      </c>
      <c r="AW111" s="230"/>
      <c r="AX111" s="230"/>
      <c r="AY111" s="230"/>
      <c r="AZ111" s="230" t="e">
        <f t="shared" si="10"/>
        <v>#REF!</v>
      </c>
      <c r="BA111" s="230"/>
      <c r="BB111" s="230"/>
      <c r="BC111" s="230"/>
      <c r="BD111" s="230" t="e">
        <f t="shared" si="11"/>
        <v>#REF!</v>
      </c>
      <c r="BE111" s="230"/>
      <c r="BF111" s="230"/>
      <c r="BG111" s="230"/>
      <c r="BH111" s="60"/>
      <c r="BI111" s="60"/>
      <c r="BJ111" s="60"/>
      <c r="BK111" s="60"/>
      <c r="BL111" s="60"/>
      <c r="BM111" s="60"/>
      <c r="BN111" s="60"/>
      <c r="BO111" s="60"/>
      <c r="BP111" s="60"/>
      <c r="BQ111" s="60"/>
      <c r="BR111" s="60"/>
      <c r="BS111" s="60"/>
      <c r="BT111" s="60"/>
      <c r="BU111" s="60" t="b">
        <v>0</v>
      </c>
      <c r="BV111" s="60" t="b">
        <v>0</v>
      </c>
      <c r="BW111" s="60" t="b">
        <v>0</v>
      </c>
      <c r="BX111" s="60" t="e">
        <f>IF(#REF!="スギ",MIN(AN111,50000),MIN(AN111,70000))</f>
        <v>#REF!</v>
      </c>
      <c r="BZ111" s="56"/>
      <c r="CA111" s="56"/>
      <c r="CB111" s="56"/>
      <c r="CC111" s="56"/>
      <c r="CD111" s="56"/>
    </row>
    <row r="112" spans="1:82">
      <c r="A112" s="239"/>
      <c r="B112" s="239"/>
      <c r="C112" s="239"/>
      <c r="D112" s="239"/>
      <c r="E112" s="239"/>
      <c r="F112" s="239"/>
      <c r="G112" s="239"/>
      <c r="H112" s="239"/>
      <c r="I112" s="239"/>
      <c r="J112" s="239"/>
      <c r="K112" s="239"/>
      <c r="L112" s="239"/>
      <c r="M112" s="240">
        <v>89</v>
      </c>
      <c r="N112" s="240"/>
      <c r="O112" s="252"/>
      <c r="P112" s="252"/>
      <c r="Q112" s="252"/>
      <c r="R112" s="252"/>
      <c r="S112" s="252"/>
      <c r="T112" s="252"/>
      <c r="U112" s="251"/>
      <c r="V112" s="251"/>
      <c r="W112" s="251"/>
      <c r="X112" s="251"/>
      <c r="Y112" s="251"/>
      <c r="Z112" s="251"/>
      <c r="AA112" s="251"/>
      <c r="AB112" s="251"/>
      <c r="AC112" s="251"/>
      <c r="AD112" s="250"/>
      <c r="AE112" s="250"/>
      <c r="AF112" s="250"/>
      <c r="AG112" s="252"/>
      <c r="AH112" s="252"/>
      <c r="AI112" s="252"/>
      <c r="AJ112" s="250"/>
      <c r="AK112" s="250"/>
      <c r="AL112" s="250"/>
      <c r="AM112" s="250"/>
      <c r="AN112" s="227"/>
      <c r="AO112" s="227"/>
      <c r="AP112" s="227"/>
      <c r="AQ112" s="227"/>
      <c r="AR112" s="230" t="str">
        <f t="shared" si="8"/>
        <v>-</v>
      </c>
      <c r="AS112" s="230"/>
      <c r="AT112" s="230"/>
      <c r="AU112" s="230"/>
      <c r="AV112" s="230" t="str">
        <f t="shared" si="9"/>
        <v>-</v>
      </c>
      <c r="AW112" s="230"/>
      <c r="AX112" s="230"/>
      <c r="AY112" s="230"/>
      <c r="AZ112" s="230" t="e">
        <f t="shared" si="10"/>
        <v>#REF!</v>
      </c>
      <c r="BA112" s="230"/>
      <c r="BB112" s="230"/>
      <c r="BC112" s="230"/>
      <c r="BD112" s="230" t="e">
        <f t="shared" si="11"/>
        <v>#REF!</v>
      </c>
      <c r="BE112" s="230"/>
      <c r="BF112" s="230"/>
      <c r="BG112" s="230"/>
      <c r="BH112" s="60"/>
      <c r="BI112" s="60"/>
      <c r="BJ112" s="60"/>
      <c r="BK112" s="60"/>
      <c r="BL112" s="60"/>
      <c r="BM112" s="60"/>
      <c r="BN112" s="60"/>
      <c r="BO112" s="60"/>
      <c r="BP112" s="60"/>
      <c r="BQ112" s="60"/>
      <c r="BR112" s="60"/>
      <c r="BS112" s="60"/>
      <c r="BT112" s="60"/>
      <c r="BU112" s="60" t="b">
        <v>0</v>
      </c>
      <c r="BV112" s="60" t="b">
        <v>0</v>
      </c>
      <c r="BW112" s="60" t="b">
        <v>0</v>
      </c>
      <c r="BX112" s="60" t="e">
        <f>IF(#REF!="スギ",MIN(AN112,50000),MIN(AN112,70000))</f>
        <v>#REF!</v>
      </c>
      <c r="BZ112" s="56"/>
      <c r="CA112" s="56"/>
      <c r="CB112" s="56"/>
      <c r="CC112" s="56"/>
      <c r="CD112" s="56"/>
    </row>
    <row r="113" spans="1:82">
      <c r="A113" s="236"/>
      <c r="B113" s="236"/>
      <c r="C113" s="236"/>
      <c r="D113" s="236"/>
      <c r="E113" s="236"/>
      <c r="F113" s="236"/>
      <c r="G113" s="236"/>
      <c r="H113" s="236"/>
      <c r="I113" s="236"/>
      <c r="J113" s="236"/>
      <c r="K113" s="236"/>
      <c r="L113" s="236"/>
      <c r="M113" s="237">
        <v>90</v>
      </c>
      <c r="N113" s="237"/>
      <c r="O113" s="257"/>
      <c r="P113" s="257"/>
      <c r="Q113" s="257"/>
      <c r="R113" s="257"/>
      <c r="S113" s="257"/>
      <c r="T113" s="257"/>
      <c r="U113" s="259"/>
      <c r="V113" s="259"/>
      <c r="W113" s="259"/>
      <c r="X113" s="259"/>
      <c r="Y113" s="259"/>
      <c r="Z113" s="259"/>
      <c r="AA113" s="259"/>
      <c r="AB113" s="259"/>
      <c r="AC113" s="259"/>
      <c r="AD113" s="258"/>
      <c r="AE113" s="258"/>
      <c r="AF113" s="258"/>
      <c r="AG113" s="257"/>
      <c r="AH113" s="257"/>
      <c r="AI113" s="257"/>
      <c r="AJ113" s="258"/>
      <c r="AK113" s="258"/>
      <c r="AL113" s="258"/>
      <c r="AM113" s="258"/>
      <c r="AN113" s="255"/>
      <c r="AO113" s="255"/>
      <c r="AP113" s="255"/>
      <c r="AQ113" s="255"/>
      <c r="AR113" s="230" t="str">
        <f t="shared" si="8"/>
        <v>-</v>
      </c>
      <c r="AS113" s="230"/>
      <c r="AT113" s="230"/>
      <c r="AU113" s="230"/>
      <c r="AV113" s="230" t="str">
        <f t="shared" si="9"/>
        <v>-</v>
      </c>
      <c r="AW113" s="230"/>
      <c r="AX113" s="230"/>
      <c r="AY113" s="230"/>
      <c r="AZ113" s="230" t="e">
        <f t="shared" si="10"/>
        <v>#REF!</v>
      </c>
      <c r="BA113" s="230"/>
      <c r="BB113" s="230"/>
      <c r="BC113" s="230"/>
      <c r="BD113" s="230" t="e">
        <f t="shared" si="11"/>
        <v>#REF!</v>
      </c>
      <c r="BE113" s="230"/>
      <c r="BF113" s="230"/>
      <c r="BG113" s="230"/>
      <c r="BH113" s="60"/>
      <c r="BI113" s="60"/>
      <c r="BJ113" s="60"/>
      <c r="BK113" s="60"/>
      <c r="BL113" s="60"/>
      <c r="BM113" s="60"/>
      <c r="BN113" s="60"/>
      <c r="BO113" s="60"/>
      <c r="BP113" s="60"/>
      <c r="BQ113" s="60"/>
      <c r="BR113" s="60"/>
      <c r="BS113" s="60"/>
      <c r="BT113" s="60"/>
      <c r="BU113" s="60" t="b">
        <v>0</v>
      </c>
      <c r="BV113" s="60" t="b">
        <v>0</v>
      </c>
      <c r="BW113" s="60" t="b">
        <v>0</v>
      </c>
      <c r="BX113" s="60" t="e">
        <f>IF(#REF!="スギ",MIN(AN113,50000),MIN(AN113,70000))</f>
        <v>#REF!</v>
      </c>
      <c r="BZ113" s="56"/>
      <c r="CA113" s="56"/>
      <c r="CB113" s="56"/>
      <c r="CC113" s="56"/>
      <c r="CD113" s="56"/>
    </row>
    <row r="114" spans="1:82" s="69" customFormat="1" ht="7.5" customHeight="1">
      <c r="A114" s="65"/>
      <c r="B114" s="65"/>
      <c r="C114" s="65"/>
      <c r="D114" s="65"/>
      <c r="E114" s="65"/>
      <c r="F114" s="65"/>
      <c r="G114" s="65"/>
      <c r="H114" s="65"/>
      <c r="I114" s="65"/>
      <c r="J114" s="65"/>
      <c r="K114" s="65"/>
      <c r="L114" s="65"/>
      <c r="M114" s="253"/>
      <c r="N114" s="253"/>
      <c r="O114" s="253"/>
      <c r="P114" s="253"/>
      <c r="Q114" s="253"/>
      <c r="R114" s="253"/>
      <c r="S114" s="253"/>
      <c r="T114" s="253"/>
      <c r="U114" s="247"/>
      <c r="V114" s="247"/>
      <c r="W114" s="247"/>
      <c r="X114" s="247"/>
      <c r="Y114" s="247"/>
      <c r="Z114" s="247"/>
      <c r="AA114" s="247"/>
      <c r="AB114" s="247"/>
      <c r="AC114" s="247"/>
      <c r="AD114" s="247"/>
      <c r="AE114" s="247"/>
      <c r="AF114" s="247"/>
      <c r="AG114" s="248"/>
      <c r="AH114" s="248"/>
      <c r="AI114" s="248"/>
      <c r="AJ114" s="246"/>
      <c r="AK114" s="246"/>
      <c r="AL114" s="246"/>
      <c r="AM114" s="246"/>
      <c r="AN114" s="229"/>
      <c r="AO114" s="229"/>
      <c r="AP114" s="229"/>
      <c r="AQ114" s="229"/>
      <c r="AR114" s="249"/>
      <c r="AS114" s="249"/>
      <c r="AT114" s="249"/>
      <c r="AU114" s="249"/>
      <c r="AV114" s="249" t="str">
        <f>IF($O$114="","",SUM(AV84:AY113))</f>
        <v/>
      </c>
      <c r="AW114" s="249"/>
      <c r="AX114" s="249"/>
      <c r="AY114" s="249"/>
      <c r="AZ114" s="249"/>
      <c r="BA114" s="249"/>
      <c r="BB114" s="249"/>
      <c r="BC114" s="249"/>
      <c r="BD114" s="249" t="str">
        <f>IF($O$114="","",SUM(BD84:BG113))</f>
        <v/>
      </c>
      <c r="BE114" s="249"/>
      <c r="BF114" s="249"/>
      <c r="BG114" s="249"/>
      <c r="BZ114" s="65"/>
      <c r="CA114" s="65"/>
      <c r="CB114" s="65"/>
      <c r="CC114" s="65"/>
      <c r="CD114" s="65"/>
    </row>
    <row r="115" spans="1:82" s="69" customFormat="1" ht="7.5" customHeight="1">
      <c r="A115" s="65"/>
      <c r="B115" s="65"/>
      <c r="C115" s="65"/>
      <c r="D115" s="65"/>
      <c r="E115" s="65"/>
      <c r="F115" s="65"/>
      <c r="G115" s="65"/>
      <c r="H115" s="65"/>
      <c r="I115" s="65"/>
      <c r="J115" s="65"/>
      <c r="K115" s="65"/>
      <c r="L115" s="65"/>
      <c r="M115" s="253"/>
      <c r="N115" s="253"/>
      <c r="O115" s="253"/>
      <c r="P115" s="253"/>
      <c r="Q115" s="253"/>
      <c r="R115" s="253"/>
      <c r="S115" s="253"/>
      <c r="T115" s="253"/>
      <c r="U115" s="247"/>
      <c r="V115" s="247"/>
      <c r="W115" s="247"/>
      <c r="X115" s="247"/>
      <c r="Y115" s="247"/>
      <c r="Z115" s="247"/>
      <c r="AA115" s="247"/>
      <c r="AB115" s="247"/>
      <c r="AC115" s="247"/>
      <c r="AD115" s="247"/>
      <c r="AE115" s="247"/>
      <c r="AF115" s="247"/>
      <c r="AG115" s="248"/>
      <c r="AH115" s="248"/>
      <c r="AI115" s="248"/>
      <c r="AJ115" s="246"/>
      <c r="AK115" s="246"/>
      <c r="AL115" s="246"/>
      <c r="AM115" s="246"/>
      <c r="AN115" s="229"/>
      <c r="AO115" s="229"/>
      <c r="AP115" s="229"/>
      <c r="AQ115" s="229"/>
      <c r="AR115" s="249"/>
      <c r="AS115" s="249"/>
      <c r="AT115" s="249"/>
      <c r="AU115" s="249"/>
      <c r="AV115" s="249"/>
      <c r="AW115" s="249"/>
      <c r="AX115" s="249"/>
      <c r="AY115" s="249"/>
      <c r="AZ115" s="249"/>
      <c r="BA115" s="249"/>
      <c r="BB115" s="249"/>
      <c r="BC115" s="249"/>
      <c r="BD115" s="249"/>
      <c r="BE115" s="249"/>
      <c r="BF115" s="249"/>
      <c r="BG115" s="249"/>
      <c r="BZ115" s="65"/>
      <c r="CA115" s="65"/>
      <c r="CB115" s="65"/>
      <c r="CC115" s="65"/>
      <c r="CD115" s="65"/>
    </row>
    <row r="116" spans="1:82" s="69" customFormat="1" ht="7.5" customHeight="1">
      <c r="A116" s="65"/>
      <c r="B116" s="65"/>
      <c r="C116" s="65"/>
      <c r="D116" s="65"/>
      <c r="E116" s="65"/>
      <c r="F116" s="65"/>
      <c r="G116" s="65"/>
      <c r="H116" s="65"/>
      <c r="I116" s="65"/>
      <c r="J116" s="65"/>
      <c r="K116" s="65"/>
      <c r="L116" s="65"/>
      <c r="M116" s="253"/>
      <c r="N116" s="253"/>
      <c r="O116" s="253"/>
      <c r="P116" s="253"/>
      <c r="Q116" s="253"/>
      <c r="R116" s="253"/>
      <c r="S116" s="253"/>
      <c r="T116" s="253"/>
      <c r="U116" s="247"/>
      <c r="V116" s="247"/>
      <c r="W116" s="247"/>
      <c r="X116" s="247"/>
      <c r="Y116" s="247"/>
      <c r="Z116" s="247"/>
      <c r="AA116" s="247"/>
      <c r="AB116" s="247"/>
      <c r="AC116" s="247"/>
      <c r="AD116" s="247"/>
      <c r="AE116" s="247"/>
      <c r="AF116" s="247"/>
      <c r="AG116" s="248"/>
      <c r="AH116" s="248"/>
      <c r="AI116" s="248"/>
      <c r="AJ116" s="246"/>
      <c r="AK116" s="246"/>
      <c r="AL116" s="246"/>
      <c r="AM116" s="246"/>
      <c r="AN116" s="229"/>
      <c r="AO116" s="229"/>
      <c r="AP116" s="229"/>
      <c r="AQ116" s="229"/>
      <c r="AR116" s="249"/>
      <c r="AS116" s="249"/>
      <c r="AT116" s="249"/>
      <c r="AU116" s="249"/>
      <c r="AV116" s="249" t="str">
        <f>IF($O$116="","",AV36+AV75+AV114)</f>
        <v/>
      </c>
      <c r="AW116" s="249"/>
      <c r="AX116" s="249"/>
      <c r="AY116" s="249"/>
      <c r="AZ116" s="249"/>
      <c r="BA116" s="249"/>
      <c r="BB116" s="249"/>
      <c r="BC116" s="249"/>
      <c r="BD116" s="249" t="str">
        <f>IF($O$116="","",BD36+BD75+BD114)</f>
        <v/>
      </c>
      <c r="BE116" s="249"/>
      <c r="BF116" s="249"/>
      <c r="BG116" s="249"/>
      <c r="BZ116" s="65"/>
      <c r="CA116" s="65"/>
      <c r="CB116" s="65"/>
      <c r="CC116" s="65"/>
      <c r="CD116" s="65"/>
    </row>
    <row r="117" spans="1:82" s="69" customFormat="1" ht="7.5" customHeight="1">
      <c r="A117" s="65"/>
      <c r="B117" s="65"/>
      <c r="C117" s="65"/>
      <c r="D117" s="65"/>
      <c r="E117" s="65"/>
      <c r="F117" s="65"/>
      <c r="G117" s="65"/>
      <c r="H117" s="65"/>
      <c r="I117" s="65"/>
      <c r="J117" s="65"/>
      <c r="K117" s="65"/>
      <c r="L117" s="65"/>
      <c r="M117" s="253"/>
      <c r="N117" s="253"/>
      <c r="O117" s="253"/>
      <c r="P117" s="253"/>
      <c r="Q117" s="253"/>
      <c r="R117" s="253"/>
      <c r="S117" s="253"/>
      <c r="T117" s="253"/>
      <c r="U117" s="247"/>
      <c r="V117" s="247"/>
      <c r="W117" s="247"/>
      <c r="X117" s="247"/>
      <c r="Y117" s="247"/>
      <c r="Z117" s="247"/>
      <c r="AA117" s="247"/>
      <c r="AB117" s="247"/>
      <c r="AC117" s="247"/>
      <c r="AD117" s="247"/>
      <c r="AE117" s="247"/>
      <c r="AF117" s="247"/>
      <c r="AG117" s="248"/>
      <c r="AH117" s="248"/>
      <c r="AI117" s="248"/>
      <c r="AJ117" s="246"/>
      <c r="AK117" s="246"/>
      <c r="AL117" s="246"/>
      <c r="AM117" s="246"/>
      <c r="AN117" s="229"/>
      <c r="AO117" s="229"/>
      <c r="AP117" s="229"/>
      <c r="AQ117" s="229"/>
      <c r="AR117" s="249"/>
      <c r="AS117" s="249"/>
      <c r="AT117" s="249"/>
      <c r="AU117" s="249"/>
      <c r="AV117" s="249"/>
      <c r="AW117" s="249"/>
      <c r="AX117" s="249"/>
      <c r="AY117" s="249"/>
      <c r="AZ117" s="249"/>
      <c r="BA117" s="249"/>
      <c r="BB117" s="249"/>
      <c r="BC117" s="249"/>
      <c r="BD117" s="249"/>
      <c r="BE117" s="249"/>
      <c r="BF117" s="249"/>
      <c r="BG117" s="249"/>
      <c r="BZ117" s="65"/>
      <c r="CA117" s="65"/>
      <c r="CB117" s="65"/>
      <c r="CC117" s="65"/>
      <c r="CD117" s="65"/>
    </row>
    <row r="118" spans="1:82" s="69" customFormat="1" ht="7.5" customHeight="1">
      <c r="A118" s="64"/>
      <c r="B118" s="64"/>
      <c r="C118" s="64"/>
      <c r="D118" s="64"/>
      <c r="E118" s="64"/>
      <c r="F118" s="64"/>
      <c r="G118" s="64"/>
      <c r="H118" s="64"/>
      <c r="I118" s="64"/>
      <c r="J118" s="64"/>
      <c r="K118" s="64"/>
      <c r="L118" s="64"/>
      <c r="N118" s="70"/>
      <c r="O118" s="70"/>
      <c r="P118" s="70"/>
      <c r="Q118" s="70"/>
      <c r="R118" s="70"/>
      <c r="S118" s="70"/>
      <c r="T118" s="70"/>
      <c r="U118" s="70"/>
      <c r="V118" s="70"/>
      <c r="W118" s="70"/>
      <c r="X118" s="70"/>
      <c r="Y118" s="70"/>
      <c r="Z118" s="70"/>
      <c r="AA118" s="70"/>
      <c r="AB118" s="70"/>
      <c r="AC118" s="70"/>
      <c r="AD118" s="70"/>
      <c r="AE118" s="70"/>
      <c r="AF118" s="70"/>
      <c r="AG118" s="70"/>
      <c r="AH118" s="70"/>
      <c r="AI118" s="70"/>
      <c r="AJ118" s="70"/>
      <c r="AK118" s="70"/>
      <c r="AL118" s="70"/>
      <c r="AM118" s="70"/>
      <c r="AN118" s="229"/>
      <c r="AO118" s="229"/>
      <c r="AP118" s="229"/>
      <c r="AQ118" s="229"/>
      <c r="AR118" s="70"/>
      <c r="AS118" s="70"/>
      <c r="AT118" s="70"/>
      <c r="AU118" s="70"/>
      <c r="AV118" s="70"/>
      <c r="AW118" s="70"/>
      <c r="AX118" s="70"/>
      <c r="AY118" s="70"/>
      <c r="AZ118" s="70"/>
      <c r="BA118" s="70"/>
      <c r="BB118" s="70"/>
      <c r="BC118" s="70"/>
      <c r="BD118" s="309" t="str">
        <f>IF(O123="","","4page")</f>
        <v/>
      </c>
      <c r="BE118" s="309"/>
      <c r="BF118" s="309"/>
      <c r="BG118" s="309"/>
      <c r="BZ118" s="65"/>
      <c r="CA118" s="65"/>
      <c r="CB118" s="65"/>
      <c r="CC118" s="65"/>
      <c r="CD118" s="65"/>
    </row>
    <row r="119" spans="1:82" s="69" customFormat="1" ht="7.5" customHeight="1">
      <c r="A119" s="64"/>
      <c r="B119" s="64"/>
      <c r="C119" s="64"/>
      <c r="D119" s="64"/>
      <c r="E119" s="64"/>
      <c r="F119" s="64"/>
      <c r="G119" s="64"/>
      <c r="H119" s="64"/>
      <c r="I119" s="64"/>
      <c r="J119" s="64"/>
      <c r="K119" s="64"/>
      <c r="L119" s="64"/>
      <c r="M119" s="70"/>
      <c r="N119" s="70"/>
      <c r="O119" s="70"/>
      <c r="P119" s="70"/>
      <c r="Q119" s="70"/>
      <c r="R119" s="70"/>
      <c r="S119" s="70"/>
      <c r="T119" s="70"/>
      <c r="U119" s="70"/>
      <c r="V119" s="70"/>
      <c r="W119" s="70"/>
      <c r="X119" s="70"/>
      <c r="Y119" s="70"/>
      <c r="Z119" s="70"/>
      <c r="AA119" s="70"/>
      <c r="AB119" s="70"/>
      <c r="AC119" s="70"/>
      <c r="AD119" s="70"/>
      <c r="AE119" s="70"/>
      <c r="AF119" s="70"/>
      <c r="AG119" s="70"/>
      <c r="AH119" s="70"/>
      <c r="AI119" s="70"/>
      <c r="AJ119" s="70"/>
      <c r="AK119" s="70"/>
      <c r="AL119" s="70"/>
      <c r="AM119" s="70"/>
      <c r="AN119" s="229"/>
      <c r="AO119" s="229"/>
      <c r="AP119" s="229"/>
      <c r="AQ119" s="229"/>
      <c r="AR119" s="70"/>
      <c r="AS119" s="70"/>
      <c r="AT119" s="70"/>
      <c r="AU119" s="70"/>
      <c r="AV119" s="70"/>
      <c r="AW119" s="70"/>
      <c r="AX119" s="70"/>
      <c r="AY119" s="70"/>
      <c r="AZ119" s="70"/>
      <c r="BA119" s="70"/>
      <c r="BB119" s="70"/>
      <c r="BC119" s="70"/>
      <c r="BD119" s="309"/>
      <c r="BE119" s="309"/>
      <c r="BF119" s="309"/>
      <c r="BG119" s="309"/>
      <c r="BZ119" s="65"/>
      <c r="CA119" s="65"/>
      <c r="CB119" s="65"/>
      <c r="CC119" s="65"/>
      <c r="CD119" s="65"/>
    </row>
    <row r="120" spans="1:82" s="69" customFormat="1" ht="7.5" customHeight="1">
      <c r="A120" s="64"/>
      <c r="B120" s="64"/>
      <c r="C120" s="64"/>
      <c r="D120" s="64"/>
      <c r="E120" s="64"/>
      <c r="F120" s="64"/>
      <c r="G120" s="64"/>
      <c r="H120" s="64"/>
      <c r="I120" s="64"/>
      <c r="J120" s="64"/>
      <c r="K120" s="64"/>
      <c r="L120" s="64"/>
      <c r="M120" s="253"/>
      <c r="N120" s="253"/>
      <c r="O120" s="253"/>
      <c r="P120" s="253"/>
      <c r="Q120" s="253"/>
      <c r="R120" s="253"/>
      <c r="S120" s="253"/>
      <c r="T120" s="253"/>
      <c r="U120" s="308"/>
      <c r="V120" s="253"/>
      <c r="W120" s="253"/>
      <c r="X120" s="308"/>
      <c r="Y120" s="253"/>
      <c r="Z120" s="253"/>
      <c r="AA120" s="308"/>
      <c r="AB120" s="253"/>
      <c r="AC120" s="253"/>
      <c r="AD120" s="308"/>
      <c r="AE120" s="253"/>
      <c r="AF120" s="253"/>
      <c r="AG120" s="308"/>
      <c r="AH120" s="253"/>
      <c r="AI120" s="253"/>
      <c r="AJ120" s="308"/>
      <c r="AK120" s="308"/>
      <c r="AL120" s="253"/>
      <c r="AM120" s="253"/>
      <c r="AN120" s="229"/>
      <c r="AO120" s="229"/>
      <c r="AP120" s="229"/>
      <c r="AQ120" s="229"/>
      <c r="AR120" s="308" t="s">
        <v>14</v>
      </c>
      <c r="AS120" s="308"/>
      <c r="AT120" s="308"/>
      <c r="AU120" s="308"/>
      <c r="AV120" s="308" t="s">
        <v>10</v>
      </c>
      <c r="AW120" s="308"/>
      <c r="AX120" s="308"/>
      <c r="AY120" s="308"/>
      <c r="AZ120" s="308" t="s">
        <v>11</v>
      </c>
      <c r="BA120" s="308"/>
      <c r="BB120" s="308"/>
      <c r="BC120" s="308"/>
      <c r="BD120" s="308" t="s">
        <v>12</v>
      </c>
      <c r="BE120" s="308"/>
      <c r="BF120" s="308"/>
      <c r="BG120" s="308"/>
      <c r="BZ120" s="65"/>
      <c r="CA120" s="65"/>
      <c r="CB120" s="65"/>
      <c r="CC120" s="65"/>
      <c r="CD120" s="65"/>
    </row>
    <row r="121" spans="1:82" s="69" customFormat="1" ht="7.5" customHeight="1">
      <c r="A121" s="64"/>
      <c r="B121" s="64"/>
      <c r="C121" s="64"/>
      <c r="D121" s="64"/>
      <c r="E121" s="64"/>
      <c r="F121" s="64"/>
      <c r="G121" s="64"/>
      <c r="H121" s="64"/>
      <c r="I121" s="64"/>
      <c r="J121" s="64"/>
      <c r="K121" s="64"/>
      <c r="L121" s="64"/>
      <c r="M121" s="253"/>
      <c r="N121" s="253"/>
      <c r="O121" s="253"/>
      <c r="P121" s="253"/>
      <c r="Q121" s="253"/>
      <c r="R121" s="253"/>
      <c r="S121" s="253"/>
      <c r="T121" s="253"/>
      <c r="U121" s="253"/>
      <c r="V121" s="253"/>
      <c r="W121" s="253"/>
      <c r="X121" s="253"/>
      <c r="Y121" s="253"/>
      <c r="Z121" s="253"/>
      <c r="AA121" s="253"/>
      <c r="AB121" s="253"/>
      <c r="AC121" s="253"/>
      <c r="AD121" s="253"/>
      <c r="AE121" s="253"/>
      <c r="AF121" s="253"/>
      <c r="AG121" s="253"/>
      <c r="AH121" s="253"/>
      <c r="AI121" s="253"/>
      <c r="AJ121" s="253"/>
      <c r="AK121" s="253"/>
      <c r="AL121" s="253"/>
      <c r="AM121" s="253"/>
      <c r="AN121" s="229"/>
      <c r="AO121" s="229"/>
      <c r="AP121" s="229"/>
      <c r="AQ121" s="229"/>
      <c r="AR121" s="308"/>
      <c r="AS121" s="308"/>
      <c r="AT121" s="308"/>
      <c r="AU121" s="308"/>
      <c r="AV121" s="308"/>
      <c r="AW121" s="308"/>
      <c r="AX121" s="308"/>
      <c r="AY121" s="308"/>
      <c r="AZ121" s="308"/>
      <c r="BA121" s="308"/>
      <c r="BB121" s="308"/>
      <c r="BC121" s="308"/>
      <c r="BD121" s="308"/>
      <c r="BE121" s="308"/>
      <c r="BF121" s="308"/>
      <c r="BG121" s="308"/>
      <c r="BZ121" s="65"/>
      <c r="CA121" s="65"/>
      <c r="CB121" s="65"/>
      <c r="CC121" s="65"/>
      <c r="CD121" s="65"/>
    </row>
    <row r="122" spans="1:82" s="69" customFormat="1" ht="7.5" customHeight="1">
      <c r="A122" s="64"/>
      <c r="B122" s="64"/>
      <c r="C122" s="64"/>
      <c r="D122" s="64"/>
      <c r="E122" s="64"/>
      <c r="F122" s="64"/>
      <c r="G122" s="64"/>
      <c r="H122" s="64"/>
      <c r="I122" s="64"/>
      <c r="J122" s="64"/>
      <c r="K122" s="64"/>
      <c r="L122" s="64"/>
      <c r="M122" s="253"/>
      <c r="N122" s="253"/>
      <c r="O122" s="253"/>
      <c r="P122" s="253"/>
      <c r="Q122" s="253"/>
      <c r="R122" s="253"/>
      <c r="S122" s="253"/>
      <c r="T122" s="253"/>
      <c r="U122" s="253"/>
      <c r="V122" s="253"/>
      <c r="W122" s="253"/>
      <c r="X122" s="253"/>
      <c r="Y122" s="253"/>
      <c r="Z122" s="253"/>
      <c r="AA122" s="253"/>
      <c r="AB122" s="253"/>
      <c r="AC122" s="253"/>
      <c r="AD122" s="253"/>
      <c r="AE122" s="253"/>
      <c r="AF122" s="253"/>
      <c r="AG122" s="253"/>
      <c r="AH122" s="253"/>
      <c r="AI122" s="253"/>
      <c r="AJ122" s="253"/>
      <c r="AK122" s="253"/>
      <c r="AL122" s="253"/>
      <c r="AM122" s="253"/>
      <c r="AN122" s="229">
        <v>4</v>
      </c>
      <c r="AO122" s="229"/>
      <c r="AP122" s="229"/>
      <c r="AQ122" s="229"/>
      <c r="AR122" s="308"/>
      <c r="AS122" s="308"/>
      <c r="AT122" s="308"/>
      <c r="AU122" s="308"/>
      <c r="AV122" s="308"/>
      <c r="AW122" s="308"/>
      <c r="AX122" s="308"/>
      <c r="AY122" s="308"/>
      <c r="AZ122" s="308"/>
      <c r="BA122" s="308"/>
      <c r="BB122" s="308"/>
      <c r="BC122" s="308"/>
      <c r="BD122" s="308"/>
      <c r="BE122" s="308"/>
      <c r="BF122" s="308"/>
      <c r="BG122" s="308"/>
      <c r="BZ122" s="65"/>
      <c r="CA122" s="65"/>
      <c r="CB122" s="65"/>
      <c r="CC122" s="65"/>
      <c r="CD122" s="65"/>
    </row>
    <row r="123" spans="1:82">
      <c r="A123" s="244"/>
      <c r="B123" s="244"/>
      <c r="C123" s="244"/>
      <c r="D123" s="244"/>
      <c r="E123" s="244"/>
      <c r="F123" s="244"/>
      <c r="G123" s="244"/>
      <c r="H123" s="244"/>
      <c r="I123" s="244"/>
      <c r="J123" s="244"/>
      <c r="K123" s="244"/>
      <c r="L123" s="244"/>
      <c r="M123" s="245">
        <v>91</v>
      </c>
      <c r="N123" s="245"/>
      <c r="O123" s="267"/>
      <c r="P123" s="267"/>
      <c r="Q123" s="267"/>
      <c r="R123" s="267"/>
      <c r="S123" s="267"/>
      <c r="T123" s="267"/>
      <c r="U123" s="266"/>
      <c r="V123" s="266"/>
      <c r="W123" s="266"/>
      <c r="X123" s="266"/>
      <c r="Y123" s="266"/>
      <c r="Z123" s="266"/>
      <c r="AA123" s="266"/>
      <c r="AB123" s="266"/>
      <c r="AC123" s="266"/>
      <c r="AD123" s="264"/>
      <c r="AE123" s="264"/>
      <c r="AF123" s="264"/>
      <c r="AG123" s="267"/>
      <c r="AH123" s="267"/>
      <c r="AI123" s="267"/>
      <c r="AJ123" s="264"/>
      <c r="AK123" s="264"/>
      <c r="AL123" s="264"/>
      <c r="AM123" s="264"/>
      <c r="AN123" s="254"/>
      <c r="AO123" s="254"/>
      <c r="AP123" s="254"/>
      <c r="AQ123" s="254"/>
      <c r="AR123" s="230" t="str">
        <f t="shared" ref="AR123:AR152" si="12">IF(OR(BU123=TRUE,BV123=TRUE),13500,IF(BW123=TRUE,ROUNDDOWN(2000/AA123,0),"-"))</f>
        <v>-</v>
      </c>
      <c r="AS123" s="230"/>
      <c r="AT123" s="230"/>
      <c r="AU123" s="230"/>
      <c r="AV123" s="230" t="str">
        <f t="shared" ref="AV123:AV152" si="13">IF(AR123="-","-",IF(AR123=13333,ROUNDDOWN(2000*U123*X123,0),ROUNDDOWN(AJ123*AR123,0)))</f>
        <v>-</v>
      </c>
      <c r="AW123" s="230"/>
      <c r="AX123" s="230"/>
      <c r="AY123" s="230"/>
      <c r="AZ123" s="230" t="e">
        <f t="shared" ref="AZ123:AZ152" si="14">IF(AR123="-",BX123,MIN((IF((AN123-AR123)&gt;0,AN123-AR123,0)),BX123))</f>
        <v>#REF!</v>
      </c>
      <c r="BA123" s="230"/>
      <c r="BB123" s="230"/>
      <c r="BC123" s="230"/>
      <c r="BD123" s="230" t="e">
        <f t="shared" ref="BD123:BD152" si="15">ROUNDDOWN(AJ123*AZ123,0)</f>
        <v>#REF!</v>
      </c>
      <c r="BE123" s="230"/>
      <c r="BF123" s="230"/>
      <c r="BG123" s="230"/>
      <c r="BH123" s="60"/>
      <c r="BI123" s="60"/>
      <c r="BJ123" s="60"/>
      <c r="BK123" s="60"/>
      <c r="BL123" s="60"/>
      <c r="BM123" s="60"/>
      <c r="BN123" s="60"/>
      <c r="BO123" s="60"/>
      <c r="BP123" s="60"/>
      <c r="BQ123" s="60"/>
      <c r="BR123" s="60"/>
      <c r="BS123" s="60"/>
      <c r="BT123" s="60"/>
      <c r="BU123" s="60" t="b">
        <v>0</v>
      </c>
      <c r="BV123" s="60" t="b">
        <v>0</v>
      </c>
      <c r="BW123" s="60" t="b">
        <v>0</v>
      </c>
      <c r="BX123" s="60" t="e">
        <f>IF(#REF!="スギ",MIN(AN123,50000),MIN(AN123,70000))</f>
        <v>#REF!</v>
      </c>
      <c r="BZ123" s="56"/>
      <c r="CA123" s="56"/>
      <c r="CB123" s="56"/>
      <c r="CC123" s="56"/>
      <c r="CD123" s="56"/>
    </row>
    <row r="124" spans="1:82">
      <c r="A124" s="239"/>
      <c r="B124" s="239"/>
      <c r="C124" s="239"/>
      <c r="D124" s="239"/>
      <c r="E124" s="239"/>
      <c r="F124" s="239"/>
      <c r="G124" s="239"/>
      <c r="H124" s="239"/>
      <c r="I124" s="239"/>
      <c r="J124" s="239"/>
      <c r="K124" s="239"/>
      <c r="L124" s="239"/>
      <c r="M124" s="240">
        <v>92</v>
      </c>
      <c r="N124" s="240"/>
      <c r="O124" s="252"/>
      <c r="P124" s="252"/>
      <c r="Q124" s="252"/>
      <c r="R124" s="252"/>
      <c r="S124" s="252"/>
      <c r="T124" s="252"/>
      <c r="U124" s="251"/>
      <c r="V124" s="251"/>
      <c r="W124" s="251"/>
      <c r="X124" s="251"/>
      <c r="Y124" s="251"/>
      <c r="Z124" s="251"/>
      <c r="AA124" s="251"/>
      <c r="AB124" s="251"/>
      <c r="AC124" s="251"/>
      <c r="AD124" s="250"/>
      <c r="AE124" s="250"/>
      <c r="AF124" s="250"/>
      <c r="AG124" s="252"/>
      <c r="AH124" s="252"/>
      <c r="AI124" s="252"/>
      <c r="AJ124" s="250"/>
      <c r="AK124" s="250"/>
      <c r="AL124" s="250"/>
      <c r="AM124" s="250"/>
      <c r="AN124" s="227"/>
      <c r="AO124" s="227"/>
      <c r="AP124" s="227"/>
      <c r="AQ124" s="227"/>
      <c r="AR124" s="230" t="str">
        <f t="shared" si="12"/>
        <v>-</v>
      </c>
      <c r="AS124" s="230"/>
      <c r="AT124" s="230"/>
      <c r="AU124" s="230"/>
      <c r="AV124" s="230" t="str">
        <f t="shared" si="13"/>
        <v>-</v>
      </c>
      <c r="AW124" s="230"/>
      <c r="AX124" s="230"/>
      <c r="AY124" s="230"/>
      <c r="AZ124" s="230" t="e">
        <f t="shared" si="14"/>
        <v>#REF!</v>
      </c>
      <c r="BA124" s="230"/>
      <c r="BB124" s="230"/>
      <c r="BC124" s="230"/>
      <c r="BD124" s="230" t="e">
        <f t="shared" si="15"/>
        <v>#REF!</v>
      </c>
      <c r="BE124" s="230"/>
      <c r="BF124" s="230"/>
      <c r="BG124" s="230"/>
      <c r="BH124" s="60"/>
      <c r="BI124" s="60"/>
      <c r="BJ124" s="60"/>
      <c r="BK124" s="221"/>
      <c r="BL124" s="221"/>
      <c r="BM124" s="221"/>
      <c r="BN124" s="60"/>
      <c r="BO124" s="60"/>
      <c r="BP124" s="60"/>
      <c r="BQ124" s="60"/>
      <c r="BR124" s="60"/>
      <c r="BS124" s="60"/>
      <c r="BT124" s="60"/>
      <c r="BU124" s="60" t="b">
        <v>0</v>
      </c>
      <c r="BV124" s="60" t="b">
        <v>0</v>
      </c>
      <c r="BW124" s="60" t="b">
        <v>0</v>
      </c>
      <c r="BX124" s="60" t="e">
        <f>IF(#REF!="スギ",MIN(AN124,50000),MIN(AN124,70000))</f>
        <v>#REF!</v>
      </c>
      <c r="BZ124" s="56"/>
      <c r="CA124" s="56"/>
      <c r="CB124" s="56"/>
      <c r="CC124" s="56"/>
      <c r="CD124" s="56"/>
    </row>
    <row r="125" spans="1:82">
      <c r="A125" s="239"/>
      <c r="B125" s="239"/>
      <c r="C125" s="239"/>
      <c r="D125" s="239"/>
      <c r="E125" s="239"/>
      <c r="F125" s="239"/>
      <c r="G125" s="239"/>
      <c r="H125" s="239"/>
      <c r="I125" s="239"/>
      <c r="J125" s="239"/>
      <c r="K125" s="239"/>
      <c r="L125" s="239"/>
      <c r="M125" s="240">
        <v>93</v>
      </c>
      <c r="N125" s="240"/>
      <c r="O125" s="252"/>
      <c r="P125" s="252"/>
      <c r="Q125" s="252"/>
      <c r="R125" s="252"/>
      <c r="S125" s="252"/>
      <c r="T125" s="252"/>
      <c r="U125" s="251"/>
      <c r="V125" s="251"/>
      <c r="W125" s="251"/>
      <c r="X125" s="251"/>
      <c r="Y125" s="251"/>
      <c r="Z125" s="251"/>
      <c r="AA125" s="251"/>
      <c r="AB125" s="251"/>
      <c r="AC125" s="251"/>
      <c r="AD125" s="250"/>
      <c r="AE125" s="250"/>
      <c r="AF125" s="250"/>
      <c r="AG125" s="252"/>
      <c r="AH125" s="252"/>
      <c r="AI125" s="252"/>
      <c r="AJ125" s="250"/>
      <c r="AK125" s="250"/>
      <c r="AL125" s="250"/>
      <c r="AM125" s="250"/>
      <c r="AN125" s="227"/>
      <c r="AO125" s="227"/>
      <c r="AP125" s="227"/>
      <c r="AQ125" s="227"/>
      <c r="AR125" s="230" t="str">
        <f t="shared" si="12"/>
        <v>-</v>
      </c>
      <c r="AS125" s="230"/>
      <c r="AT125" s="230"/>
      <c r="AU125" s="230"/>
      <c r="AV125" s="230" t="str">
        <f t="shared" si="13"/>
        <v>-</v>
      </c>
      <c r="AW125" s="230"/>
      <c r="AX125" s="230"/>
      <c r="AY125" s="230"/>
      <c r="AZ125" s="230" t="e">
        <f t="shared" si="14"/>
        <v>#REF!</v>
      </c>
      <c r="BA125" s="230"/>
      <c r="BB125" s="230"/>
      <c r="BC125" s="230"/>
      <c r="BD125" s="230" t="e">
        <f t="shared" si="15"/>
        <v>#REF!</v>
      </c>
      <c r="BE125" s="230"/>
      <c r="BF125" s="230"/>
      <c r="BG125" s="230"/>
      <c r="BH125" s="60"/>
      <c r="BI125" s="60"/>
      <c r="BJ125" s="60"/>
      <c r="BK125" s="221"/>
      <c r="BL125" s="221"/>
      <c r="BM125" s="221"/>
      <c r="BN125" s="60"/>
      <c r="BO125" s="60"/>
      <c r="BP125" s="60"/>
      <c r="BQ125" s="60"/>
      <c r="BR125" s="60"/>
      <c r="BS125" s="60"/>
      <c r="BT125" s="60"/>
      <c r="BU125" s="60" t="b">
        <v>0</v>
      </c>
      <c r="BV125" s="60" t="b">
        <v>0</v>
      </c>
      <c r="BW125" s="60" t="b">
        <v>0</v>
      </c>
      <c r="BX125" s="60" t="e">
        <f>IF(#REF!="スギ",MIN(AN125,50000),MIN(AN125,70000))</f>
        <v>#REF!</v>
      </c>
      <c r="BZ125" s="56"/>
      <c r="CA125" s="56"/>
      <c r="CB125" s="56"/>
      <c r="CC125" s="56"/>
      <c r="CD125" s="56"/>
    </row>
    <row r="126" spans="1:82">
      <c r="A126" s="239"/>
      <c r="B126" s="239"/>
      <c r="C126" s="239"/>
      <c r="D126" s="239"/>
      <c r="E126" s="239"/>
      <c r="F126" s="239"/>
      <c r="G126" s="239"/>
      <c r="H126" s="239"/>
      <c r="I126" s="239"/>
      <c r="J126" s="239"/>
      <c r="K126" s="239"/>
      <c r="L126" s="239"/>
      <c r="M126" s="240">
        <v>94</v>
      </c>
      <c r="N126" s="240"/>
      <c r="O126" s="252"/>
      <c r="P126" s="252"/>
      <c r="Q126" s="252"/>
      <c r="R126" s="252"/>
      <c r="S126" s="252"/>
      <c r="T126" s="252"/>
      <c r="U126" s="251"/>
      <c r="V126" s="251"/>
      <c r="W126" s="251"/>
      <c r="X126" s="251"/>
      <c r="Y126" s="251"/>
      <c r="Z126" s="251"/>
      <c r="AA126" s="251"/>
      <c r="AB126" s="251"/>
      <c r="AC126" s="251"/>
      <c r="AD126" s="250"/>
      <c r="AE126" s="250"/>
      <c r="AF126" s="250"/>
      <c r="AG126" s="252"/>
      <c r="AH126" s="252"/>
      <c r="AI126" s="252"/>
      <c r="AJ126" s="250"/>
      <c r="AK126" s="250"/>
      <c r="AL126" s="250"/>
      <c r="AM126" s="250"/>
      <c r="AN126" s="227"/>
      <c r="AO126" s="227"/>
      <c r="AP126" s="227"/>
      <c r="AQ126" s="227"/>
      <c r="AR126" s="230" t="str">
        <f t="shared" si="12"/>
        <v>-</v>
      </c>
      <c r="AS126" s="230"/>
      <c r="AT126" s="230"/>
      <c r="AU126" s="230"/>
      <c r="AV126" s="230" t="str">
        <f t="shared" si="13"/>
        <v>-</v>
      </c>
      <c r="AW126" s="230"/>
      <c r="AX126" s="230"/>
      <c r="AY126" s="230"/>
      <c r="AZ126" s="230" t="e">
        <f t="shared" si="14"/>
        <v>#REF!</v>
      </c>
      <c r="BA126" s="230"/>
      <c r="BB126" s="230"/>
      <c r="BC126" s="230"/>
      <c r="BD126" s="230" t="e">
        <f t="shared" si="15"/>
        <v>#REF!</v>
      </c>
      <c r="BE126" s="230"/>
      <c r="BF126" s="230"/>
      <c r="BG126" s="230"/>
      <c r="BH126" s="60"/>
      <c r="BI126" s="60"/>
      <c r="BJ126" s="60"/>
      <c r="BK126" s="221"/>
      <c r="BL126" s="221"/>
      <c r="BM126" s="221"/>
      <c r="BN126" s="60"/>
      <c r="BO126" s="60"/>
      <c r="BP126" s="60"/>
      <c r="BQ126" s="60"/>
      <c r="BR126" s="60"/>
      <c r="BS126" s="60"/>
      <c r="BT126" s="60"/>
      <c r="BU126" s="60" t="b">
        <v>0</v>
      </c>
      <c r="BV126" s="60" t="b">
        <v>0</v>
      </c>
      <c r="BW126" s="60" t="b">
        <v>0</v>
      </c>
      <c r="BX126" s="60" t="e">
        <f>IF(#REF!="スギ",MIN(AN126,50000),MIN(AN126,70000))</f>
        <v>#REF!</v>
      </c>
      <c r="BZ126" s="56"/>
      <c r="CA126" s="56"/>
      <c r="CB126" s="56"/>
      <c r="CC126" s="56"/>
      <c r="CD126" s="56"/>
    </row>
    <row r="127" spans="1:82">
      <c r="A127" s="239"/>
      <c r="B127" s="239"/>
      <c r="C127" s="239"/>
      <c r="D127" s="239"/>
      <c r="E127" s="239"/>
      <c r="F127" s="239"/>
      <c r="G127" s="239"/>
      <c r="H127" s="239"/>
      <c r="I127" s="239"/>
      <c r="J127" s="239"/>
      <c r="K127" s="239"/>
      <c r="L127" s="239"/>
      <c r="M127" s="240">
        <v>95</v>
      </c>
      <c r="N127" s="240"/>
      <c r="O127" s="252"/>
      <c r="P127" s="252"/>
      <c r="Q127" s="252"/>
      <c r="R127" s="252"/>
      <c r="S127" s="252"/>
      <c r="T127" s="252"/>
      <c r="U127" s="251"/>
      <c r="V127" s="251"/>
      <c r="W127" s="251"/>
      <c r="X127" s="251"/>
      <c r="Y127" s="251"/>
      <c r="Z127" s="251"/>
      <c r="AA127" s="251"/>
      <c r="AB127" s="251"/>
      <c r="AC127" s="251"/>
      <c r="AD127" s="250"/>
      <c r="AE127" s="250"/>
      <c r="AF127" s="250"/>
      <c r="AG127" s="252"/>
      <c r="AH127" s="252"/>
      <c r="AI127" s="252"/>
      <c r="AJ127" s="250"/>
      <c r="AK127" s="250"/>
      <c r="AL127" s="250"/>
      <c r="AM127" s="250"/>
      <c r="AN127" s="227"/>
      <c r="AO127" s="227"/>
      <c r="AP127" s="227"/>
      <c r="AQ127" s="227"/>
      <c r="AR127" s="230" t="str">
        <f t="shared" si="12"/>
        <v>-</v>
      </c>
      <c r="AS127" s="230"/>
      <c r="AT127" s="230"/>
      <c r="AU127" s="230"/>
      <c r="AV127" s="230" t="str">
        <f t="shared" si="13"/>
        <v>-</v>
      </c>
      <c r="AW127" s="230"/>
      <c r="AX127" s="230"/>
      <c r="AY127" s="230"/>
      <c r="AZ127" s="230" t="e">
        <f t="shared" si="14"/>
        <v>#REF!</v>
      </c>
      <c r="BA127" s="230"/>
      <c r="BB127" s="230"/>
      <c r="BC127" s="230"/>
      <c r="BD127" s="230" t="e">
        <f t="shared" si="15"/>
        <v>#REF!</v>
      </c>
      <c r="BE127" s="230"/>
      <c r="BF127" s="230"/>
      <c r="BG127" s="230"/>
      <c r="BH127" s="60"/>
      <c r="BI127" s="60"/>
      <c r="BJ127" s="60"/>
      <c r="BK127" s="221"/>
      <c r="BL127" s="221"/>
      <c r="BM127" s="221"/>
      <c r="BN127" s="60"/>
      <c r="BO127" s="60"/>
      <c r="BP127" s="60"/>
      <c r="BQ127" s="60"/>
      <c r="BR127" s="60"/>
      <c r="BS127" s="60"/>
      <c r="BT127" s="60"/>
      <c r="BU127" s="60" t="b">
        <v>0</v>
      </c>
      <c r="BV127" s="60" t="b">
        <v>0</v>
      </c>
      <c r="BW127" s="60" t="b">
        <v>0</v>
      </c>
      <c r="BX127" s="60" t="e">
        <f>IF(#REF!="スギ",MIN(AN127,50000),MIN(AN127,70000))</f>
        <v>#REF!</v>
      </c>
      <c r="BZ127" s="56"/>
      <c r="CA127" s="56"/>
      <c r="CB127" s="56"/>
      <c r="CC127" s="56"/>
      <c r="CD127" s="56"/>
    </row>
    <row r="128" spans="1:82">
      <c r="A128" s="239"/>
      <c r="B128" s="239"/>
      <c r="C128" s="239"/>
      <c r="D128" s="239"/>
      <c r="E128" s="239"/>
      <c r="F128" s="239"/>
      <c r="G128" s="239"/>
      <c r="H128" s="239"/>
      <c r="I128" s="239"/>
      <c r="J128" s="239"/>
      <c r="K128" s="239"/>
      <c r="L128" s="239"/>
      <c r="M128" s="240">
        <v>96</v>
      </c>
      <c r="N128" s="240"/>
      <c r="O128" s="252"/>
      <c r="P128" s="252"/>
      <c r="Q128" s="252"/>
      <c r="R128" s="252"/>
      <c r="S128" s="252"/>
      <c r="T128" s="252"/>
      <c r="U128" s="251"/>
      <c r="V128" s="251"/>
      <c r="W128" s="251"/>
      <c r="X128" s="251"/>
      <c r="Y128" s="251"/>
      <c r="Z128" s="251"/>
      <c r="AA128" s="251"/>
      <c r="AB128" s="251"/>
      <c r="AC128" s="251"/>
      <c r="AD128" s="250"/>
      <c r="AE128" s="250"/>
      <c r="AF128" s="250"/>
      <c r="AG128" s="252"/>
      <c r="AH128" s="252"/>
      <c r="AI128" s="252"/>
      <c r="AJ128" s="250"/>
      <c r="AK128" s="250"/>
      <c r="AL128" s="250"/>
      <c r="AM128" s="250"/>
      <c r="AN128" s="227"/>
      <c r="AO128" s="227"/>
      <c r="AP128" s="227"/>
      <c r="AQ128" s="227"/>
      <c r="AR128" s="230" t="str">
        <f t="shared" si="12"/>
        <v>-</v>
      </c>
      <c r="AS128" s="230"/>
      <c r="AT128" s="230"/>
      <c r="AU128" s="230"/>
      <c r="AV128" s="230" t="str">
        <f t="shared" si="13"/>
        <v>-</v>
      </c>
      <c r="AW128" s="230"/>
      <c r="AX128" s="230"/>
      <c r="AY128" s="230"/>
      <c r="AZ128" s="230" t="e">
        <f t="shared" si="14"/>
        <v>#REF!</v>
      </c>
      <c r="BA128" s="230"/>
      <c r="BB128" s="230"/>
      <c r="BC128" s="230"/>
      <c r="BD128" s="230" t="e">
        <f t="shared" si="15"/>
        <v>#REF!</v>
      </c>
      <c r="BE128" s="230"/>
      <c r="BF128" s="230"/>
      <c r="BG128" s="230"/>
      <c r="BH128" s="60"/>
      <c r="BI128" s="60"/>
      <c r="BJ128" s="60"/>
      <c r="BK128" s="221"/>
      <c r="BL128" s="221"/>
      <c r="BM128" s="221"/>
      <c r="BN128" s="60"/>
      <c r="BO128" s="60"/>
      <c r="BP128" s="60"/>
      <c r="BQ128" s="60"/>
      <c r="BR128" s="60"/>
      <c r="BS128" s="60"/>
      <c r="BT128" s="60"/>
      <c r="BU128" s="60" t="b">
        <v>0</v>
      </c>
      <c r="BV128" s="60" t="b">
        <v>0</v>
      </c>
      <c r="BW128" s="60" t="b">
        <v>0</v>
      </c>
      <c r="BX128" s="60" t="e">
        <f>IF(#REF!="スギ",MIN(AN128,50000),MIN(AN128,70000))</f>
        <v>#REF!</v>
      </c>
      <c r="BZ128" s="56"/>
      <c r="CA128" s="56"/>
      <c r="CB128" s="56"/>
      <c r="CC128" s="56"/>
      <c r="CD128" s="56"/>
    </row>
    <row r="129" spans="1:82">
      <c r="A129" s="239"/>
      <c r="B129" s="239"/>
      <c r="C129" s="239"/>
      <c r="D129" s="239"/>
      <c r="E129" s="239"/>
      <c r="F129" s="239"/>
      <c r="G129" s="239"/>
      <c r="H129" s="239"/>
      <c r="I129" s="239"/>
      <c r="J129" s="239"/>
      <c r="K129" s="239"/>
      <c r="L129" s="239"/>
      <c r="M129" s="240">
        <v>97</v>
      </c>
      <c r="N129" s="240"/>
      <c r="O129" s="252"/>
      <c r="P129" s="252"/>
      <c r="Q129" s="252"/>
      <c r="R129" s="252"/>
      <c r="S129" s="252"/>
      <c r="T129" s="252"/>
      <c r="U129" s="251"/>
      <c r="V129" s="251"/>
      <c r="W129" s="251"/>
      <c r="X129" s="251"/>
      <c r="Y129" s="251"/>
      <c r="Z129" s="251"/>
      <c r="AA129" s="251"/>
      <c r="AB129" s="251"/>
      <c r="AC129" s="251"/>
      <c r="AD129" s="250"/>
      <c r="AE129" s="250"/>
      <c r="AF129" s="250"/>
      <c r="AG129" s="252"/>
      <c r="AH129" s="252"/>
      <c r="AI129" s="252"/>
      <c r="AJ129" s="250"/>
      <c r="AK129" s="250"/>
      <c r="AL129" s="250"/>
      <c r="AM129" s="250"/>
      <c r="AN129" s="227"/>
      <c r="AO129" s="227"/>
      <c r="AP129" s="227"/>
      <c r="AQ129" s="227"/>
      <c r="AR129" s="230" t="str">
        <f t="shared" si="12"/>
        <v>-</v>
      </c>
      <c r="AS129" s="230"/>
      <c r="AT129" s="230"/>
      <c r="AU129" s="230"/>
      <c r="AV129" s="230" t="str">
        <f t="shared" si="13"/>
        <v>-</v>
      </c>
      <c r="AW129" s="230"/>
      <c r="AX129" s="230"/>
      <c r="AY129" s="230"/>
      <c r="AZ129" s="230" t="e">
        <f t="shared" si="14"/>
        <v>#REF!</v>
      </c>
      <c r="BA129" s="230"/>
      <c r="BB129" s="230"/>
      <c r="BC129" s="230"/>
      <c r="BD129" s="230" t="e">
        <f t="shared" si="15"/>
        <v>#REF!</v>
      </c>
      <c r="BE129" s="230"/>
      <c r="BF129" s="230"/>
      <c r="BG129" s="230"/>
      <c r="BH129" s="60"/>
      <c r="BI129" s="60"/>
      <c r="BJ129" s="60"/>
      <c r="BK129" s="221"/>
      <c r="BL129" s="221"/>
      <c r="BM129" s="221"/>
      <c r="BN129" s="60"/>
      <c r="BO129" s="60"/>
      <c r="BP129" s="60"/>
      <c r="BQ129" s="60"/>
      <c r="BR129" s="60"/>
      <c r="BS129" s="60"/>
      <c r="BT129" s="60"/>
      <c r="BU129" s="60" t="b">
        <v>0</v>
      </c>
      <c r="BV129" s="60" t="b">
        <v>0</v>
      </c>
      <c r="BW129" s="60" t="b">
        <v>0</v>
      </c>
      <c r="BX129" s="60" t="e">
        <f>IF(#REF!="スギ",MIN(AN129,50000),MIN(AN129,70000))</f>
        <v>#REF!</v>
      </c>
      <c r="BZ129" s="56"/>
      <c r="CA129" s="56"/>
      <c r="CB129" s="56"/>
      <c r="CC129" s="56"/>
      <c r="CD129" s="56"/>
    </row>
    <row r="130" spans="1:82">
      <c r="A130" s="239"/>
      <c r="B130" s="239"/>
      <c r="C130" s="239"/>
      <c r="D130" s="239"/>
      <c r="E130" s="239"/>
      <c r="F130" s="239"/>
      <c r="G130" s="239"/>
      <c r="H130" s="239"/>
      <c r="I130" s="239"/>
      <c r="J130" s="239"/>
      <c r="K130" s="239"/>
      <c r="L130" s="239"/>
      <c r="M130" s="240">
        <v>98</v>
      </c>
      <c r="N130" s="240"/>
      <c r="O130" s="252"/>
      <c r="P130" s="252"/>
      <c r="Q130" s="252"/>
      <c r="R130" s="252"/>
      <c r="S130" s="252"/>
      <c r="T130" s="252"/>
      <c r="U130" s="251"/>
      <c r="V130" s="251"/>
      <c r="W130" s="251"/>
      <c r="X130" s="251"/>
      <c r="Y130" s="251"/>
      <c r="Z130" s="251"/>
      <c r="AA130" s="251"/>
      <c r="AB130" s="251"/>
      <c r="AC130" s="251"/>
      <c r="AD130" s="250"/>
      <c r="AE130" s="250"/>
      <c r="AF130" s="250"/>
      <c r="AG130" s="252"/>
      <c r="AH130" s="252"/>
      <c r="AI130" s="252"/>
      <c r="AJ130" s="250"/>
      <c r="AK130" s="250"/>
      <c r="AL130" s="250"/>
      <c r="AM130" s="250"/>
      <c r="AN130" s="227"/>
      <c r="AO130" s="227"/>
      <c r="AP130" s="227"/>
      <c r="AQ130" s="227"/>
      <c r="AR130" s="230" t="str">
        <f t="shared" si="12"/>
        <v>-</v>
      </c>
      <c r="AS130" s="230"/>
      <c r="AT130" s="230"/>
      <c r="AU130" s="230"/>
      <c r="AV130" s="230" t="str">
        <f t="shared" si="13"/>
        <v>-</v>
      </c>
      <c r="AW130" s="230"/>
      <c r="AX130" s="230"/>
      <c r="AY130" s="230"/>
      <c r="AZ130" s="230" t="e">
        <f t="shared" si="14"/>
        <v>#REF!</v>
      </c>
      <c r="BA130" s="230"/>
      <c r="BB130" s="230"/>
      <c r="BC130" s="230"/>
      <c r="BD130" s="230" t="e">
        <f t="shared" si="15"/>
        <v>#REF!</v>
      </c>
      <c r="BE130" s="230"/>
      <c r="BF130" s="230"/>
      <c r="BG130" s="230"/>
      <c r="BH130" s="60"/>
      <c r="BI130" s="60"/>
      <c r="BJ130" s="60"/>
      <c r="BK130" s="221"/>
      <c r="BL130" s="221"/>
      <c r="BM130" s="221"/>
      <c r="BN130" s="60"/>
      <c r="BO130" s="60"/>
      <c r="BP130" s="60"/>
      <c r="BQ130" s="60"/>
      <c r="BR130" s="60"/>
      <c r="BS130" s="60"/>
      <c r="BT130" s="60"/>
      <c r="BU130" s="60" t="b">
        <v>0</v>
      </c>
      <c r="BV130" s="60" t="b">
        <v>0</v>
      </c>
      <c r="BW130" s="60" t="b">
        <v>0</v>
      </c>
      <c r="BX130" s="60" t="e">
        <f>IF(#REF!="スギ",MIN(AN130,50000),MIN(AN130,70000))</f>
        <v>#REF!</v>
      </c>
      <c r="BZ130" s="56"/>
      <c r="CA130" s="56"/>
      <c r="CB130" s="56"/>
      <c r="CC130" s="56"/>
      <c r="CD130" s="56"/>
    </row>
    <row r="131" spans="1:82">
      <c r="A131" s="239"/>
      <c r="B131" s="239"/>
      <c r="C131" s="239"/>
      <c r="D131" s="239"/>
      <c r="E131" s="239"/>
      <c r="F131" s="239"/>
      <c r="G131" s="239"/>
      <c r="H131" s="239"/>
      <c r="I131" s="239"/>
      <c r="J131" s="239"/>
      <c r="K131" s="239"/>
      <c r="L131" s="239"/>
      <c r="M131" s="240">
        <v>99</v>
      </c>
      <c r="N131" s="240"/>
      <c r="O131" s="252"/>
      <c r="P131" s="252"/>
      <c r="Q131" s="252"/>
      <c r="R131" s="252"/>
      <c r="S131" s="252"/>
      <c r="T131" s="252"/>
      <c r="U131" s="251"/>
      <c r="V131" s="251"/>
      <c r="W131" s="251"/>
      <c r="X131" s="251"/>
      <c r="Y131" s="251"/>
      <c r="Z131" s="251"/>
      <c r="AA131" s="251"/>
      <c r="AB131" s="251"/>
      <c r="AC131" s="251"/>
      <c r="AD131" s="250"/>
      <c r="AE131" s="250"/>
      <c r="AF131" s="250"/>
      <c r="AG131" s="252"/>
      <c r="AH131" s="252"/>
      <c r="AI131" s="252"/>
      <c r="AJ131" s="250"/>
      <c r="AK131" s="250"/>
      <c r="AL131" s="250"/>
      <c r="AM131" s="250"/>
      <c r="AN131" s="227"/>
      <c r="AO131" s="227"/>
      <c r="AP131" s="227"/>
      <c r="AQ131" s="227"/>
      <c r="AR131" s="230" t="str">
        <f t="shared" si="12"/>
        <v>-</v>
      </c>
      <c r="AS131" s="230"/>
      <c r="AT131" s="230"/>
      <c r="AU131" s="230"/>
      <c r="AV131" s="230" t="str">
        <f t="shared" si="13"/>
        <v>-</v>
      </c>
      <c r="AW131" s="230"/>
      <c r="AX131" s="230"/>
      <c r="AY131" s="230"/>
      <c r="AZ131" s="230" t="e">
        <f t="shared" si="14"/>
        <v>#REF!</v>
      </c>
      <c r="BA131" s="230"/>
      <c r="BB131" s="230"/>
      <c r="BC131" s="230"/>
      <c r="BD131" s="230" t="e">
        <f t="shared" si="15"/>
        <v>#REF!</v>
      </c>
      <c r="BE131" s="230"/>
      <c r="BF131" s="230"/>
      <c r="BG131" s="230"/>
      <c r="BH131" s="60"/>
      <c r="BI131" s="60"/>
      <c r="BJ131" s="60"/>
      <c r="BK131" s="221"/>
      <c r="BL131" s="221"/>
      <c r="BM131" s="221"/>
      <c r="BN131" s="60"/>
      <c r="BO131" s="60"/>
      <c r="BP131" s="60"/>
      <c r="BQ131" s="60"/>
      <c r="BR131" s="60"/>
      <c r="BS131" s="60"/>
      <c r="BT131" s="60"/>
      <c r="BU131" s="60" t="b">
        <v>0</v>
      </c>
      <c r="BV131" s="60" t="b">
        <v>0</v>
      </c>
      <c r="BW131" s="60" t="b">
        <v>0</v>
      </c>
      <c r="BX131" s="60" t="e">
        <f>IF(#REF!="スギ",MIN(AN131,50000),MIN(AN131,70000))</f>
        <v>#REF!</v>
      </c>
      <c r="BZ131" s="56"/>
      <c r="CA131" s="56"/>
      <c r="CB131" s="56"/>
      <c r="CC131" s="56"/>
      <c r="CD131" s="56"/>
    </row>
    <row r="132" spans="1:82">
      <c r="A132" s="239"/>
      <c r="B132" s="239"/>
      <c r="C132" s="239"/>
      <c r="D132" s="239"/>
      <c r="E132" s="239"/>
      <c r="F132" s="239"/>
      <c r="G132" s="239"/>
      <c r="H132" s="239"/>
      <c r="I132" s="239"/>
      <c r="J132" s="239"/>
      <c r="K132" s="239"/>
      <c r="L132" s="239"/>
      <c r="M132" s="240">
        <v>100</v>
      </c>
      <c r="N132" s="240"/>
      <c r="O132" s="252"/>
      <c r="P132" s="252"/>
      <c r="Q132" s="252"/>
      <c r="R132" s="252"/>
      <c r="S132" s="252"/>
      <c r="T132" s="252"/>
      <c r="U132" s="251"/>
      <c r="V132" s="251"/>
      <c r="W132" s="251"/>
      <c r="X132" s="251"/>
      <c r="Y132" s="251"/>
      <c r="Z132" s="251"/>
      <c r="AA132" s="251"/>
      <c r="AB132" s="251"/>
      <c r="AC132" s="251"/>
      <c r="AD132" s="250"/>
      <c r="AE132" s="250"/>
      <c r="AF132" s="250"/>
      <c r="AG132" s="252"/>
      <c r="AH132" s="252"/>
      <c r="AI132" s="252"/>
      <c r="AJ132" s="250"/>
      <c r="AK132" s="250"/>
      <c r="AL132" s="250"/>
      <c r="AM132" s="250"/>
      <c r="AN132" s="227"/>
      <c r="AO132" s="227"/>
      <c r="AP132" s="227"/>
      <c r="AQ132" s="227"/>
      <c r="AR132" s="230" t="str">
        <f t="shared" si="12"/>
        <v>-</v>
      </c>
      <c r="AS132" s="230"/>
      <c r="AT132" s="230"/>
      <c r="AU132" s="230"/>
      <c r="AV132" s="230" t="str">
        <f t="shared" si="13"/>
        <v>-</v>
      </c>
      <c r="AW132" s="230"/>
      <c r="AX132" s="230"/>
      <c r="AY132" s="230"/>
      <c r="AZ132" s="230" t="e">
        <f t="shared" si="14"/>
        <v>#REF!</v>
      </c>
      <c r="BA132" s="230"/>
      <c r="BB132" s="230"/>
      <c r="BC132" s="230"/>
      <c r="BD132" s="230" t="e">
        <f t="shared" si="15"/>
        <v>#REF!</v>
      </c>
      <c r="BE132" s="230"/>
      <c r="BF132" s="230"/>
      <c r="BG132" s="230"/>
      <c r="BH132" s="60"/>
      <c r="BI132" s="60"/>
      <c r="BJ132" s="60"/>
      <c r="BK132" s="221"/>
      <c r="BL132" s="221"/>
      <c r="BM132" s="221"/>
      <c r="BN132" s="60"/>
      <c r="BO132" s="60"/>
      <c r="BP132" s="60"/>
      <c r="BQ132" s="60"/>
      <c r="BR132" s="60"/>
      <c r="BS132" s="60"/>
      <c r="BT132" s="60"/>
      <c r="BU132" s="60" t="b">
        <v>0</v>
      </c>
      <c r="BV132" s="60" t="b">
        <v>0</v>
      </c>
      <c r="BW132" s="60" t="b">
        <v>0</v>
      </c>
      <c r="BX132" s="60" t="e">
        <f>IF(#REF!="スギ",MIN(AN132,50000),MIN(AN132,70000))</f>
        <v>#REF!</v>
      </c>
      <c r="BZ132" s="56"/>
      <c r="CA132" s="56"/>
      <c r="CB132" s="56"/>
      <c r="CC132" s="56"/>
      <c r="CD132" s="56"/>
    </row>
    <row r="133" spans="1:82">
      <c r="A133" s="239"/>
      <c r="B133" s="239"/>
      <c r="C133" s="239"/>
      <c r="D133" s="239"/>
      <c r="E133" s="239"/>
      <c r="F133" s="239"/>
      <c r="G133" s="239"/>
      <c r="H133" s="239"/>
      <c r="I133" s="239"/>
      <c r="J133" s="239"/>
      <c r="K133" s="239"/>
      <c r="L133" s="239"/>
      <c r="M133" s="240">
        <v>101</v>
      </c>
      <c r="N133" s="240"/>
      <c r="O133" s="252"/>
      <c r="P133" s="252"/>
      <c r="Q133" s="252"/>
      <c r="R133" s="252"/>
      <c r="S133" s="252"/>
      <c r="T133" s="252"/>
      <c r="U133" s="251"/>
      <c r="V133" s="251"/>
      <c r="W133" s="251"/>
      <c r="X133" s="251"/>
      <c r="Y133" s="251"/>
      <c r="Z133" s="251"/>
      <c r="AA133" s="251"/>
      <c r="AB133" s="251"/>
      <c r="AC133" s="251"/>
      <c r="AD133" s="250"/>
      <c r="AE133" s="250"/>
      <c r="AF133" s="250"/>
      <c r="AG133" s="252"/>
      <c r="AH133" s="252"/>
      <c r="AI133" s="252"/>
      <c r="AJ133" s="250"/>
      <c r="AK133" s="250"/>
      <c r="AL133" s="250"/>
      <c r="AM133" s="250"/>
      <c r="AN133" s="227"/>
      <c r="AO133" s="227"/>
      <c r="AP133" s="227"/>
      <c r="AQ133" s="227"/>
      <c r="AR133" s="230" t="str">
        <f t="shared" si="12"/>
        <v>-</v>
      </c>
      <c r="AS133" s="230"/>
      <c r="AT133" s="230"/>
      <c r="AU133" s="230"/>
      <c r="AV133" s="230" t="str">
        <f t="shared" si="13"/>
        <v>-</v>
      </c>
      <c r="AW133" s="230"/>
      <c r="AX133" s="230"/>
      <c r="AY133" s="230"/>
      <c r="AZ133" s="230" t="e">
        <f t="shared" si="14"/>
        <v>#REF!</v>
      </c>
      <c r="BA133" s="230"/>
      <c r="BB133" s="230"/>
      <c r="BC133" s="230"/>
      <c r="BD133" s="230" t="e">
        <f t="shared" si="15"/>
        <v>#REF!</v>
      </c>
      <c r="BE133" s="230"/>
      <c r="BF133" s="230"/>
      <c r="BG133" s="230"/>
      <c r="BH133" s="60"/>
      <c r="BI133" s="60"/>
      <c r="BJ133" s="60"/>
      <c r="BK133" s="221"/>
      <c r="BL133" s="221"/>
      <c r="BM133" s="221"/>
      <c r="BN133" s="60"/>
      <c r="BO133" s="60"/>
      <c r="BP133" s="60"/>
      <c r="BQ133" s="60"/>
      <c r="BR133" s="60"/>
      <c r="BS133" s="60"/>
      <c r="BT133" s="60"/>
      <c r="BU133" s="60" t="b">
        <v>0</v>
      </c>
      <c r="BV133" s="60" t="b">
        <v>0</v>
      </c>
      <c r="BW133" s="60" t="b">
        <v>0</v>
      </c>
      <c r="BX133" s="60" t="e">
        <f>IF(#REF!="スギ",MIN(AN133,50000),MIN(AN133,70000))</f>
        <v>#REF!</v>
      </c>
      <c r="BZ133" s="56"/>
      <c r="CA133" s="56"/>
      <c r="CB133" s="56"/>
      <c r="CC133" s="56"/>
      <c r="CD133" s="56"/>
    </row>
    <row r="134" spans="1:82">
      <c r="A134" s="239"/>
      <c r="B134" s="239"/>
      <c r="C134" s="239"/>
      <c r="D134" s="239"/>
      <c r="E134" s="239"/>
      <c r="F134" s="239"/>
      <c r="G134" s="239"/>
      <c r="H134" s="239"/>
      <c r="I134" s="239"/>
      <c r="J134" s="239"/>
      <c r="K134" s="239"/>
      <c r="L134" s="239"/>
      <c r="M134" s="240">
        <v>102</v>
      </c>
      <c r="N134" s="240"/>
      <c r="O134" s="252"/>
      <c r="P134" s="252"/>
      <c r="Q134" s="252"/>
      <c r="R134" s="252"/>
      <c r="S134" s="252"/>
      <c r="T134" s="252"/>
      <c r="U134" s="251"/>
      <c r="V134" s="251"/>
      <c r="W134" s="251"/>
      <c r="X134" s="251"/>
      <c r="Y134" s="251"/>
      <c r="Z134" s="251"/>
      <c r="AA134" s="251"/>
      <c r="AB134" s="251"/>
      <c r="AC134" s="251"/>
      <c r="AD134" s="250"/>
      <c r="AE134" s="250"/>
      <c r="AF134" s="250"/>
      <c r="AG134" s="252"/>
      <c r="AH134" s="252"/>
      <c r="AI134" s="252"/>
      <c r="AJ134" s="250"/>
      <c r="AK134" s="250"/>
      <c r="AL134" s="250"/>
      <c r="AM134" s="250"/>
      <c r="AN134" s="227"/>
      <c r="AO134" s="227"/>
      <c r="AP134" s="227"/>
      <c r="AQ134" s="227"/>
      <c r="AR134" s="230" t="str">
        <f t="shared" si="12"/>
        <v>-</v>
      </c>
      <c r="AS134" s="230"/>
      <c r="AT134" s="230"/>
      <c r="AU134" s="230"/>
      <c r="AV134" s="230" t="str">
        <f t="shared" si="13"/>
        <v>-</v>
      </c>
      <c r="AW134" s="230"/>
      <c r="AX134" s="230"/>
      <c r="AY134" s="230"/>
      <c r="AZ134" s="230" t="e">
        <f t="shared" si="14"/>
        <v>#REF!</v>
      </c>
      <c r="BA134" s="230"/>
      <c r="BB134" s="230"/>
      <c r="BC134" s="230"/>
      <c r="BD134" s="230" t="e">
        <f t="shared" si="15"/>
        <v>#REF!</v>
      </c>
      <c r="BE134" s="230"/>
      <c r="BF134" s="230"/>
      <c r="BG134" s="230"/>
      <c r="BH134" s="60"/>
      <c r="BI134" s="60"/>
      <c r="BJ134" s="60"/>
      <c r="BK134" s="221"/>
      <c r="BL134" s="221"/>
      <c r="BM134" s="221"/>
      <c r="BN134" s="60"/>
      <c r="BO134" s="60"/>
      <c r="BP134" s="60"/>
      <c r="BQ134" s="60"/>
      <c r="BR134" s="60"/>
      <c r="BS134" s="60"/>
      <c r="BT134" s="60"/>
      <c r="BU134" s="60" t="b">
        <v>0</v>
      </c>
      <c r="BV134" s="60" t="b">
        <v>0</v>
      </c>
      <c r="BW134" s="60" t="b">
        <v>0</v>
      </c>
      <c r="BX134" s="60" t="e">
        <f>IF(#REF!="スギ",MIN(AN134,50000),MIN(AN134,70000))</f>
        <v>#REF!</v>
      </c>
      <c r="BZ134" s="56"/>
      <c r="CA134" s="56"/>
      <c r="CB134" s="56"/>
      <c r="CC134" s="56"/>
      <c r="CD134" s="56"/>
    </row>
    <row r="135" spans="1:82">
      <c r="A135" s="239"/>
      <c r="B135" s="239"/>
      <c r="C135" s="239"/>
      <c r="D135" s="239"/>
      <c r="E135" s="239"/>
      <c r="F135" s="239"/>
      <c r="G135" s="239"/>
      <c r="H135" s="239"/>
      <c r="I135" s="239"/>
      <c r="J135" s="239"/>
      <c r="K135" s="239"/>
      <c r="L135" s="239"/>
      <c r="M135" s="240">
        <v>103</v>
      </c>
      <c r="N135" s="240"/>
      <c r="O135" s="252"/>
      <c r="P135" s="252"/>
      <c r="Q135" s="252"/>
      <c r="R135" s="252"/>
      <c r="S135" s="252"/>
      <c r="T135" s="252"/>
      <c r="U135" s="251"/>
      <c r="V135" s="251"/>
      <c r="W135" s="251"/>
      <c r="X135" s="251"/>
      <c r="Y135" s="251"/>
      <c r="Z135" s="251"/>
      <c r="AA135" s="251"/>
      <c r="AB135" s="251"/>
      <c r="AC135" s="251"/>
      <c r="AD135" s="250"/>
      <c r="AE135" s="250"/>
      <c r="AF135" s="250"/>
      <c r="AG135" s="252"/>
      <c r="AH135" s="252"/>
      <c r="AI135" s="252"/>
      <c r="AJ135" s="250"/>
      <c r="AK135" s="250"/>
      <c r="AL135" s="250"/>
      <c r="AM135" s="250"/>
      <c r="AN135" s="227"/>
      <c r="AO135" s="227"/>
      <c r="AP135" s="227"/>
      <c r="AQ135" s="227"/>
      <c r="AR135" s="230" t="str">
        <f t="shared" si="12"/>
        <v>-</v>
      </c>
      <c r="AS135" s="230"/>
      <c r="AT135" s="230"/>
      <c r="AU135" s="230"/>
      <c r="AV135" s="230" t="str">
        <f t="shared" si="13"/>
        <v>-</v>
      </c>
      <c r="AW135" s="230"/>
      <c r="AX135" s="230"/>
      <c r="AY135" s="230"/>
      <c r="AZ135" s="230" t="e">
        <f t="shared" si="14"/>
        <v>#REF!</v>
      </c>
      <c r="BA135" s="230"/>
      <c r="BB135" s="230"/>
      <c r="BC135" s="230"/>
      <c r="BD135" s="230" t="e">
        <f t="shared" si="15"/>
        <v>#REF!</v>
      </c>
      <c r="BE135" s="230"/>
      <c r="BF135" s="230"/>
      <c r="BG135" s="230"/>
      <c r="BH135" s="60"/>
      <c r="BI135" s="60"/>
      <c r="BJ135" s="60"/>
      <c r="BK135" s="221"/>
      <c r="BL135" s="221"/>
      <c r="BM135" s="221"/>
      <c r="BN135" s="60"/>
      <c r="BO135" s="60"/>
      <c r="BP135" s="60"/>
      <c r="BQ135" s="60"/>
      <c r="BR135" s="60"/>
      <c r="BS135" s="60"/>
      <c r="BT135" s="60"/>
      <c r="BU135" s="60" t="b">
        <v>0</v>
      </c>
      <c r="BV135" s="60" t="b">
        <v>0</v>
      </c>
      <c r="BW135" s="60" t="b">
        <v>0</v>
      </c>
      <c r="BX135" s="60" t="e">
        <f>IF(#REF!="スギ",MIN(AN135,50000),MIN(AN135,70000))</f>
        <v>#REF!</v>
      </c>
      <c r="BZ135" s="56"/>
      <c r="CA135" s="56"/>
      <c r="CB135" s="56"/>
      <c r="CC135" s="56"/>
      <c r="CD135" s="56"/>
    </row>
    <row r="136" spans="1:82">
      <c r="A136" s="239"/>
      <c r="B136" s="239"/>
      <c r="C136" s="239"/>
      <c r="D136" s="239"/>
      <c r="E136" s="239"/>
      <c r="F136" s="239"/>
      <c r="G136" s="239"/>
      <c r="H136" s="239"/>
      <c r="I136" s="239"/>
      <c r="J136" s="239"/>
      <c r="K136" s="239"/>
      <c r="L136" s="239"/>
      <c r="M136" s="240">
        <v>104</v>
      </c>
      <c r="N136" s="240"/>
      <c r="O136" s="252"/>
      <c r="P136" s="252"/>
      <c r="Q136" s="252"/>
      <c r="R136" s="252"/>
      <c r="S136" s="252"/>
      <c r="T136" s="252"/>
      <c r="U136" s="251"/>
      <c r="V136" s="251"/>
      <c r="W136" s="251"/>
      <c r="X136" s="251"/>
      <c r="Y136" s="251"/>
      <c r="Z136" s="251"/>
      <c r="AA136" s="251"/>
      <c r="AB136" s="251"/>
      <c r="AC136" s="251"/>
      <c r="AD136" s="250"/>
      <c r="AE136" s="250"/>
      <c r="AF136" s="250"/>
      <c r="AG136" s="252"/>
      <c r="AH136" s="252"/>
      <c r="AI136" s="252"/>
      <c r="AJ136" s="250"/>
      <c r="AK136" s="250"/>
      <c r="AL136" s="250"/>
      <c r="AM136" s="250"/>
      <c r="AN136" s="227"/>
      <c r="AO136" s="227"/>
      <c r="AP136" s="227"/>
      <c r="AQ136" s="227"/>
      <c r="AR136" s="230" t="str">
        <f t="shared" si="12"/>
        <v>-</v>
      </c>
      <c r="AS136" s="230"/>
      <c r="AT136" s="230"/>
      <c r="AU136" s="230"/>
      <c r="AV136" s="230" t="str">
        <f t="shared" si="13"/>
        <v>-</v>
      </c>
      <c r="AW136" s="230"/>
      <c r="AX136" s="230"/>
      <c r="AY136" s="230"/>
      <c r="AZ136" s="230" t="e">
        <f t="shared" si="14"/>
        <v>#REF!</v>
      </c>
      <c r="BA136" s="230"/>
      <c r="BB136" s="230"/>
      <c r="BC136" s="230"/>
      <c r="BD136" s="230" t="e">
        <f t="shared" si="15"/>
        <v>#REF!</v>
      </c>
      <c r="BE136" s="230"/>
      <c r="BF136" s="230"/>
      <c r="BG136" s="230"/>
      <c r="BH136" s="60"/>
      <c r="BI136" s="60"/>
      <c r="BJ136" s="60"/>
      <c r="BK136" s="221"/>
      <c r="BL136" s="221"/>
      <c r="BM136" s="221"/>
      <c r="BN136" s="60"/>
      <c r="BO136" s="60"/>
      <c r="BP136" s="60"/>
      <c r="BQ136" s="60"/>
      <c r="BR136" s="60"/>
      <c r="BS136" s="60"/>
      <c r="BT136" s="60"/>
      <c r="BU136" s="60" t="b">
        <v>0</v>
      </c>
      <c r="BV136" s="60" t="b">
        <v>0</v>
      </c>
      <c r="BW136" s="60" t="b">
        <v>0</v>
      </c>
      <c r="BX136" s="60" t="e">
        <f>IF(#REF!="スギ",MIN(AN136,50000),MIN(AN136,70000))</f>
        <v>#REF!</v>
      </c>
      <c r="BZ136" s="56"/>
      <c r="CA136" s="56"/>
      <c r="CB136" s="56"/>
      <c r="CC136" s="56"/>
      <c r="CD136" s="56"/>
    </row>
    <row r="137" spans="1:82">
      <c r="A137" s="239"/>
      <c r="B137" s="239"/>
      <c r="C137" s="239"/>
      <c r="D137" s="239"/>
      <c r="E137" s="239"/>
      <c r="F137" s="239"/>
      <c r="G137" s="239"/>
      <c r="H137" s="239"/>
      <c r="I137" s="239"/>
      <c r="J137" s="239"/>
      <c r="K137" s="239"/>
      <c r="L137" s="239"/>
      <c r="M137" s="240">
        <v>105</v>
      </c>
      <c r="N137" s="240"/>
      <c r="O137" s="252"/>
      <c r="P137" s="252"/>
      <c r="Q137" s="252"/>
      <c r="R137" s="252"/>
      <c r="S137" s="252"/>
      <c r="T137" s="252"/>
      <c r="U137" s="251"/>
      <c r="V137" s="251"/>
      <c r="W137" s="251"/>
      <c r="X137" s="251"/>
      <c r="Y137" s="251"/>
      <c r="Z137" s="251"/>
      <c r="AA137" s="251"/>
      <c r="AB137" s="251"/>
      <c r="AC137" s="251"/>
      <c r="AD137" s="250"/>
      <c r="AE137" s="250"/>
      <c r="AF137" s="250"/>
      <c r="AG137" s="252"/>
      <c r="AH137" s="252"/>
      <c r="AI137" s="252"/>
      <c r="AJ137" s="250"/>
      <c r="AK137" s="250"/>
      <c r="AL137" s="250"/>
      <c r="AM137" s="250"/>
      <c r="AN137" s="227"/>
      <c r="AO137" s="227"/>
      <c r="AP137" s="227"/>
      <c r="AQ137" s="227"/>
      <c r="AR137" s="230" t="str">
        <f t="shared" si="12"/>
        <v>-</v>
      </c>
      <c r="AS137" s="230"/>
      <c r="AT137" s="230"/>
      <c r="AU137" s="230"/>
      <c r="AV137" s="230" t="str">
        <f t="shared" si="13"/>
        <v>-</v>
      </c>
      <c r="AW137" s="230"/>
      <c r="AX137" s="230"/>
      <c r="AY137" s="230"/>
      <c r="AZ137" s="230" t="e">
        <f t="shared" si="14"/>
        <v>#REF!</v>
      </c>
      <c r="BA137" s="230"/>
      <c r="BB137" s="230"/>
      <c r="BC137" s="230"/>
      <c r="BD137" s="230" t="e">
        <f t="shared" si="15"/>
        <v>#REF!</v>
      </c>
      <c r="BE137" s="230"/>
      <c r="BF137" s="230"/>
      <c r="BG137" s="230"/>
      <c r="BH137" s="60"/>
      <c r="BI137" s="60"/>
      <c r="BJ137" s="60"/>
      <c r="BK137" s="221"/>
      <c r="BL137" s="221"/>
      <c r="BM137" s="221"/>
      <c r="BN137" s="60"/>
      <c r="BO137" s="60"/>
      <c r="BP137" s="60"/>
      <c r="BQ137" s="60"/>
      <c r="BR137" s="60"/>
      <c r="BS137" s="60"/>
      <c r="BT137" s="60"/>
      <c r="BU137" s="60" t="b">
        <v>0</v>
      </c>
      <c r="BV137" s="60" t="b">
        <v>0</v>
      </c>
      <c r="BW137" s="60" t="b">
        <v>0</v>
      </c>
      <c r="BX137" s="60" t="e">
        <f>IF(#REF!="スギ",MIN(AN137,50000),MIN(AN137,70000))</f>
        <v>#REF!</v>
      </c>
      <c r="BZ137" s="56"/>
      <c r="CA137" s="56"/>
      <c r="CB137" s="56"/>
      <c r="CC137" s="56"/>
      <c r="CD137" s="56"/>
    </row>
    <row r="138" spans="1:82">
      <c r="A138" s="239"/>
      <c r="B138" s="239"/>
      <c r="C138" s="239"/>
      <c r="D138" s="239"/>
      <c r="E138" s="239"/>
      <c r="F138" s="239"/>
      <c r="G138" s="239"/>
      <c r="H138" s="239"/>
      <c r="I138" s="239"/>
      <c r="J138" s="239"/>
      <c r="K138" s="239"/>
      <c r="L138" s="239"/>
      <c r="M138" s="240">
        <v>106</v>
      </c>
      <c r="N138" s="240"/>
      <c r="O138" s="252"/>
      <c r="P138" s="252"/>
      <c r="Q138" s="252"/>
      <c r="R138" s="252"/>
      <c r="S138" s="252"/>
      <c r="T138" s="252"/>
      <c r="U138" s="251"/>
      <c r="V138" s="251"/>
      <c r="W138" s="251"/>
      <c r="X138" s="251"/>
      <c r="Y138" s="251"/>
      <c r="Z138" s="251"/>
      <c r="AA138" s="251"/>
      <c r="AB138" s="251"/>
      <c r="AC138" s="251"/>
      <c r="AD138" s="250"/>
      <c r="AE138" s="250"/>
      <c r="AF138" s="250"/>
      <c r="AG138" s="252"/>
      <c r="AH138" s="252"/>
      <c r="AI138" s="252"/>
      <c r="AJ138" s="250"/>
      <c r="AK138" s="250"/>
      <c r="AL138" s="250"/>
      <c r="AM138" s="250"/>
      <c r="AN138" s="227"/>
      <c r="AO138" s="227"/>
      <c r="AP138" s="227"/>
      <c r="AQ138" s="227"/>
      <c r="AR138" s="230" t="str">
        <f t="shared" si="12"/>
        <v>-</v>
      </c>
      <c r="AS138" s="230"/>
      <c r="AT138" s="230"/>
      <c r="AU138" s="230"/>
      <c r="AV138" s="230" t="str">
        <f t="shared" si="13"/>
        <v>-</v>
      </c>
      <c r="AW138" s="230"/>
      <c r="AX138" s="230"/>
      <c r="AY138" s="230"/>
      <c r="AZ138" s="230" t="e">
        <f t="shared" si="14"/>
        <v>#REF!</v>
      </c>
      <c r="BA138" s="230"/>
      <c r="BB138" s="230"/>
      <c r="BC138" s="230"/>
      <c r="BD138" s="230" t="e">
        <f t="shared" si="15"/>
        <v>#REF!</v>
      </c>
      <c r="BE138" s="230"/>
      <c r="BF138" s="230"/>
      <c r="BG138" s="230"/>
      <c r="BH138" s="60"/>
      <c r="BI138" s="60"/>
      <c r="BJ138" s="60"/>
      <c r="BK138" s="221"/>
      <c r="BL138" s="221"/>
      <c r="BM138" s="221"/>
      <c r="BN138" s="60"/>
      <c r="BO138" s="60"/>
      <c r="BP138" s="60"/>
      <c r="BQ138" s="60"/>
      <c r="BR138" s="60"/>
      <c r="BS138" s="60"/>
      <c r="BT138" s="60"/>
      <c r="BU138" s="60" t="b">
        <v>0</v>
      </c>
      <c r="BV138" s="60" t="b">
        <v>0</v>
      </c>
      <c r="BW138" s="60" t="b">
        <v>0</v>
      </c>
      <c r="BX138" s="60" t="e">
        <f>IF(#REF!="スギ",MIN(AN138,50000),MIN(AN138,70000))</f>
        <v>#REF!</v>
      </c>
      <c r="BZ138" s="56"/>
      <c r="CA138" s="56"/>
      <c r="CB138" s="56"/>
      <c r="CC138" s="56"/>
      <c r="CD138" s="56"/>
    </row>
    <row r="139" spans="1:82">
      <c r="A139" s="239"/>
      <c r="B139" s="239"/>
      <c r="C139" s="239"/>
      <c r="D139" s="239"/>
      <c r="E139" s="239"/>
      <c r="F139" s="239"/>
      <c r="G139" s="239"/>
      <c r="H139" s="239"/>
      <c r="I139" s="239"/>
      <c r="J139" s="239"/>
      <c r="K139" s="239"/>
      <c r="L139" s="239"/>
      <c r="M139" s="240">
        <v>107</v>
      </c>
      <c r="N139" s="240"/>
      <c r="O139" s="252"/>
      <c r="P139" s="252"/>
      <c r="Q139" s="252"/>
      <c r="R139" s="252"/>
      <c r="S139" s="252"/>
      <c r="T139" s="252"/>
      <c r="U139" s="251"/>
      <c r="V139" s="251"/>
      <c r="W139" s="251"/>
      <c r="X139" s="251"/>
      <c r="Y139" s="251"/>
      <c r="Z139" s="251"/>
      <c r="AA139" s="251"/>
      <c r="AB139" s="251"/>
      <c r="AC139" s="251"/>
      <c r="AD139" s="250"/>
      <c r="AE139" s="250"/>
      <c r="AF139" s="250"/>
      <c r="AG139" s="252"/>
      <c r="AH139" s="252"/>
      <c r="AI139" s="252"/>
      <c r="AJ139" s="250"/>
      <c r="AK139" s="250"/>
      <c r="AL139" s="250"/>
      <c r="AM139" s="250"/>
      <c r="AN139" s="227"/>
      <c r="AO139" s="227"/>
      <c r="AP139" s="227"/>
      <c r="AQ139" s="227"/>
      <c r="AR139" s="230" t="str">
        <f t="shared" si="12"/>
        <v>-</v>
      </c>
      <c r="AS139" s="230"/>
      <c r="AT139" s="230"/>
      <c r="AU139" s="230"/>
      <c r="AV139" s="230" t="str">
        <f t="shared" si="13"/>
        <v>-</v>
      </c>
      <c r="AW139" s="230"/>
      <c r="AX139" s="230"/>
      <c r="AY139" s="230"/>
      <c r="AZ139" s="230" t="e">
        <f t="shared" si="14"/>
        <v>#REF!</v>
      </c>
      <c r="BA139" s="230"/>
      <c r="BB139" s="230"/>
      <c r="BC139" s="230"/>
      <c r="BD139" s="230" t="e">
        <f t="shared" si="15"/>
        <v>#REF!</v>
      </c>
      <c r="BE139" s="230"/>
      <c r="BF139" s="230"/>
      <c r="BG139" s="230"/>
      <c r="BH139" s="60"/>
      <c r="BI139" s="60"/>
      <c r="BJ139" s="60"/>
      <c r="BK139" s="221"/>
      <c r="BL139" s="221"/>
      <c r="BM139" s="221"/>
      <c r="BN139" s="60"/>
      <c r="BO139" s="60"/>
      <c r="BP139" s="60"/>
      <c r="BQ139" s="60"/>
      <c r="BR139" s="60"/>
      <c r="BS139" s="60"/>
      <c r="BT139" s="60"/>
      <c r="BU139" s="60" t="b">
        <v>0</v>
      </c>
      <c r="BV139" s="60" t="b">
        <v>0</v>
      </c>
      <c r="BW139" s="60" t="b">
        <v>0</v>
      </c>
      <c r="BX139" s="60" t="e">
        <f>IF(#REF!="スギ",MIN(AN139,50000),MIN(AN139,70000))</f>
        <v>#REF!</v>
      </c>
      <c r="BZ139" s="56"/>
      <c r="CA139" s="56"/>
      <c r="CB139" s="56"/>
      <c r="CC139" s="56"/>
      <c r="CD139" s="56"/>
    </row>
    <row r="140" spans="1:82">
      <c r="A140" s="239"/>
      <c r="B140" s="239"/>
      <c r="C140" s="239"/>
      <c r="D140" s="239"/>
      <c r="E140" s="239"/>
      <c r="F140" s="239"/>
      <c r="G140" s="239"/>
      <c r="H140" s="239"/>
      <c r="I140" s="239"/>
      <c r="J140" s="239"/>
      <c r="K140" s="239"/>
      <c r="L140" s="239"/>
      <c r="M140" s="240">
        <v>108</v>
      </c>
      <c r="N140" s="240"/>
      <c r="O140" s="252"/>
      <c r="P140" s="252"/>
      <c r="Q140" s="252"/>
      <c r="R140" s="252"/>
      <c r="S140" s="252"/>
      <c r="T140" s="252"/>
      <c r="U140" s="251"/>
      <c r="V140" s="251"/>
      <c r="W140" s="251"/>
      <c r="X140" s="251"/>
      <c r="Y140" s="251"/>
      <c r="Z140" s="251"/>
      <c r="AA140" s="251"/>
      <c r="AB140" s="251"/>
      <c r="AC140" s="251"/>
      <c r="AD140" s="250"/>
      <c r="AE140" s="250"/>
      <c r="AF140" s="250"/>
      <c r="AG140" s="252"/>
      <c r="AH140" s="252"/>
      <c r="AI140" s="252"/>
      <c r="AJ140" s="250"/>
      <c r="AK140" s="250"/>
      <c r="AL140" s="250"/>
      <c r="AM140" s="250"/>
      <c r="AN140" s="227"/>
      <c r="AO140" s="227"/>
      <c r="AP140" s="227"/>
      <c r="AQ140" s="227"/>
      <c r="AR140" s="230" t="str">
        <f t="shared" si="12"/>
        <v>-</v>
      </c>
      <c r="AS140" s="230"/>
      <c r="AT140" s="230"/>
      <c r="AU140" s="230"/>
      <c r="AV140" s="230" t="str">
        <f t="shared" si="13"/>
        <v>-</v>
      </c>
      <c r="AW140" s="230"/>
      <c r="AX140" s="230"/>
      <c r="AY140" s="230"/>
      <c r="AZ140" s="230" t="e">
        <f t="shared" si="14"/>
        <v>#REF!</v>
      </c>
      <c r="BA140" s="230"/>
      <c r="BB140" s="230"/>
      <c r="BC140" s="230"/>
      <c r="BD140" s="230" t="e">
        <f t="shared" si="15"/>
        <v>#REF!</v>
      </c>
      <c r="BE140" s="230"/>
      <c r="BF140" s="230"/>
      <c r="BG140" s="230"/>
      <c r="BH140" s="60"/>
      <c r="BI140" s="60"/>
      <c r="BJ140" s="60"/>
      <c r="BK140" s="221"/>
      <c r="BL140" s="221"/>
      <c r="BM140" s="221"/>
      <c r="BN140" s="60"/>
      <c r="BO140" s="60"/>
      <c r="BP140" s="60"/>
      <c r="BQ140" s="60"/>
      <c r="BR140" s="60"/>
      <c r="BS140" s="60"/>
      <c r="BT140" s="60"/>
      <c r="BU140" s="60" t="b">
        <v>0</v>
      </c>
      <c r="BV140" s="60" t="b">
        <v>0</v>
      </c>
      <c r="BW140" s="60" t="b">
        <v>0</v>
      </c>
      <c r="BX140" s="60" t="e">
        <f>IF(#REF!="スギ",MIN(AN140,50000),MIN(AN140,70000))</f>
        <v>#REF!</v>
      </c>
      <c r="BZ140" s="56"/>
      <c r="CA140" s="56"/>
      <c r="CB140" s="56"/>
      <c r="CC140" s="56"/>
      <c r="CD140" s="56"/>
    </row>
    <row r="141" spans="1:82">
      <c r="A141" s="239"/>
      <c r="B141" s="239"/>
      <c r="C141" s="239"/>
      <c r="D141" s="239"/>
      <c r="E141" s="239"/>
      <c r="F141" s="239"/>
      <c r="G141" s="239"/>
      <c r="H141" s="239"/>
      <c r="I141" s="239"/>
      <c r="J141" s="239"/>
      <c r="K141" s="239"/>
      <c r="L141" s="239"/>
      <c r="M141" s="240">
        <v>109</v>
      </c>
      <c r="N141" s="240"/>
      <c r="O141" s="233"/>
      <c r="P141" s="233"/>
      <c r="Q141" s="233"/>
      <c r="R141" s="233"/>
      <c r="S141" s="233"/>
      <c r="T141" s="233"/>
      <c r="U141" s="231"/>
      <c r="V141" s="231"/>
      <c r="W141" s="231"/>
      <c r="X141" s="231"/>
      <c r="Y141" s="231"/>
      <c r="Z141" s="231"/>
      <c r="AA141" s="231"/>
      <c r="AB141" s="231"/>
      <c r="AC141" s="231"/>
      <c r="AD141" s="232"/>
      <c r="AE141" s="232"/>
      <c r="AF141" s="232"/>
      <c r="AG141" s="233"/>
      <c r="AH141" s="233"/>
      <c r="AI141" s="233"/>
      <c r="AJ141" s="232"/>
      <c r="AK141" s="232"/>
      <c r="AL141" s="232"/>
      <c r="AM141" s="232"/>
      <c r="AN141" s="226"/>
      <c r="AO141" s="226"/>
      <c r="AP141" s="226"/>
      <c r="AQ141" s="226"/>
      <c r="AR141" s="230" t="str">
        <f t="shared" si="12"/>
        <v>-</v>
      </c>
      <c r="AS141" s="230"/>
      <c r="AT141" s="230"/>
      <c r="AU141" s="230"/>
      <c r="AV141" s="230" t="str">
        <f t="shared" si="13"/>
        <v>-</v>
      </c>
      <c r="AW141" s="230"/>
      <c r="AX141" s="230"/>
      <c r="AY141" s="230"/>
      <c r="AZ141" s="230" t="e">
        <f t="shared" si="14"/>
        <v>#REF!</v>
      </c>
      <c r="BA141" s="230"/>
      <c r="BB141" s="230"/>
      <c r="BC141" s="230"/>
      <c r="BD141" s="230" t="e">
        <f t="shared" si="15"/>
        <v>#REF!</v>
      </c>
      <c r="BE141" s="230"/>
      <c r="BF141" s="230"/>
      <c r="BG141" s="230"/>
      <c r="BH141" s="60"/>
      <c r="BI141" s="60"/>
      <c r="BJ141" s="60"/>
      <c r="BK141" s="60"/>
      <c r="BL141" s="60"/>
      <c r="BM141" s="60"/>
      <c r="BN141" s="60"/>
      <c r="BO141" s="60"/>
      <c r="BP141" s="60"/>
      <c r="BQ141" s="60"/>
      <c r="BR141" s="60"/>
      <c r="BS141" s="60"/>
      <c r="BT141" s="60"/>
      <c r="BU141" s="60" t="b">
        <v>0</v>
      </c>
      <c r="BV141" s="60" t="b">
        <v>0</v>
      </c>
      <c r="BW141" s="60" t="b">
        <v>0</v>
      </c>
      <c r="BX141" s="60" t="e">
        <f>IF(#REF!="スギ",MIN(AN141,50000),MIN(AN141,70000))</f>
        <v>#REF!</v>
      </c>
      <c r="BZ141" s="56"/>
      <c r="CA141" s="56"/>
      <c r="CB141" s="56"/>
      <c r="CC141" s="56"/>
      <c r="CD141" s="56"/>
    </row>
    <row r="142" spans="1:82">
      <c r="A142" s="239"/>
      <c r="B142" s="239"/>
      <c r="C142" s="239"/>
      <c r="D142" s="239"/>
      <c r="E142" s="239"/>
      <c r="F142" s="239"/>
      <c r="G142" s="239"/>
      <c r="H142" s="239"/>
      <c r="I142" s="239"/>
      <c r="J142" s="239"/>
      <c r="K142" s="239"/>
      <c r="L142" s="239"/>
      <c r="M142" s="240">
        <v>110</v>
      </c>
      <c r="N142" s="240"/>
      <c r="O142" s="233"/>
      <c r="P142" s="233"/>
      <c r="Q142" s="233"/>
      <c r="R142" s="233"/>
      <c r="S142" s="233"/>
      <c r="T142" s="233"/>
      <c r="U142" s="231"/>
      <c r="V142" s="231"/>
      <c r="W142" s="231"/>
      <c r="X142" s="231"/>
      <c r="Y142" s="231"/>
      <c r="Z142" s="231"/>
      <c r="AA142" s="231"/>
      <c r="AB142" s="231"/>
      <c r="AC142" s="231"/>
      <c r="AD142" s="232"/>
      <c r="AE142" s="232"/>
      <c r="AF142" s="232"/>
      <c r="AG142" s="233"/>
      <c r="AH142" s="233"/>
      <c r="AI142" s="233"/>
      <c r="AJ142" s="232"/>
      <c r="AK142" s="232"/>
      <c r="AL142" s="232"/>
      <c r="AM142" s="232"/>
      <c r="AN142" s="226"/>
      <c r="AO142" s="226"/>
      <c r="AP142" s="226"/>
      <c r="AQ142" s="226"/>
      <c r="AR142" s="230" t="str">
        <f t="shared" si="12"/>
        <v>-</v>
      </c>
      <c r="AS142" s="230"/>
      <c r="AT142" s="230"/>
      <c r="AU142" s="230"/>
      <c r="AV142" s="230" t="str">
        <f t="shared" si="13"/>
        <v>-</v>
      </c>
      <c r="AW142" s="230"/>
      <c r="AX142" s="230"/>
      <c r="AY142" s="230"/>
      <c r="AZ142" s="230" t="e">
        <f t="shared" si="14"/>
        <v>#REF!</v>
      </c>
      <c r="BA142" s="230"/>
      <c r="BB142" s="230"/>
      <c r="BC142" s="230"/>
      <c r="BD142" s="230" t="e">
        <f t="shared" si="15"/>
        <v>#REF!</v>
      </c>
      <c r="BE142" s="230"/>
      <c r="BF142" s="230"/>
      <c r="BG142" s="230"/>
      <c r="BH142" s="60"/>
      <c r="BI142" s="60"/>
      <c r="BJ142" s="60"/>
      <c r="BK142" s="60"/>
      <c r="BL142" s="60"/>
      <c r="BM142" s="60"/>
      <c r="BN142" s="60"/>
      <c r="BO142" s="60"/>
      <c r="BP142" s="60"/>
      <c r="BQ142" s="60"/>
      <c r="BR142" s="60"/>
      <c r="BS142" s="60"/>
      <c r="BT142" s="60"/>
      <c r="BU142" s="60" t="b">
        <v>0</v>
      </c>
      <c r="BV142" s="60" t="b">
        <v>0</v>
      </c>
      <c r="BW142" s="60" t="b">
        <v>0</v>
      </c>
      <c r="BX142" s="60" t="e">
        <f>IF(#REF!="スギ",MIN(AN142,50000),MIN(AN142,70000))</f>
        <v>#REF!</v>
      </c>
      <c r="BZ142" s="56"/>
      <c r="CA142" s="56"/>
      <c r="CB142" s="56"/>
      <c r="CC142" s="56"/>
      <c r="CD142" s="56"/>
    </row>
    <row r="143" spans="1:82">
      <c r="A143" s="239"/>
      <c r="B143" s="239"/>
      <c r="C143" s="239"/>
      <c r="D143" s="239"/>
      <c r="E143" s="239"/>
      <c r="F143" s="239"/>
      <c r="G143" s="239"/>
      <c r="H143" s="239"/>
      <c r="I143" s="239"/>
      <c r="J143" s="239"/>
      <c r="K143" s="239"/>
      <c r="L143" s="239"/>
      <c r="M143" s="240">
        <v>111</v>
      </c>
      <c r="N143" s="240"/>
      <c r="O143" s="233"/>
      <c r="P143" s="233"/>
      <c r="Q143" s="233"/>
      <c r="R143" s="233"/>
      <c r="S143" s="233"/>
      <c r="T143" s="233"/>
      <c r="U143" s="231"/>
      <c r="V143" s="231"/>
      <c r="W143" s="231"/>
      <c r="X143" s="231"/>
      <c r="Y143" s="231"/>
      <c r="Z143" s="231"/>
      <c r="AA143" s="231"/>
      <c r="AB143" s="231"/>
      <c r="AC143" s="231"/>
      <c r="AD143" s="232"/>
      <c r="AE143" s="232"/>
      <c r="AF143" s="232"/>
      <c r="AG143" s="233"/>
      <c r="AH143" s="233"/>
      <c r="AI143" s="233"/>
      <c r="AJ143" s="232"/>
      <c r="AK143" s="232"/>
      <c r="AL143" s="232"/>
      <c r="AM143" s="232"/>
      <c r="AN143" s="226"/>
      <c r="AO143" s="226"/>
      <c r="AP143" s="226"/>
      <c r="AQ143" s="226"/>
      <c r="AR143" s="230" t="str">
        <f t="shared" si="12"/>
        <v>-</v>
      </c>
      <c r="AS143" s="230"/>
      <c r="AT143" s="230"/>
      <c r="AU143" s="230"/>
      <c r="AV143" s="230" t="str">
        <f t="shared" si="13"/>
        <v>-</v>
      </c>
      <c r="AW143" s="230"/>
      <c r="AX143" s="230"/>
      <c r="AY143" s="230"/>
      <c r="AZ143" s="230" t="e">
        <f t="shared" si="14"/>
        <v>#REF!</v>
      </c>
      <c r="BA143" s="230"/>
      <c r="BB143" s="230"/>
      <c r="BC143" s="230"/>
      <c r="BD143" s="230" t="e">
        <f t="shared" si="15"/>
        <v>#REF!</v>
      </c>
      <c r="BE143" s="230"/>
      <c r="BF143" s="230"/>
      <c r="BG143" s="230"/>
      <c r="BH143" s="60"/>
      <c r="BI143" s="60"/>
      <c r="BJ143" s="60"/>
      <c r="BK143" s="60"/>
      <c r="BL143" s="60"/>
      <c r="BM143" s="60"/>
      <c r="BN143" s="60"/>
      <c r="BO143" s="60"/>
      <c r="BP143" s="60"/>
      <c r="BQ143" s="60"/>
      <c r="BR143" s="60"/>
      <c r="BS143" s="60"/>
      <c r="BT143" s="60"/>
      <c r="BU143" s="60" t="b">
        <v>0</v>
      </c>
      <c r="BV143" s="60" t="b">
        <v>0</v>
      </c>
      <c r="BW143" s="60" t="b">
        <v>0</v>
      </c>
      <c r="BX143" s="60" t="e">
        <f>IF(#REF!="スギ",MIN(AN143,50000),MIN(AN143,70000))</f>
        <v>#REF!</v>
      </c>
      <c r="BZ143" s="56"/>
      <c r="CA143" s="56"/>
      <c r="CB143" s="56"/>
      <c r="CC143" s="56"/>
      <c r="CD143" s="56"/>
    </row>
    <row r="144" spans="1:82">
      <c r="A144" s="239"/>
      <c r="B144" s="239"/>
      <c r="C144" s="239"/>
      <c r="D144" s="239"/>
      <c r="E144" s="239"/>
      <c r="F144" s="239"/>
      <c r="G144" s="239"/>
      <c r="H144" s="239"/>
      <c r="I144" s="239"/>
      <c r="J144" s="239"/>
      <c r="K144" s="239"/>
      <c r="L144" s="239"/>
      <c r="M144" s="240">
        <v>112</v>
      </c>
      <c r="N144" s="240"/>
      <c r="O144" s="233"/>
      <c r="P144" s="233"/>
      <c r="Q144" s="233"/>
      <c r="R144" s="233"/>
      <c r="S144" s="233"/>
      <c r="T144" s="233"/>
      <c r="U144" s="231"/>
      <c r="V144" s="231"/>
      <c r="W144" s="231"/>
      <c r="X144" s="231"/>
      <c r="Y144" s="231"/>
      <c r="Z144" s="231"/>
      <c r="AA144" s="231"/>
      <c r="AB144" s="231"/>
      <c r="AC144" s="231"/>
      <c r="AD144" s="232"/>
      <c r="AE144" s="232"/>
      <c r="AF144" s="232"/>
      <c r="AG144" s="233"/>
      <c r="AH144" s="233"/>
      <c r="AI144" s="233"/>
      <c r="AJ144" s="232"/>
      <c r="AK144" s="232"/>
      <c r="AL144" s="232"/>
      <c r="AM144" s="232"/>
      <c r="AN144" s="226"/>
      <c r="AO144" s="226"/>
      <c r="AP144" s="226"/>
      <c r="AQ144" s="226"/>
      <c r="AR144" s="230" t="str">
        <f t="shared" si="12"/>
        <v>-</v>
      </c>
      <c r="AS144" s="230"/>
      <c r="AT144" s="230"/>
      <c r="AU144" s="230"/>
      <c r="AV144" s="230" t="str">
        <f t="shared" si="13"/>
        <v>-</v>
      </c>
      <c r="AW144" s="230"/>
      <c r="AX144" s="230"/>
      <c r="AY144" s="230"/>
      <c r="AZ144" s="230" t="e">
        <f t="shared" si="14"/>
        <v>#REF!</v>
      </c>
      <c r="BA144" s="230"/>
      <c r="BB144" s="230"/>
      <c r="BC144" s="230"/>
      <c r="BD144" s="230" t="e">
        <f t="shared" si="15"/>
        <v>#REF!</v>
      </c>
      <c r="BE144" s="230"/>
      <c r="BF144" s="230"/>
      <c r="BG144" s="230"/>
      <c r="BH144" s="60"/>
      <c r="BI144" s="60"/>
      <c r="BJ144" s="60"/>
      <c r="BK144" s="60"/>
      <c r="BL144" s="60"/>
      <c r="BM144" s="60"/>
      <c r="BN144" s="60"/>
      <c r="BO144" s="60"/>
      <c r="BP144" s="60"/>
      <c r="BQ144" s="60"/>
      <c r="BR144" s="60"/>
      <c r="BS144" s="60"/>
      <c r="BT144" s="60"/>
      <c r="BU144" s="60" t="b">
        <v>0</v>
      </c>
      <c r="BV144" s="60" t="b">
        <v>0</v>
      </c>
      <c r="BW144" s="60" t="b">
        <v>0</v>
      </c>
      <c r="BX144" s="60" t="e">
        <f>IF(#REF!="スギ",MIN(AN144,50000),MIN(AN144,70000))</f>
        <v>#REF!</v>
      </c>
      <c r="BZ144" s="56"/>
      <c r="CA144" s="56"/>
      <c r="CB144" s="56"/>
      <c r="CC144" s="56"/>
      <c r="CD144" s="56"/>
    </row>
    <row r="145" spans="1:82">
      <c r="A145" s="239"/>
      <c r="B145" s="239"/>
      <c r="C145" s="239"/>
      <c r="D145" s="239"/>
      <c r="E145" s="239"/>
      <c r="F145" s="239"/>
      <c r="G145" s="239"/>
      <c r="H145" s="239"/>
      <c r="I145" s="239"/>
      <c r="J145" s="239"/>
      <c r="K145" s="239"/>
      <c r="L145" s="239"/>
      <c r="M145" s="240">
        <v>113</v>
      </c>
      <c r="N145" s="240"/>
      <c r="O145" s="233"/>
      <c r="P145" s="233"/>
      <c r="Q145" s="233"/>
      <c r="R145" s="233"/>
      <c r="S145" s="233"/>
      <c r="T145" s="233"/>
      <c r="U145" s="231"/>
      <c r="V145" s="231"/>
      <c r="W145" s="231"/>
      <c r="X145" s="231"/>
      <c r="Y145" s="231"/>
      <c r="Z145" s="231"/>
      <c r="AA145" s="231"/>
      <c r="AB145" s="231"/>
      <c r="AC145" s="231"/>
      <c r="AD145" s="232"/>
      <c r="AE145" s="232"/>
      <c r="AF145" s="232"/>
      <c r="AG145" s="233"/>
      <c r="AH145" s="233"/>
      <c r="AI145" s="233"/>
      <c r="AJ145" s="232"/>
      <c r="AK145" s="232"/>
      <c r="AL145" s="232"/>
      <c r="AM145" s="232"/>
      <c r="AN145" s="226"/>
      <c r="AO145" s="226"/>
      <c r="AP145" s="226"/>
      <c r="AQ145" s="226"/>
      <c r="AR145" s="230" t="str">
        <f t="shared" si="12"/>
        <v>-</v>
      </c>
      <c r="AS145" s="230"/>
      <c r="AT145" s="230"/>
      <c r="AU145" s="230"/>
      <c r="AV145" s="230" t="str">
        <f t="shared" si="13"/>
        <v>-</v>
      </c>
      <c r="AW145" s="230"/>
      <c r="AX145" s="230"/>
      <c r="AY145" s="230"/>
      <c r="AZ145" s="230" t="e">
        <f t="shared" si="14"/>
        <v>#REF!</v>
      </c>
      <c r="BA145" s="230"/>
      <c r="BB145" s="230"/>
      <c r="BC145" s="230"/>
      <c r="BD145" s="230" t="e">
        <f t="shared" si="15"/>
        <v>#REF!</v>
      </c>
      <c r="BE145" s="230"/>
      <c r="BF145" s="230"/>
      <c r="BG145" s="230"/>
      <c r="BH145" s="60"/>
      <c r="BI145" s="60"/>
      <c r="BJ145" s="60"/>
      <c r="BK145" s="60"/>
      <c r="BL145" s="60"/>
      <c r="BM145" s="60"/>
      <c r="BN145" s="60"/>
      <c r="BO145" s="60"/>
      <c r="BP145" s="60"/>
      <c r="BQ145" s="60"/>
      <c r="BR145" s="60"/>
      <c r="BS145" s="60"/>
      <c r="BT145" s="60"/>
      <c r="BU145" s="60" t="b">
        <v>0</v>
      </c>
      <c r="BV145" s="60" t="b">
        <v>0</v>
      </c>
      <c r="BW145" s="60" t="b">
        <v>0</v>
      </c>
      <c r="BX145" s="60" t="e">
        <f>IF(#REF!="スギ",MIN(AN145,50000),MIN(AN145,70000))</f>
        <v>#REF!</v>
      </c>
      <c r="BZ145" s="56"/>
      <c r="CA145" s="56"/>
      <c r="CB145" s="56"/>
      <c r="CC145" s="56"/>
      <c r="CD145" s="56"/>
    </row>
    <row r="146" spans="1:82">
      <c r="A146" s="239"/>
      <c r="B146" s="239"/>
      <c r="C146" s="239"/>
      <c r="D146" s="239"/>
      <c r="E146" s="239"/>
      <c r="F146" s="239"/>
      <c r="G146" s="239"/>
      <c r="H146" s="239"/>
      <c r="I146" s="239"/>
      <c r="J146" s="239"/>
      <c r="K146" s="239"/>
      <c r="L146" s="239"/>
      <c r="M146" s="240">
        <v>114</v>
      </c>
      <c r="N146" s="240"/>
      <c r="O146" s="233"/>
      <c r="P146" s="233"/>
      <c r="Q146" s="233"/>
      <c r="R146" s="233"/>
      <c r="S146" s="233"/>
      <c r="T146" s="233"/>
      <c r="U146" s="231"/>
      <c r="V146" s="231"/>
      <c r="W146" s="231"/>
      <c r="X146" s="231"/>
      <c r="Y146" s="231"/>
      <c r="Z146" s="231"/>
      <c r="AA146" s="231"/>
      <c r="AB146" s="231"/>
      <c r="AC146" s="231"/>
      <c r="AD146" s="232"/>
      <c r="AE146" s="232"/>
      <c r="AF146" s="232"/>
      <c r="AG146" s="233"/>
      <c r="AH146" s="233"/>
      <c r="AI146" s="233"/>
      <c r="AJ146" s="232"/>
      <c r="AK146" s="232"/>
      <c r="AL146" s="232"/>
      <c r="AM146" s="232"/>
      <c r="AN146" s="226"/>
      <c r="AO146" s="226"/>
      <c r="AP146" s="226"/>
      <c r="AQ146" s="226"/>
      <c r="AR146" s="230" t="str">
        <f t="shared" si="12"/>
        <v>-</v>
      </c>
      <c r="AS146" s="230"/>
      <c r="AT146" s="230"/>
      <c r="AU146" s="230"/>
      <c r="AV146" s="230" t="str">
        <f t="shared" si="13"/>
        <v>-</v>
      </c>
      <c r="AW146" s="230"/>
      <c r="AX146" s="230"/>
      <c r="AY146" s="230"/>
      <c r="AZ146" s="230" t="e">
        <f t="shared" si="14"/>
        <v>#REF!</v>
      </c>
      <c r="BA146" s="230"/>
      <c r="BB146" s="230"/>
      <c r="BC146" s="230"/>
      <c r="BD146" s="230" t="e">
        <f t="shared" si="15"/>
        <v>#REF!</v>
      </c>
      <c r="BE146" s="230"/>
      <c r="BF146" s="230"/>
      <c r="BG146" s="230"/>
      <c r="BH146" s="60"/>
      <c r="BI146" s="60"/>
      <c r="BJ146" s="60"/>
      <c r="BK146" s="60"/>
      <c r="BL146" s="60"/>
      <c r="BM146" s="60"/>
      <c r="BN146" s="60"/>
      <c r="BO146" s="60"/>
      <c r="BP146" s="60"/>
      <c r="BQ146" s="60"/>
      <c r="BR146" s="60"/>
      <c r="BS146" s="60"/>
      <c r="BT146" s="60"/>
      <c r="BU146" s="60" t="b">
        <v>0</v>
      </c>
      <c r="BV146" s="60" t="b">
        <v>0</v>
      </c>
      <c r="BW146" s="60" t="b">
        <v>0</v>
      </c>
      <c r="BX146" s="60" t="e">
        <f>IF(#REF!="スギ",MIN(AN146,50000),MIN(AN146,70000))</f>
        <v>#REF!</v>
      </c>
      <c r="BZ146" s="56"/>
      <c r="CA146" s="56"/>
      <c r="CB146" s="56"/>
      <c r="CC146" s="56"/>
      <c r="CD146" s="56"/>
    </row>
    <row r="147" spans="1:82">
      <c r="A147" s="239"/>
      <c r="B147" s="239"/>
      <c r="C147" s="239"/>
      <c r="D147" s="239"/>
      <c r="E147" s="239"/>
      <c r="F147" s="239"/>
      <c r="G147" s="239"/>
      <c r="H147" s="239"/>
      <c r="I147" s="239"/>
      <c r="J147" s="239"/>
      <c r="K147" s="239"/>
      <c r="L147" s="239"/>
      <c r="M147" s="240">
        <v>115</v>
      </c>
      <c r="N147" s="240"/>
      <c r="O147" s="233"/>
      <c r="P147" s="233"/>
      <c r="Q147" s="233"/>
      <c r="R147" s="233"/>
      <c r="S147" s="233"/>
      <c r="T147" s="233"/>
      <c r="U147" s="231"/>
      <c r="V147" s="231"/>
      <c r="W147" s="231"/>
      <c r="X147" s="231"/>
      <c r="Y147" s="231"/>
      <c r="Z147" s="231"/>
      <c r="AA147" s="231"/>
      <c r="AB147" s="231"/>
      <c r="AC147" s="231"/>
      <c r="AD147" s="232"/>
      <c r="AE147" s="232"/>
      <c r="AF147" s="232"/>
      <c r="AG147" s="233"/>
      <c r="AH147" s="233"/>
      <c r="AI147" s="233"/>
      <c r="AJ147" s="232"/>
      <c r="AK147" s="232"/>
      <c r="AL147" s="232"/>
      <c r="AM147" s="232"/>
      <c r="AN147" s="226"/>
      <c r="AO147" s="226"/>
      <c r="AP147" s="226"/>
      <c r="AQ147" s="226"/>
      <c r="AR147" s="230" t="str">
        <f t="shared" si="12"/>
        <v>-</v>
      </c>
      <c r="AS147" s="230"/>
      <c r="AT147" s="230"/>
      <c r="AU147" s="230"/>
      <c r="AV147" s="230" t="str">
        <f t="shared" si="13"/>
        <v>-</v>
      </c>
      <c r="AW147" s="230"/>
      <c r="AX147" s="230"/>
      <c r="AY147" s="230"/>
      <c r="AZ147" s="230" t="e">
        <f t="shared" si="14"/>
        <v>#REF!</v>
      </c>
      <c r="BA147" s="230"/>
      <c r="BB147" s="230"/>
      <c r="BC147" s="230"/>
      <c r="BD147" s="230" t="e">
        <f t="shared" si="15"/>
        <v>#REF!</v>
      </c>
      <c r="BE147" s="230"/>
      <c r="BF147" s="230"/>
      <c r="BG147" s="230"/>
      <c r="BH147" s="60"/>
      <c r="BI147" s="60"/>
      <c r="BJ147" s="60"/>
      <c r="BK147" s="60"/>
      <c r="BL147" s="60"/>
      <c r="BM147" s="60"/>
      <c r="BN147" s="60"/>
      <c r="BO147" s="60"/>
      <c r="BP147" s="60"/>
      <c r="BQ147" s="60"/>
      <c r="BR147" s="60"/>
      <c r="BS147" s="60"/>
      <c r="BT147" s="60"/>
      <c r="BU147" s="60" t="b">
        <v>0</v>
      </c>
      <c r="BV147" s="60" t="b">
        <v>0</v>
      </c>
      <c r="BW147" s="60" t="b">
        <v>0</v>
      </c>
      <c r="BX147" s="60" t="e">
        <f>IF(#REF!="スギ",MIN(AN147,50000),MIN(AN147,70000))</f>
        <v>#REF!</v>
      </c>
      <c r="BZ147" s="56"/>
      <c r="CA147" s="56"/>
      <c r="CB147" s="56"/>
      <c r="CC147" s="56"/>
      <c r="CD147" s="56"/>
    </row>
    <row r="148" spans="1:82">
      <c r="A148" s="239"/>
      <c r="B148" s="239"/>
      <c r="C148" s="239"/>
      <c r="D148" s="239"/>
      <c r="E148" s="239"/>
      <c r="F148" s="239"/>
      <c r="G148" s="239"/>
      <c r="H148" s="239"/>
      <c r="I148" s="239"/>
      <c r="J148" s="239"/>
      <c r="K148" s="239"/>
      <c r="L148" s="239"/>
      <c r="M148" s="240">
        <v>116</v>
      </c>
      <c r="N148" s="240"/>
      <c r="O148" s="233"/>
      <c r="P148" s="233"/>
      <c r="Q148" s="233"/>
      <c r="R148" s="233"/>
      <c r="S148" s="233"/>
      <c r="T148" s="233"/>
      <c r="U148" s="231"/>
      <c r="V148" s="231"/>
      <c r="W148" s="231"/>
      <c r="X148" s="231"/>
      <c r="Y148" s="231"/>
      <c r="Z148" s="231"/>
      <c r="AA148" s="231"/>
      <c r="AB148" s="231"/>
      <c r="AC148" s="231"/>
      <c r="AD148" s="232"/>
      <c r="AE148" s="232"/>
      <c r="AF148" s="232"/>
      <c r="AG148" s="233"/>
      <c r="AH148" s="233"/>
      <c r="AI148" s="233"/>
      <c r="AJ148" s="232"/>
      <c r="AK148" s="232"/>
      <c r="AL148" s="232"/>
      <c r="AM148" s="232"/>
      <c r="AN148" s="226"/>
      <c r="AO148" s="226"/>
      <c r="AP148" s="226"/>
      <c r="AQ148" s="226"/>
      <c r="AR148" s="230" t="str">
        <f t="shared" si="12"/>
        <v>-</v>
      </c>
      <c r="AS148" s="230"/>
      <c r="AT148" s="230"/>
      <c r="AU148" s="230"/>
      <c r="AV148" s="230" t="str">
        <f t="shared" si="13"/>
        <v>-</v>
      </c>
      <c r="AW148" s="230"/>
      <c r="AX148" s="230"/>
      <c r="AY148" s="230"/>
      <c r="AZ148" s="230" t="e">
        <f t="shared" si="14"/>
        <v>#REF!</v>
      </c>
      <c r="BA148" s="230"/>
      <c r="BB148" s="230"/>
      <c r="BC148" s="230"/>
      <c r="BD148" s="230" t="e">
        <f t="shared" si="15"/>
        <v>#REF!</v>
      </c>
      <c r="BE148" s="230"/>
      <c r="BF148" s="230"/>
      <c r="BG148" s="230"/>
      <c r="BH148" s="60"/>
      <c r="BI148" s="60"/>
      <c r="BJ148" s="60"/>
      <c r="BK148" s="60"/>
      <c r="BL148" s="60"/>
      <c r="BM148" s="60"/>
      <c r="BN148" s="60"/>
      <c r="BO148" s="60"/>
      <c r="BP148" s="60"/>
      <c r="BQ148" s="60"/>
      <c r="BR148" s="60"/>
      <c r="BS148" s="60"/>
      <c r="BT148" s="60"/>
      <c r="BU148" s="60" t="b">
        <v>0</v>
      </c>
      <c r="BV148" s="60" t="b">
        <v>0</v>
      </c>
      <c r="BW148" s="60" t="b">
        <v>0</v>
      </c>
      <c r="BX148" s="60" t="e">
        <f>IF(#REF!="スギ",MIN(AN148,50000),MIN(AN148,70000))</f>
        <v>#REF!</v>
      </c>
      <c r="BZ148" s="56"/>
      <c r="CA148" s="56"/>
      <c r="CB148" s="56"/>
      <c r="CC148" s="56"/>
      <c r="CD148" s="56"/>
    </row>
    <row r="149" spans="1:82">
      <c r="A149" s="239"/>
      <c r="B149" s="239"/>
      <c r="C149" s="239"/>
      <c r="D149" s="239"/>
      <c r="E149" s="239"/>
      <c r="F149" s="239"/>
      <c r="G149" s="239"/>
      <c r="H149" s="239"/>
      <c r="I149" s="239"/>
      <c r="J149" s="239"/>
      <c r="K149" s="239"/>
      <c r="L149" s="239"/>
      <c r="M149" s="240">
        <v>117</v>
      </c>
      <c r="N149" s="240"/>
      <c r="O149" s="233"/>
      <c r="P149" s="233"/>
      <c r="Q149" s="233"/>
      <c r="R149" s="233"/>
      <c r="S149" s="233"/>
      <c r="T149" s="233"/>
      <c r="U149" s="231"/>
      <c r="V149" s="231"/>
      <c r="W149" s="231"/>
      <c r="X149" s="231"/>
      <c r="Y149" s="231"/>
      <c r="Z149" s="231"/>
      <c r="AA149" s="231"/>
      <c r="AB149" s="231"/>
      <c r="AC149" s="231"/>
      <c r="AD149" s="232"/>
      <c r="AE149" s="232"/>
      <c r="AF149" s="232"/>
      <c r="AG149" s="233"/>
      <c r="AH149" s="233"/>
      <c r="AI149" s="233"/>
      <c r="AJ149" s="232"/>
      <c r="AK149" s="232"/>
      <c r="AL149" s="232"/>
      <c r="AM149" s="232"/>
      <c r="AN149" s="226"/>
      <c r="AO149" s="226"/>
      <c r="AP149" s="226"/>
      <c r="AQ149" s="226"/>
      <c r="AR149" s="230" t="str">
        <f t="shared" si="12"/>
        <v>-</v>
      </c>
      <c r="AS149" s="230"/>
      <c r="AT149" s="230"/>
      <c r="AU149" s="230"/>
      <c r="AV149" s="230" t="str">
        <f t="shared" si="13"/>
        <v>-</v>
      </c>
      <c r="AW149" s="230"/>
      <c r="AX149" s="230"/>
      <c r="AY149" s="230"/>
      <c r="AZ149" s="230" t="e">
        <f t="shared" si="14"/>
        <v>#REF!</v>
      </c>
      <c r="BA149" s="230"/>
      <c r="BB149" s="230"/>
      <c r="BC149" s="230"/>
      <c r="BD149" s="230" t="e">
        <f t="shared" si="15"/>
        <v>#REF!</v>
      </c>
      <c r="BE149" s="230"/>
      <c r="BF149" s="230"/>
      <c r="BG149" s="230"/>
      <c r="BH149" s="60"/>
      <c r="BI149" s="60"/>
      <c r="BJ149" s="60"/>
      <c r="BK149" s="60"/>
      <c r="BL149" s="60"/>
      <c r="BM149" s="60"/>
      <c r="BN149" s="60"/>
      <c r="BO149" s="60"/>
      <c r="BP149" s="60"/>
      <c r="BQ149" s="60"/>
      <c r="BR149" s="60"/>
      <c r="BS149" s="60"/>
      <c r="BT149" s="60"/>
      <c r="BU149" s="60" t="b">
        <v>0</v>
      </c>
      <c r="BV149" s="60" t="b">
        <v>0</v>
      </c>
      <c r="BW149" s="60" t="b">
        <v>0</v>
      </c>
      <c r="BX149" s="60" t="e">
        <f>IF(#REF!="スギ",MIN(AN149,50000),MIN(AN149,70000))</f>
        <v>#REF!</v>
      </c>
      <c r="BZ149" s="56"/>
      <c r="CA149" s="56"/>
      <c r="CB149" s="56"/>
      <c r="CC149" s="56"/>
      <c r="CD149" s="56"/>
    </row>
    <row r="150" spans="1:82">
      <c r="A150" s="239"/>
      <c r="B150" s="239"/>
      <c r="C150" s="239"/>
      <c r="D150" s="239"/>
      <c r="E150" s="239"/>
      <c r="F150" s="239"/>
      <c r="G150" s="239"/>
      <c r="H150" s="239"/>
      <c r="I150" s="239"/>
      <c r="J150" s="239"/>
      <c r="K150" s="239"/>
      <c r="L150" s="239"/>
      <c r="M150" s="240">
        <v>118</v>
      </c>
      <c r="N150" s="240"/>
      <c r="O150" s="233"/>
      <c r="P150" s="233"/>
      <c r="Q150" s="233"/>
      <c r="R150" s="233"/>
      <c r="S150" s="233"/>
      <c r="T150" s="233"/>
      <c r="U150" s="231"/>
      <c r="V150" s="231"/>
      <c r="W150" s="231"/>
      <c r="X150" s="231"/>
      <c r="Y150" s="231"/>
      <c r="Z150" s="231"/>
      <c r="AA150" s="231"/>
      <c r="AB150" s="231"/>
      <c r="AC150" s="231"/>
      <c r="AD150" s="232"/>
      <c r="AE150" s="232"/>
      <c r="AF150" s="232"/>
      <c r="AG150" s="233"/>
      <c r="AH150" s="233"/>
      <c r="AI150" s="233"/>
      <c r="AJ150" s="232"/>
      <c r="AK150" s="232"/>
      <c r="AL150" s="232"/>
      <c r="AM150" s="232"/>
      <c r="AN150" s="226"/>
      <c r="AO150" s="226"/>
      <c r="AP150" s="226"/>
      <c r="AQ150" s="226"/>
      <c r="AR150" s="230" t="str">
        <f t="shared" si="12"/>
        <v>-</v>
      </c>
      <c r="AS150" s="230"/>
      <c r="AT150" s="230"/>
      <c r="AU150" s="230"/>
      <c r="AV150" s="230" t="str">
        <f t="shared" si="13"/>
        <v>-</v>
      </c>
      <c r="AW150" s="230"/>
      <c r="AX150" s="230"/>
      <c r="AY150" s="230"/>
      <c r="AZ150" s="230" t="e">
        <f t="shared" si="14"/>
        <v>#REF!</v>
      </c>
      <c r="BA150" s="230"/>
      <c r="BB150" s="230"/>
      <c r="BC150" s="230"/>
      <c r="BD150" s="230" t="e">
        <f t="shared" si="15"/>
        <v>#REF!</v>
      </c>
      <c r="BE150" s="230"/>
      <c r="BF150" s="230"/>
      <c r="BG150" s="230"/>
      <c r="BH150" s="60"/>
      <c r="BI150" s="60"/>
      <c r="BJ150" s="60"/>
      <c r="BK150" s="60"/>
      <c r="BL150" s="60"/>
      <c r="BM150" s="60"/>
      <c r="BN150" s="60"/>
      <c r="BO150" s="60"/>
      <c r="BP150" s="60"/>
      <c r="BQ150" s="60"/>
      <c r="BR150" s="60"/>
      <c r="BS150" s="60"/>
      <c r="BT150" s="60"/>
      <c r="BU150" s="60" t="b">
        <v>0</v>
      </c>
      <c r="BV150" s="60" t="b">
        <v>0</v>
      </c>
      <c r="BW150" s="60" t="b">
        <v>0</v>
      </c>
      <c r="BX150" s="60" t="e">
        <f>IF(#REF!="スギ",MIN(AN150,50000),MIN(AN150,70000))</f>
        <v>#REF!</v>
      </c>
      <c r="BZ150" s="56"/>
      <c r="CA150" s="56"/>
      <c r="CB150" s="56"/>
      <c r="CC150" s="56"/>
      <c r="CD150" s="56"/>
    </row>
    <row r="151" spans="1:82">
      <c r="A151" s="239"/>
      <c r="B151" s="239"/>
      <c r="C151" s="239"/>
      <c r="D151" s="239"/>
      <c r="E151" s="239"/>
      <c r="F151" s="239"/>
      <c r="G151" s="239"/>
      <c r="H151" s="239"/>
      <c r="I151" s="239"/>
      <c r="J151" s="239"/>
      <c r="K151" s="239"/>
      <c r="L151" s="239"/>
      <c r="M151" s="240">
        <v>119</v>
      </c>
      <c r="N151" s="240"/>
      <c r="O151" s="233"/>
      <c r="P151" s="233"/>
      <c r="Q151" s="233"/>
      <c r="R151" s="233"/>
      <c r="S151" s="233"/>
      <c r="T151" s="233"/>
      <c r="U151" s="231"/>
      <c r="V151" s="231"/>
      <c r="W151" s="231"/>
      <c r="X151" s="231"/>
      <c r="Y151" s="231"/>
      <c r="Z151" s="231"/>
      <c r="AA151" s="231"/>
      <c r="AB151" s="231"/>
      <c r="AC151" s="231"/>
      <c r="AD151" s="232"/>
      <c r="AE151" s="232"/>
      <c r="AF151" s="232"/>
      <c r="AG151" s="233"/>
      <c r="AH151" s="233"/>
      <c r="AI151" s="233"/>
      <c r="AJ151" s="232"/>
      <c r="AK151" s="232"/>
      <c r="AL151" s="232"/>
      <c r="AM151" s="232"/>
      <c r="AN151" s="226"/>
      <c r="AO151" s="226"/>
      <c r="AP151" s="226"/>
      <c r="AQ151" s="226"/>
      <c r="AR151" s="230" t="str">
        <f t="shared" si="12"/>
        <v>-</v>
      </c>
      <c r="AS151" s="230"/>
      <c r="AT151" s="230"/>
      <c r="AU151" s="230"/>
      <c r="AV151" s="230" t="str">
        <f t="shared" si="13"/>
        <v>-</v>
      </c>
      <c r="AW151" s="230"/>
      <c r="AX151" s="230"/>
      <c r="AY151" s="230"/>
      <c r="AZ151" s="230" t="e">
        <f t="shared" si="14"/>
        <v>#REF!</v>
      </c>
      <c r="BA151" s="230"/>
      <c r="BB151" s="230"/>
      <c r="BC151" s="230"/>
      <c r="BD151" s="230" t="e">
        <f t="shared" si="15"/>
        <v>#REF!</v>
      </c>
      <c r="BE151" s="230"/>
      <c r="BF151" s="230"/>
      <c r="BG151" s="230"/>
      <c r="BH151" s="60"/>
      <c r="BI151" s="60"/>
      <c r="BJ151" s="60"/>
      <c r="BK151" s="60"/>
      <c r="BL151" s="60"/>
      <c r="BM151" s="60"/>
      <c r="BN151" s="60"/>
      <c r="BO151" s="60"/>
      <c r="BP151" s="60"/>
      <c r="BQ151" s="60"/>
      <c r="BR151" s="60"/>
      <c r="BS151" s="60"/>
      <c r="BT151" s="60"/>
      <c r="BU151" s="60" t="b">
        <v>0</v>
      </c>
      <c r="BV151" s="60" t="b">
        <v>0</v>
      </c>
      <c r="BW151" s="60" t="b">
        <v>0</v>
      </c>
      <c r="BX151" s="60" t="e">
        <f>IF(#REF!="スギ",MIN(AN151,50000),MIN(AN151,70000))</f>
        <v>#REF!</v>
      </c>
      <c r="BZ151" s="56"/>
      <c r="CA151" s="56"/>
      <c r="CB151" s="56"/>
      <c r="CC151" s="56"/>
      <c r="CD151" s="56"/>
    </row>
    <row r="152" spans="1:82">
      <c r="A152" s="236"/>
      <c r="B152" s="236"/>
      <c r="C152" s="236"/>
      <c r="D152" s="236"/>
      <c r="E152" s="236"/>
      <c r="F152" s="236"/>
      <c r="G152" s="236"/>
      <c r="H152" s="236"/>
      <c r="I152" s="236"/>
      <c r="J152" s="236"/>
      <c r="K152" s="236"/>
      <c r="L152" s="236"/>
      <c r="M152" s="237">
        <v>120</v>
      </c>
      <c r="N152" s="237"/>
      <c r="O152" s="235"/>
      <c r="P152" s="235"/>
      <c r="Q152" s="235"/>
      <c r="R152" s="235"/>
      <c r="S152" s="235"/>
      <c r="T152" s="235"/>
      <c r="U152" s="238"/>
      <c r="V152" s="238"/>
      <c r="W152" s="238"/>
      <c r="X152" s="238"/>
      <c r="Y152" s="238"/>
      <c r="Z152" s="238"/>
      <c r="AA152" s="238"/>
      <c r="AB152" s="238"/>
      <c r="AC152" s="238"/>
      <c r="AD152" s="234"/>
      <c r="AE152" s="234"/>
      <c r="AF152" s="234"/>
      <c r="AG152" s="235"/>
      <c r="AH152" s="235"/>
      <c r="AI152" s="235"/>
      <c r="AJ152" s="234"/>
      <c r="AK152" s="234"/>
      <c r="AL152" s="234"/>
      <c r="AM152" s="234"/>
      <c r="AN152" s="225"/>
      <c r="AO152" s="225"/>
      <c r="AP152" s="225"/>
      <c r="AQ152" s="225"/>
      <c r="AR152" s="230" t="str">
        <f t="shared" si="12"/>
        <v>-</v>
      </c>
      <c r="AS152" s="230"/>
      <c r="AT152" s="230"/>
      <c r="AU152" s="230"/>
      <c r="AV152" s="230" t="str">
        <f t="shared" si="13"/>
        <v>-</v>
      </c>
      <c r="AW152" s="230"/>
      <c r="AX152" s="230"/>
      <c r="AY152" s="230"/>
      <c r="AZ152" s="230" t="e">
        <f t="shared" si="14"/>
        <v>#REF!</v>
      </c>
      <c r="BA152" s="230"/>
      <c r="BB152" s="230"/>
      <c r="BC152" s="230"/>
      <c r="BD152" s="230" t="e">
        <f t="shared" si="15"/>
        <v>#REF!</v>
      </c>
      <c r="BE152" s="230"/>
      <c r="BF152" s="230"/>
      <c r="BG152" s="230"/>
      <c r="BH152" s="60"/>
      <c r="BI152" s="60"/>
      <c r="BJ152" s="60"/>
      <c r="BK152" s="60"/>
      <c r="BL152" s="60"/>
      <c r="BM152" s="60"/>
      <c r="BN152" s="60"/>
      <c r="BO152" s="60"/>
      <c r="BP152" s="60"/>
      <c r="BQ152" s="60"/>
      <c r="BR152" s="60"/>
      <c r="BS152" s="60"/>
      <c r="BT152" s="60"/>
      <c r="BU152" s="60" t="b">
        <v>0</v>
      </c>
      <c r="BV152" s="60" t="b">
        <v>0</v>
      </c>
      <c r="BW152" s="60" t="b">
        <v>0</v>
      </c>
      <c r="BX152" s="60" t="e">
        <f>IF(#REF!="スギ",MIN(AN152,50000),MIN(AN152,70000))</f>
        <v>#REF!</v>
      </c>
      <c r="BZ152" s="56"/>
      <c r="CA152" s="56"/>
      <c r="CB152" s="56"/>
      <c r="CC152" s="56"/>
      <c r="CD152" s="56"/>
    </row>
    <row r="153" spans="1:82" s="69" customFormat="1" ht="7.5" customHeight="1">
      <c r="A153" s="65"/>
      <c r="B153" s="65"/>
      <c r="C153" s="65"/>
      <c r="D153" s="65"/>
      <c r="E153" s="65"/>
      <c r="F153" s="65"/>
      <c r="G153" s="65"/>
      <c r="H153" s="65"/>
      <c r="I153" s="65"/>
      <c r="J153" s="65"/>
      <c r="K153" s="65"/>
      <c r="L153" s="65"/>
      <c r="M153" s="74"/>
      <c r="N153" s="74"/>
      <c r="O153" s="74"/>
      <c r="P153" s="74"/>
      <c r="Q153" s="74"/>
      <c r="R153" s="74"/>
      <c r="S153" s="74"/>
      <c r="T153" s="74"/>
      <c r="U153" s="75"/>
      <c r="V153" s="75"/>
      <c r="W153" s="75"/>
      <c r="X153" s="75"/>
      <c r="Y153" s="75"/>
      <c r="Z153" s="75"/>
      <c r="AA153" s="75"/>
      <c r="AB153" s="75"/>
      <c r="AC153" s="75"/>
      <c r="AD153" s="75"/>
      <c r="AE153" s="75"/>
      <c r="AF153" s="75"/>
      <c r="AG153" s="75"/>
      <c r="AH153" s="75"/>
      <c r="AI153" s="75"/>
      <c r="AJ153" s="76"/>
      <c r="AK153" s="76"/>
      <c r="AL153" s="76"/>
      <c r="AM153" s="76"/>
      <c r="AN153" s="78"/>
      <c r="AO153" s="78"/>
      <c r="AP153" s="78"/>
      <c r="AQ153" s="78"/>
      <c r="AR153" s="79"/>
      <c r="AS153" s="79"/>
      <c r="AT153" s="79"/>
      <c r="AU153" s="79"/>
      <c r="AV153" s="79" t="str">
        <f>IF($O$153="","",SUM(AV123:AY152))</f>
        <v/>
      </c>
      <c r="AW153" s="79"/>
      <c r="AX153" s="79"/>
      <c r="AY153" s="79"/>
      <c r="AZ153" s="79"/>
      <c r="BA153" s="79"/>
      <c r="BB153" s="79"/>
      <c r="BC153" s="79"/>
      <c r="BD153" s="79" t="str">
        <f>IF($O$153="","",SUM(BD123:BG152))</f>
        <v/>
      </c>
      <c r="BE153" s="79"/>
      <c r="BF153" s="79"/>
      <c r="BG153" s="79"/>
      <c r="BZ153" s="65"/>
      <c r="CA153" s="65"/>
      <c r="CB153" s="65"/>
      <c r="CC153" s="65"/>
      <c r="CD153" s="65"/>
    </row>
    <row r="154" spans="1:82" s="69" customFormat="1" ht="7.5" customHeight="1">
      <c r="A154" s="65"/>
      <c r="B154" s="65"/>
      <c r="C154" s="65"/>
      <c r="D154" s="65"/>
      <c r="E154" s="65"/>
      <c r="F154" s="65"/>
      <c r="G154" s="65"/>
      <c r="H154" s="65"/>
      <c r="I154" s="65"/>
      <c r="J154" s="65"/>
      <c r="K154" s="65"/>
      <c r="L154" s="65"/>
      <c r="M154" s="65"/>
      <c r="N154" s="65"/>
      <c r="O154" s="65"/>
      <c r="P154" s="65"/>
      <c r="Q154" s="65"/>
      <c r="R154" s="65"/>
      <c r="S154" s="65"/>
      <c r="T154" s="65"/>
      <c r="U154" s="66"/>
      <c r="V154" s="66"/>
      <c r="W154" s="66"/>
      <c r="X154" s="66"/>
      <c r="Y154" s="66"/>
      <c r="Z154" s="66"/>
      <c r="AA154" s="66"/>
      <c r="AB154" s="66"/>
      <c r="AC154" s="66"/>
      <c r="AD154" s="66"/>
      <c r="AE154" s="66"/>
      <c r="AF154" s="66"/>
      <c r="AG154" s="66"/>
      <c r="AH154" s="66"/>
      <c r="AI154" s="66"/>
      <c r="AJ154" s="67"/>
      <c r="AK154" s="67"/>
      <c r="AL154" s="67"/>
      <c r="AM154" s="67"/>
      <c r="AN154" s="80"/>
      <c r="AO154" s="80"/>
      <c r="AP154" s="80"/>
      <c r="AQ154" s="80"/>
      <c r="AR154" s="79"/>
      <c r="AS154" s="79"/>
      <c r="AT154" s="79"/>
      <c r="AU154" s="79"/>
      <c r="AV154" s="79"/>
      <c r="AW154" s="79"/>
      <c r="AX154" s="79"/>
      <c r="AY154" s="79"/>
      <c r="AZ154" s="79"/>
      <c r="BA154" s="79"/>
      <c r="BB154" s="79"/>
      <c r="BC154" s="79"/>
      <c r="BD154" s="79"/>
      <c r="BE154" s="79"/>
      <c r="BF154" s="79"/>
      <c r="BG154" s="79"/>
      <c r="BZ154" s="65"/>
      <c r="CA154" s="65"/>
      <c r="CB154" s="65"/>
      <c r="CC154" s="65"/>
      <c r="CD154" s="65"/>
    </row>
    <row r="155" spans="1:82" s="69" customFormat="1" ht="7.5" customHeight="1">
      <c r="A155" s="65"/>
      <c r="B155" s="65"/>
      <c r="C155" s="65"/>
      <c r="D155" s="65"/>
      <c r="E155" s="65"/>
      <c r="F155" s="65"/>
      <c r="G155" s="65"/>
      <c r="H155" s="65"/>
      <c r="I155" s="65"/>
      <c r="J155" s="65"/>
      <c r="K155" s="65"/>
      <c r="L155" s="65"/>
      <c r="M155" s="65"/>
      <c r="N155" s="65"/>
      <c r="O155" s="65"/>
      <c r="P155" s="65"/>
      <c r="Q155" s="65"/>
      <c r="R155" s="65"/>
      <c r="S155" s="65"/>
      <c r="T155" s="65"/>
      <c r="U155" s="66"/>
      <c r="V155" s="66"/>
      <c r="W155" s="66"/>
      <c r="X155" s="66"/>
      <c r="Y155" s="66"/>
      <c r="Z155" s="66"/>
      <c r="AA155" s="66"/>
      <c r="AB155" s="66"/>
      <c r="AC155" s="66"/>
      <c r="AD155" s="66"/>
      <c r="AE155" s="66"/>
      <c r="AF155" s="66"/>
      <c r="AG155" s="66"/>
      <c r="AH155" s="66"/>
      <c r="AI155" s="66"/>
      <c r="AJ155" s="67"/>
      <c r="AK155" s="67"/>
      <c r="AL155" s="67"/>
      <c r="AM155" s="67"/>
      <c r="AN155" s="80"/>
      <c r="AO155" s="80"/>
      <c r="AP155" s="80"/>
      <c r="AQ155" s="80"/>
      <c r="AR155" s="79"/>
      <c r="AS155" s="79"/>
      <c r="AT155" s="79"/>
      <c r="AU155" s="79"/>
      <c r="AV155" s="79" t="str">
        <f>IF($O$116="","",AV36+AV75+AV114+AV153)</f>
        <v/>
      </c>
      <c r="AW155" s="79"/>
      <c r="AX155" s="79"/>
      <c r="AY155" s="79"/>
      <c r="AZ155" s="79"/>
      <c r="BA155" s="79"/>
      <c r="BB155" s="79"/>
      <c r="BC155" s="79"/>
      <c r="BD155" s="79" t="str">
        <f>IF($O$116="","",BD36+BD75+BD114+BD153)</f>
        <v/>
      </c>
      <c r="BE155" s="79"/>
      <c r="BF155" s="79"/>
      <c r="BG155" s="79"/>
      <c r="BZ155" s="65"/>
      <c r="CA155" s="65"/>
      <c r="CB155" s="65"/>
      <c r="CC155" s="65"/>
      <c r="CD155" s="65"/>
    </row>
    <row r="156" spans="1:82" s="69" customFormat="1" ht="7.5" customHeight="1">
      <c r="A156" s="65"/>
      <c r="B156" s="65"/>
      <c r="C156" s="65"/>
      <c r="D156" s="65"/>
      <c r="E156" s="65"/>
      <c r="F156" s="65"/>
      <c r="G156" s="65"/>
      <c r="H156" s="65"/>
      <c r="I156" s="65"/>
      <c r="J156" s="65"/>
      <c r="K156" s="65"/>
      <c r="L156" s="65"/>
      <c r="M156" s="65"/>
      <c r="N156" s="65"/>
      <c r="O156" s="65"/>
      <c r="P156" s="65"/>
      <c r="Q156" s="65"/>
      <c r="R156" s="65"/>
      <c r="S156" s="65"/>
      <c r="T156" s="65"/>
      <c r="U156" s="66"/>
      <c r="V156" s="66"/>
      <c r="W156" s="66"/>
      <c r="X156" s="66"/>
      <c r="Y156" s="66"/>
      <c r="Z156" s="66"/>
      <c r="AA156" s="66"/>
      <c r="AB156" s="66"/>
      <c r="AC156" s="66"/>
      <c r="AD156" s="66"/>
      <c r="AE156" s="66"/>
      <c r="AF156" s="66"/>
      <c r="AG156" s="66"/>
      <c r="AH156" s="66"/>
      <c r="AI156" s="66"/>
      <c r="AJ156" s="67"/>
      <c r="AK156" s="67"/>
      <c r="AL156" s="67"/>
      <c r="AM156" s="67"/>
      <c r="AN156" s="80"/>
      <c r="AO156" s="80"/>
      <c r="AP156" s="80"/>
      <c r="AQ156" s="80"/>
      <c r="AR156" s="79"/>
      <c r="AS156" s="79"/>
      <c r="AT156" s="79"/>
      <c r="AU156" s="79"/>
      <c r="AV156" s="79"/>
      <c r="AW156" s="79"/>
      <c r="AX156" s="79"/>
      <c r="AY156" s="79"/>
      <c r="AZ156" s="79"/>
      <c r="BA156" s="79"/>
      <c r="BB156" s="79"/>
      <c r="BC156" s="79"/>
      <c r="BD156" s="79"/>
      <c r="BE156" s="79"/>
      <c r="BF156" s="79"/>
      <c r="BG156" s="79"/>
      <c r="BZ156" s="65"/>
      <c r="CA156" s="65"/>
      <c r="CB156" s="65"/>
      <c r="CC156" s="65"/>
      <c r="CD156" s="65"/>
    </row>
    <row r="157" spans="1:82" s="69" customFormat="1" ht="7.5" customHeight="1">
      <c r="A157" s="64"/>
      <c r="B157" s="64"/>
      <c r="C157" s="64"/>
      <c r="D157" s="64"/>
      <c r="E157" s="64"/>
      <c r="F157" s="64"/>
      <c r="G157" s="64"/>
      <c r="H157" s="64"/>
      <c r="I157" s="64"/>
      <c r="J157" s="64"/>
      <c r="K157" s="64"/>
      <c r="L157" s="64"/>
      <c r="N157" s="70"/>
      <c r="O157" s="70"/>
      <c r="P157" s="70"/>
      <c r="Q157" s="70"/>
      <c r="R157" s="70"/>
      <c r="S157" s="70"/>
      <c r="T157" s="70"/>
      <c r="U157" s="70"/>
      <c r="V157" s="70"/>
      <c r="W157" s="70"/>
      <c r="X157" s="70"/>
      <c r="Y157" s="70"/>
      <c r="Z157" s="70"/>
      <c r="AA157" s="70"/>
      <c r="AB157" s="70"/>
      <c r="AC157" s="70"/>
      <c r="AD157" s="70"/>
      <c r="AE157" s="70"/>
      <c r="AF157" s="70"/>
      <c r="AG157" s="70"/>
      <c r="AH157" s="70"/>
      <c r="AI157" s="70"/>
      <c r="AJ157" s="70"/>
      <c r="AK157" s="70"/>
      <c r="AL157" s="70"/>
      <c r="AM157" s="70"/>
      <c r="AN157" s="80"/>
      <c r="AO157" s="80"/>
      <c r="AP157" s="80"/>
      <c r="AQ157" s="80"/>
      <c r="AR157" s="70"/>
      <c r="AS157" s="70"/>
      <c r="AT157" s="70"/>
      <c r="AU157" s="70"/>
      <c r="AV157" s="70"/>
      <c r="AW157" s="70"/>
      <c r="AX157" s="70"/>
      <c r="AY157" s="70"/>
      <c r="AZ157" s="70"/>
      <c r="BA157" s="70"/>
      <c r="BB157" s="70"/>
      <c r="BC157" s="70"/>
      <c r="BD157" s="81" t="str">
        <f>IF(O162="","","4page")</f>
        <v/>
      </c>
      <c r="BE157" s="81"/>
      <c r="BF157" s="81"/>
      <c r="BG157" s="81"/>
      <c r="BZ157" s="65"/>
      <c r="CA157" s="65"/>
      <c r="CB157" s="65"/>
      <c r="CC157" s="65"/>
      <c r="CD157" s="65"/>
    </row>
    <row r="158" spans="1:82" s="69" customFormat="1" ht="7.5" customHeight="1">
      <c r="A158" s="64"/>
      <c r="B158" s="64"/>
      <c r="C158" s="64"/>
      <c r="D158" s="64"/>
      <c r="E158" s="64"/>
      <c r="F158" s="64"/>
      <c r="G158" s="64"/>
      <c r="H158" s="64"/>
      <c r="I158" s="64"/>
      <c r="J158" s="64"/>
      <c r="K158" s="64"/>
      <c r="L158" s="64"/>
      <c r="M158" s="70"/>
      <c r="N158" s="70"/>
      <c r="O158" s="70"/>
      <c r="P158" s="70"/>
      <c r="Q158" s="70"/>
      <c r="R158" s="70"/>
      <c r="S158" s="70"/>
      <c r="T158" s="70"/>
      <c r="U158" s="70"/>
      <c r="V158" s="70"/>
      <c r="W158" s="70"/>
      <c r="X158" s="70"/>
      <c r="Y158" s="70"/>
      <c r="Z158" s="70"/>
      <c r="AA158" s="70"/>
      <c r="AB158" s="70"/>
      <c r="AC158" s="70"/>
      <c r="AD158" s="70"/>
      <c r="AE158" s="70"/>
      <c r="AF158" s="70"/>
      <c r="AG158" s="70"/>
      <c r="AH158" s="70"/>
      <c r="AI158" s="70"/>
      <c r="AJ158" s="70"/>
      <c r="AK158" s="70"/>
      <c r="AL158" s="70"/>
      <c r="AM158" s="70"/>
      <c r="AN158" s="80"/>
      <c r="AO158" s="80"/>
      <c r="AP158" s="80"/>
      <c r="AQ158" s="80"/>
      <c r="AR158" s="70"/>
      <c r="AS158" s="70"/>
      <c r="AT158" s="70"/>
      <c r="AU158" s="70"/>
      <c r="AV158" s="70"/>
      <c r="AW158" s="70"/>
      <c r="AX158" s="70"/>
      <c r="AY158" s="70"/>
      <c r="AZ158" s="70"/>
      <c r="BA158" s="70"/>
      <c r="BB158" s="70"/>
      <c r="BC158" s="70"/>
      <c r="BD158" s="81"/>
      <c r="BE158" s="81"/>
      <c r="BF158" s="81"/>
      <c r="BG158" s="81"/>
      <c r="BZ158" s="65"/>
      <c r="CA158" s="65"/>
      <c r="CB158" s="65"/>
      <c r="CC158" s="65"/>
      <c r="CD158" s="65"/>
    </row>
    <row r="159" spans="1:82" s="69" customFormat="1" ht="7.5" customHeight="1">
      <c r="A159" s="64"/>
      <c r="B159" s="64"/>
      <c r="C159" s="64"/>
      <c r="D159" s="64"/>
      <c r="E159" s="64"/>
      <c r="F159" s="64"/>
      <c r="G159" s="64"/>
      <c r="H159" s="64"/>
      <c r="I159" s="64"/>
      <c r="J159" s="64"/>
      <c r="K159" s="64"/>
      <c r="L159" s="64"/>
      <c r="M159" s="65"/>
      <c r="N159" s="65"/>
      <c r="O159" s="65"/>
      <c r="P159" s="65"/>
      <c r="Q159" s="65"/>
      <c r="R159" s="65"/>
      <c r="S159" s="65"/>
      <c r="T159" s="65"/>
      <c r="U159" s="72"/>
      <c r="V159" s="65"/>
      <c r="W159" s="65"/>
      <c r="X159" s="72"/>
      <c r="Y159" s="65"/>
      <c r="Z159" s="65"/>
      <c r="AA159" s="72"/>
      <c r="AB159" s="65"/>
      <c r="AC159" s="65"/>
      <c r="AD159" s="72"/>
      <c r="AE159" s="65"/>
      <c r="AF159" s="65"/>
      <c r="AG159" s="72"/>
      <c r="AH159" s="65"/>
      <c r="AI159" s="65"/>
      <c r="AJ159" s="72"/>
      <c r="AK159" s="72"/>
      <c r="AL159" s="65"/>
      <c r="AM159" s="65"/>
      <c r="AN159" s="80"/>
      <c r="AO159" s="80"/>
      <c r="AP159" s="80"/>
      <c r="AQ159" s="80"/>
      <c r="AR159" s="72" t="s">
        <v>14</v>
      </c>
      <c r="AS159" s="72"/>
      <c r="AT159" s="72"/>
      <c r="AU159" s="72"/>
      <c r="AV159" s="72" t="s">
        <v>10</v>
      </c>
      <c r="AW159" s="72"/>
      <c r="AX159" s="72"/>
      <c r="AY159" s="72"/>
      <c r="AZ159" s="72" t="s">
        <v>11</v>
      </c>
      <c r="BA159" s="72"/>
      <c r="BB159" s="72"/>
      <c r="BC159" s="72"/>
      <c r="BD159" s="72" t="s">
        <v>12</v>
      </c>
      <c r="BE159" s="72"/>
      <c r="BF159" s="72"/>
      <c r="BG159" s="72"/>
      <c r="BZ159" s="65"/>
      <c r="CA159" s="65"/>
      <c r="CB159" s="65"/>
      <c r="CC159" s="65"/>
      <c r="CD159" s="65"/>
    </row>
    <row r="160" spans="1:82" s="69" customFormat="1" ht="7.5" customHeight="1">
      <c r="A160" s="64"/>
      <c r="B160" s="64"/>
      <c r="C160" s="64"/>
      <c r="D160" s="64"/>
      <c r="E160" s="64"/>
      <c r="F160" s="64"/>
      <c r="G160" s="64"/>
      <c r="H160" s="64"/>
      <c r="I160" s="64"/>
      <c r="J160" s="64"/>
      <c r="K160" s="64"/>
      <c r="L160" s="64"/>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80"/>
      <c r="AO160" s="80"/>
      <c r="AP160" s="80"/>
      <c r="AQ160" s="80"/>
      <c r="AR160" s="72"/>
      <c r="AS160" s="72"/>
      <c r="AT160" s="72"/>
      <c r="AU160" s="72"/>
      <c r="AV160" s="72"/>
      <c r="AW160" s="72"/>
      <c r="AX160" s="72"/>
      <c r="AY160" s="72"/>
      <c r="AZ160" s="72"/>
      <c r="BA160" s="72"/>
      <c r="BB160" s="72"/>
      <c r="BC160" s="72"/>
      <c r="BD160" s="72"/>
      <c r="BE160" s="72"/>
      <c r="BF160" s="72"/>
      <c r="BG160" s="72"/>
      <c r="BZ160" s="65"/>
      <c r="CA160" s="65"/>
      <c r="CB160" s="65"/>
      <c r="CC160" s="65"/>
      <c r="CD160" s="65"/>
    </row>
    <row r="161" spans="1:82" s="69" customFormat="1" ht="7.5" customHeight="1">
      <c r="A161" s="64"/>
      <c r="B161" s="64"/>
      <c r="C161" s="64"/>
      <c r="D161" s="64"/>
      <c r="E161" s="64"/>
      <c r="F161" s="64"/>
      <c r="G161" s="64"/>
      <c r="H161" s="64"/>
      <c r="I161" s="64"/>
      <c r="J161" s="64"/>
      <c r="K161" s="64"/>
      <c r="L161" s="64"/>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3"/>
      <c r="AO161" s="83"/>
      <c r="AP161" s="83"/>
      <c r="AQ161" s="166">
        <v>5</v>
      </c>
      <c r="AR161" s="72"/>
      <c r="AS161" s="72"/>
      <c r="AT161" s="72"/>
      <c r="AU161" s="72"/>
      <c r="AV161" s="72"/>
      <c r="AW161" s="72"/>
      <c r="AX161" s="72"/>
      <c r="AY161" s="72"/>
      <c r="AZ161" s="72"/>
      <c r="BA161" s="72"/>
      <c r="BB161" s="72"/>
      <c r="BC161" s="72"/>
      <c r="BD161" s="72"/>
      <c r="BE161" s="72"/>
      <c r="BF161" s="72"/>
      <c r="BG161" s="72"/>
      <c r="BZ161" s="65"/>
      <c r="CA161" s="65"/>
      <c r="CB161" s="65"/>
      <c r="CC161" s="65"/>
      <c r="CD161" s="65"/>
    </row>
    <row r="162" spans="1:82">
      <c r="A162" s="244"/>
      <c r="B162" s="244"/>
      <c r="C162" s="244"/>
      <c r="D162" s="244"/>
      <c r="E162" s="244"/>
      <c r="F162" s="244"/>
      <c r="G162" s="244"/>
      <c r="H162" s="244"/>
      <c r="I162" s="244"/>
      <c r="J162" s="244"/>
      <c r="K162" s="244"/>
      <c r="L162" s="244"/>
      <c r="M162" s="245">
        <v>121</v>
      </c>
      <c r="N162" s="245"/>
      <c r="O162" s="242"/>
      <c r="P162" s="242"/>
      <c r="Q162" s="242"/>
      <c r="R162" s="242"/>
      <c r="S162" s="242"/>
      <c r="T162" s="242"/>
      <c r="U162" s="243"/>
      <c r="V162" s="243"/>
      <c r="W162" s="243"/>
      <c r="X162" s="243"/>
      <c r="Y162" s="243"/>
      <c r="Z162" s="243"/>
      <c r="AA162" s="243"/>
      <c r="AB162" s="243"/>
      <c r="AC162" s="243"/>
      <c r="AD162" s="241"/>
      <c r="AE162" s="241"/>
      <c r="AF162" s="241"/>
      <c r="AG162" s="242"/>
      <c r="AH162" s="242"/>
      <c r="AI162" s="242"/>
      <c r="AJ162" s="241"/>
      <c r="AK162" s="241"/>
      <c r="AL162" s="241"/>
      <c r="AM162" s="241"/>
      <c r="AN162" s="228"/>
      <c r="AO162" s="228"/>
      <c r="AP162" s="228"/>
      <c r="AQ162" s="228"/>
      <c r="AR162" s="230"/>
      <c r="AS162" s="230"/>
      <c r="AT162" s="230"/>
      <c r="AU162" s="230"/>
      <c r="AV162" s="230"/>
      <c r="AW162" s="230"/>
      <c r="AX162" s="230"/>
      <c r="AY162" s="230"/>
      <c r="AZ162" s="230"/>
      <c r="BA162" s="230"/>
      <c r="BB162" s="230"/>
      <c r="BC162" s="230"/>
      <c r="BD162" s="230"/>
      <c r="BE162" s="230"/>
      <c r="BF162" s="230"/>
      <c r="BG162" s="230"/>
      <c r="BH162" s="60"/>
      <c r="BI162" s="60"/>
      <c r="BJ162" s="60"/>
      <c r="BK162" s="60"/>
      <c r="BL162" s="60"/>
      <c r="BM162" s="60"/>
      <c r="BN162" s="60"/>
      <c r="BO162" s="60"/>
      <c r="BP162" s="60"/>
      <c r="BQ162" s="60"/>
      <c r="BR162" s="60"/>
      <c r="BS162" s="60"/>
      <c r="BT162" s="60"/>
      <c r="BU162" s="60"/>
      <c r="BV162" s="60"/>
      <c r="BW162" s="60"/>
      <c r="BX162" s="60"/>
      <c r="BZ162" s="56"/>
      <c r="CA162" s="56"/>
      <c r="CB162" s="56"/>
      <c r="CC162" s="56"/>
      <c r="CD162" s="56"/>
    </row>
    <row r="163" spans="1:82">
      <c r="A163" s="239"/>
      <c r="B163" s="239"/>
      <c r="C163" s="239"/>
      <c r="D163" s="239"/>
      <c r="E163" s="239"/>
      <c r="F163" s="239"/>
      <c r="G163" s="239"/>
      <c r="H163" s="239"/>
      <c r="I163" s="239"/>
      <c r="J163" s="239"/>
      <c r="K163" s="239"/>
      <c r="L163" s="239"/>
      <c r="M163" s="240">
        <v>122</v>
      </c>
      <c r="N163" s="240"/>
      <c r="O163" s="233"/>
      <c r="P163" s="233"/>
      <c r="Q163" s="233"/>
      <c r="R163" s="233"/>
      <c r="S163" s="233"/>
      <c r="T163" s="233"/>
      <c r="U163" s="231"/>
      <c r="V163" s="231"/>
      <c r="W163" s="231"/>
      <c r="X163" s="231"/>
      <c r="Y163" s="231"/>
      <c r="Z163" s="231"/>
      <c r="AA163" s="231"/>
      <c r="AB163" s="231"/>
      <c r="AC163" s="231"/>
      <c r="AD163" s="232"/>
      <c r="AE163" s="232"/>
      <c r="AF163" s="232"/>
      <c r="AG163" s="233"/>
      <c r="AH163" s="233"/>
      <c r="AI163" s="233"/>
      <c r="AJ163" s="232"/>
      <c r="AK163" s="232"/>
      <c r="AL163" s="232"/>
      <c r="AM163" s="232"/>
      <c r="AN163" s="226"/>
      <c r="AO163" s="226"/>
      <c r="AP163" s="226"/>
      <c r="AQ163" s="226"/>
      <c r="AR163" s="230"/>
      <c r="AS163" s="230"/>
      <c r="AT163" s="230"/>
      <c r="AU163" s="230"/>
      <c r="AV163" s="230"/>
      <c r="AW163" s="230"/>
      <c r="AX163" s="230"/>
      <c r="AY163" s="230"/>
      <c r="AZ163" s="230"/>
      <c r="BA163" s="230"/>
      <c r="BB163" s="230"/>
      <c r="BC163" s="230"/>
      <c r="BD163" s="230"/>
      <c r="BE163" s="230"/>
      <c r="BF163" s="230"/>
      <c r="BG163" s="230"/>
      <c r="BH163" s="60"/>
      <c r="BI163" s="60"/>
      <c r="BJ163" s="60"/>
      <c r="BK163" s="221"/>
      <c r="BL163" s="221"/>
      <c r="BM163" s="221"/>
      <c r="BN163" s="60"/>
      <c r="BO163" s="60"/>
      <c r="BP163" s="60"/>
      <c r="BQ163" s="60"/>
      <c r="BR163" s="60"/>
      <c r="BS163" s="60"/>
      <c r="BT163" s="60"/>
      <c r="BU163" s="60"/>
      <c r="BV163" s="60"/>
      <c r="BW163" s="60"/>
      <c r="BX163" s="60"/>
      <c r="BZ163" s="56"/>
      <c r="CA163" s="56"/>
      <c r="CB163" s="56"/>
      <c r="CC163" s="56"/>
      <c r="CD163" s="56"/>
    </row>
    <row r="164" spans="1:82">
      <c r="A164" s="239"/>
      <c r="B164" s="239"/>
      <c r="C164" s="239"/>
      <c r="D164" s="239"/>
      <c r="E164" s="239"/>
      <c r="F164" s="239"/>
      <c r="G164" s="239"/>
      <c r="H164" s="239"/>
      <c r="I164" s="239"/>
      <c r="J164" s="239"/>
      <c r="K164" s="239"/>
      <c r="L164" s="239"/>
      <c r="M164" s="240">
        <v>123</v>
      </c>
      <c r="N164" s="240"/>
      <c r="O164" s="233"/>
      <c r="P164" s="233"/>
      <c r="Q164" s="233"/>
      <c r="R164" s="233"/>
      <c r="S164" s="233"/>
      <c r="T164" s="233"/>
      <c r="U164" s="231"/>
      <c r="V164" s="231"/>
      <c r="W164" s="231"/>
      <c r="X164" s="231"/>
      <c r="Y164" s="231"/>
      <c r="Z164" s="231"/>
      <c r="AA164" s="231"/>
      <c r="AB164" s="231"/>
      <c r="AC164" s="231"/>
      <c r="AD164" s="232"/>
      <c r="AE164" s="232"/>
      <c r="AF164" s="232"/>
      <c r="AG164" s="233"/>
      <c r="AH164" s="233"/>
      <c r="AI164" s="233"/>
      <c r="AJ164" s="232"/>
      <c r="AK164" s="232"/>
      <c r="AL164" s="232"/>
      <c r="AM164" s="232"/>
      <c r="AN164" s="226"/>
      <c r="AO164" s="226"/>
      <c r="AP164" s="226"/>
      <c r="AQ164" s="226"/>
      <c r="AR164" s="230"/>
      <c r="AS164" s="230"/>
      <c r="AT164" s="230"/>
      <c r="AU164" s="230"/>
      <c r="AV164" s="230"/>
      <c r="AW164" s="230"/>
      <c r="AX164" s="230"/>
      <c r="AY164" s="230"/>
      <c r="AZ164" s="230"/>
      <c r="BA164" s="230"/>
      <c r="BB164" s="230"/>
      <c r="BC164" s="230"/>
      <c r="BD164" s="230"/>
      <c r="BE164" s="230"/>
      <c r="BF164" s="230"/>
      <c r="BG164" s="230"/>
      <c r="BH164" s="60"/>
      <c r="BI164" s="60"/>
      <c r="BJ164" s="60"/>
      <c r="BK164" s="221"/>
      <c r="BL164" s="221"/>
      <c r="BM164" s="221"/>
      <c r="BN164" s="60"/>
      <c r="BO164" s="60"/>
      <c r="BP164" s="60"/>
      <c r="BQ164" s="60"/>
      <c r="BR164" s="60"/>
      <c r="BS164" s="60"/>
      <c r="BT164" s="60"/>
      <c r="BU164" s="60"/>
      <c r="BV164" s="60"/>
      <c r="BW164" s="60"/>
      <c r="BX164" s="60"/>
      <c r="BZ164" s="56"/>
      <c r="CA164" s="56"/>
      <c r="CB164" s="56"/>
      <c r="CC164" s="56"/>
      <c r="CD164" s="56"/>
    </row>
    <row r="165" spans="1:82">
      <c r="A165" s="239"/>
      <c r="B165" s="239"/>
      <c r="C165" s="239"/>
      <c r="D165" s="239"/>
      <c r="E165" s="239"/>
      <c r="F165" s="239"/>
      <c r="G165" s="239"/>
      <c r="H165" s="239"/>
      <c r="I165" s="239"/>
      <c r="J165" s="239"/>
      <c r="K165" s="239"/>
      <c r="L165" s="239"/>
      <c r="M165" s="240">
        <v>124</v>
      </c>
      <c r="N165" s="240"/>
      <c r="O165" s="233"/>
      <c r="P165" s="233"/>
      <c r="Q165" s="233"/>
      <c r="R165" s="233"/>
      <c r="S165" s="233"/>
      <c r="T165" s="233"/>
      <c r="U165" s="231"/>
      <c r="V165" s="231"/>
      <c r="W165" s="231"/>
      <c r="X165" s="231"/>
      <c r="Y165" s="231"/>
      <c r="Z165" s="231"/>
      <c r="AA165" s="231"/>
      <c r="AB165" s="231"/>
      <c r="AC165" s="231"/>
      <c r="AD165" s="232"/>
      <c r="AE165" s="232"/>
      <c r="AF165" s="232"/>
      <c r="AG165" s="233"/>
      <c r="AH165" s="233"/>
      <c r="AI165" s="233"/>
      <c r="AJ165" s="232"/>
      <c r="AK165" s="232"/>
      <c r="AL165" s="232"/>
      <c r="AM165" s="232"/>
      <c r="AN165" s="226"/>
      <c r="AO165" s="226"/>
      <c r="AP165" s="226"/>
      <c r="AQ165" s="226"/>
      <c r="AR165" s="230"/>
      <c r="AS165" s="230"/>
      <c r="AT165" s="230"/>
      <c r="AU165" s="230"/>
      <c r="AV165" s="230"/>
      <c r="AW165" s="230"/>
      <c r="AX165" s="230"/>
      <c r="AY165" s="230"/>
      <c r="AZ165" s="230"/>
      <c r="BA165" s="230"/>
      <c r="BB165" s="230"/>
      <c r="BC165" s="230"/>
      <c r="BD165" s="230"/>
      <c r="BE165" s="230"/>
      <c r="BF165" s="230"/>
      <c r="BG165" s="230"/>
      <c r="BH165" s="60"/>
      <c r="BI165" s="60"/>
      <c r="BJ165" s="60"/>
      <c r="BK165" s="221"/>
      <c r="BL165" s="221"/>
      <c r="BM165" s="221"/>
      <c r="BN165" s="60"/>
      <c r="BO165" s="60"/>
      <c r="BP165" s="60"/>
      <c r="BQ165" s="60"/>
      <c r="BR165" s="60"/>
      <c r="BS165" s="60"/>
      <c r="BT165" s="60"/>
      <c r="BU165" s="60"/>
      <c r="BV165" s="60"/>
      <c r="BW165" s="60"/>
      <c r="BX165" s="60"/>
      <c r="BZ165" s="56"/>
      <c r="CA165" s="56"/>
      <c r="CB165" s="56"/>
      <c r="CC165" s="56"/>
      <c r="CD165" s="56"/>
    </row>
    <row r="166" spans="1:82">
      <c r="A166" s="239"/>
      <c r="B166" s="239"/>
      <c r="C166" s="239"/>
      <c r="D166" s="239"/>
      <c r="E166" s="239"/>
      <c r="F166" s="239"/>
      <c r="G166" s="239"/>
      <c r="H166" s="239"/>
      <c r="I166" s="239"/>
      <c r="J166" s="239"/>
      <c r="K166" s="239"/>
      <c r="L166" s="239"/>
      <c r="M166" s="240">
        <v>125</v>
      </c>
      <c r="N166" s="240"/>
      <c r="O166" s="233"/>
      <c r="P166" s="233"/>
      <c r="Q166" s="233"/>
      <c r="R166" s="233"/>
      <c r="S166" s="233"/>
      <c r="T166" s="233"/>
      <c r="U166" s="231"/>
      <c r="V166" s="231"/>
      <c r="W166" s="231"/>
      <c r="X166" s="231"/>
      <c r="Y166" s="231"/>
      <c r="Z166" s="231"/>
      <c r="AA166" s="231"/>
      <c r="AB166" s="231"/>
      <c r="AC166" s="231"/>
      <c r="AD166" s="232"/>
      <c r="AE166" s="232"/>
      <c r="AF166" s="232"/>
      <c r="AG166" s="233"/>
      <c r="AH166" s="233"/>
      <c r="AI166" s="233"/>
      <c r="AJ166" s="232"/>
      <c r="AK166" s="232"/>
      <c r="AL166" s="232"/>
      <c r="AM166" s="232"/>
      <c r="AN166" s="226"/>
      <c r="AO166" s="226"/>
      <c r="AP166" s="226"/>
      <c r="AQ166" s="226"/>
      <c r="AR166" s="230"/>
      <c r="AS166" s="230"/>
      <c r="AT166" s="230"/>
      <c r="AU166" s="230"/>
      <c r="AV166" s="230"/>
      <c r="AW166" s="230"/>
      <c r="AX166" s="230"/>
      <c r="AY166" s="230"/>
      <c r="AZ166" s="230"/>
      <c r="BA166" s="230"/>
      <c r="BB166" s="230"/>
      <c r="BC166" s="230"/>
      <c r="BD166" s="230"/>
      <c r="BE166" s="230"/>
      <c r="BF166" s="230"/>
      <c r="BG166" s="230"/>
      <c r="BH166" s="60"/>
      <c r="BI166" s="60"/>
      <c r="BJ166" s="60"/>
      <c r="BK166" s="221"/>
      <c r="BL166" s="221"/>
      <c r="BM166" s="221"/>
      <c r="BN166" s="60"/>
      <c r="BO166" s="60"/>
      <c r="BP166" s="60"/>
      <c r="BQ166" s="60"/>
      <c r="BR166" s="60"/>
      <c r="BS166" s="60"/>
      <c r="BT166" s="60"/>
      <c r="BU166" s="60"/>
      <c r="BV166" s="60"/>
      <c r="BW166" s="60"/>
      <c r="BX166" s="60"/>
      <c r="BZ166" s="56"/>
      <c r="CA166" s="56"/>
      <c r="CB166" s="56"/>
      <c r="CC166" s="56"/>
      <c r="CD166" s="56"/>
    </row>
    <row r="167" spans="1:82">
      <c r="A167" s="239"/>
      <c r="B167" s="239"/>
      <c r="C167" s="239"/>
      <c r="D167" s="239"/>
      <c r="E167" s="239"/>
      <c r="F167" s="239"/>
      <c r="G167" s="239"/>
      <c r="H167" s="239"/>
      <c r="I167" s="239"/>
      <c r="J167" s="239"/>
      <c r="K167" s="239"/>
      <c r="L167" s="239"/>
      <c r="M167" s="240">
        <v>126</v>
      </c>
      <c r="N167" s="240"/>
      <c r="O167" s="233"/>
      <c r="P167" s="233"/>
      <c r="Q167" s="233"/>
      <c r="R167" s="233"/>
      <c r="S167" s="233"/>
      <c r="T167" s="233"/>
      <c r="U167" s="231"/>
      <c r="V167" s="231"/>
      <c r="W167" s="231"/>
      <c r="X167" s="231"/>
      <c r="Y167" s="231"/>
      <c r="Z167" s="231"/>
      <c r="AA167" s="231"/>
      <c r="AB167" s="231"/>
      <c r="AC167" s="231"/>
      <c r="AD167" s="232"/>
      <c r="AE167" s="232"/>
      <c r="AF167" s="232"/>
      <c r="AG167" s="233"/>
      <c r="AH167" s="233"/>
      <c r="AI167" s="233"/>
      <c r="AJ167" s="232"/>
      <c r="AK167" s="232"/>
      <c r="AL167" s="232"/>
      <c r="AM167" s="232"/>
      <c r="AN167" s="226"/>
      <c r="AO167" s="226"/>
      <c r="AP167" s="226"/>
      <c r="AQ167" s="226"/>
      <c r="AR167" s="230"/>
      <c r="AS167" s="230"/>
      <c r="AT167" s="230"/>
      <c r="AU167" s="230"/>
      <c r="AV167" s="230"/>
      <c r="AW167" s="230"/>
      <c r="AX167" s="230"/>
      <c r="AY167" s="230"/>
      <c r="AZ167" s="230"/>
      <c r="BA167" s="230"/>
      <c r="BB167" s="230"/>
      <c r="BC167" s="230"/>
      <c r="BD167" s="230"/>
      <c r="BE167" s="230"/>
      <c r="BF167" s="230"/>
      <c r="BG167" s="230"/>
      <c r="BH167" s="60"/>
      <c r="BI167" s="60"/>
      <c r="BJ167" s="60"/>
      <c r="BK167" s="221"/>
      <c r="BL167" s="221"/>
      <c r="BM167" s="221"/>
      <c r="BN167" s="60"/>
      <c r="BO167" s="60"/>
      <c r="BP167" s="60"/>
      <c r="BQ167" s="60"/>
      <c r="BR167" s="60"/>
      <c r="BS167" s="60"/>
      <c r="BT167" s="60"/>
      <c r="BU167" s="60"/>
      <c r="BV167" s="60"/>
      <c r="BW167" s="60"/>
      <c r="BX167" s="60"/>
      <c r="BZ167" s="56"/>
      <c r="CA167" s="56"/>
      <c r="CB167" s="56"/>
      <c r="CC167" s="56"/>
      <c r="CD167" s="56"/>
    </row>
    <row r="168" spans="1:82">
      <c r="A168" s="239"/>
      <c r="B168" s="239"/>
      <c r="C168" s="239"/>
      <c r="D168" s="239"/>
      <c r="E168" s="239"/>
      <c r="F168" s="239"/>
      <c r="G168" s="239"/>
      <c r="H168" s="239"/>
      <c r="I168" s="239"/>
      <c r="J168" s="239"/>
      <c r="K168" s="239"/>
      <c r="L168" s="239"/>
      <c r="M168" s="240">
        <v>127</v>
      </c>
      <c r="N168" s="240"/>
      <c r="O168" s="233"/>
      <c r="P168" s="233"/>
      <c r="Q168" s="233"/>
      <c r="R168" s="233"/>
      <c r="S168" s="233"/>
      <c r="T168" s="233"/>
      <c r="U168" s="231"/>
      <c r="V168" s="231"/>
      <c r="W168" s="231"/>
      <c r="X168" s="231"/>
      <c r="Y168" s="231"/>
      <c r="Z168" s="231"/>
      <c r="AA168" s="231"/>
      <c r="AB168" s="231"/>
      <c r="AC168" s="231"/>
      <c r="AD168" s="232"/>
      <c r="AE168" s="232"/>
      <c r="AF168" s="232"/>
      <c r="AG168" s="233"/>
      <c r="AH168" s="233"/>
      <c r="AI168" s="233"/>
      <c r="AJ168" s="232"/>
      <c r="AK168" s="232"/>
      <c r="AL168" s="232"/>
      <c r="AM168" s="232"/>
      <c r="AN168" s="226"/>
      <c r="AO168" s="226"/>
      <c r="AP168" s="226"/>
      <c r="AQ168" s="226"/>
      <c r="AR168" s="230"/>
      <c r="AS168" s="230"/>
      <c r="AT168" s="230"/>
      <c r="AU168" s="230"/>
      <c r="AV168" s="230"/>
      <c r="AW168" s="230"/>
      <c r="AX168" s="230"/>
      <c r="AY168" s="230"/>
      <c r="AZ168" s="230"/>
      <c r="BA168" s="230"/>
      <c r="BB168" s="230"/>
      <c r="BC168" s="230"/>
      <c r="BD168" s="230"/>
      <c r="BE168" s="230"/>
      <c r="BF168" s="230"/>
      <c r="BG168" s="230"/>
      <c r="BH168" s="60"/>
      <c r="BI168" s="60"/>
      <c r="BJ168" s="60"/>
      <c r="BK168" s="221"/>
      <c r="BL168" s="221"/>
      <c r="BM168" s="221"/>
      <c r="BN168" s="60"/>
      <c r="BO168" s="60"/>
      <c r="BP168" s="60"/>
      <c r="BQ168" s="60"/>
      <c r="BR168" s="60"/>
      <c r="BS168" s="60"/>
      <c r="BT168" s="60"/>
      <c r="BU168" s="60"/>
      <c r="BV168" s="60"/>
      <c r="BW168" s="60"/>
      <c r="BX168" s="60"/>
      <c r="BZ168" s="56"/>
      <c r="CA168" s="56"/>
      <c r="CB168" s="56"/>
      <c r="CC168" s="56"/>
      <c r="CD168" s="56"/>
    </row>
    <row r="169" spans="1:82">
      <c r="A169" s="239"/>
      <c r="B169" s="239"/>
      <c r="C169" s="239"/>
      <c r="D169" s="239"/>
      <c r="E169" s="239"/>
      <c r="F169" s="239"/>
      <c r="G169" s="239"/>
      <c r="H169" s="239"/>
      <c r="I169" s="239"/>
      <c r="J169" s="239"/>
      <c r="K169" s="239"/>
      <c r="L169" s="239"/>
      <c r="M169" s="240">
        <v>128</v>
      </c>
      <c r="N169" s="240"/>
      <c r="O169" s="233"/>
      <c r="P169" s="233"/>
      <c r="Q169" s="233"/>
      <c r="R169" s="233"/>
      <c r="S169" s="233"/>
      <c r="T169" s="233"/>
      <c r="U169" s="231"/>
      <c r="V169" s="231"/>
      <c r="W169" s="231"/>
      <c r="X169" s="231"/>
      <c r="Y169" s="231"/>
      <c r="Z169" s="231"/>
      <c r="AA169" s="231"/>
      <c r="AB169" s="231"/>
      <c r="AC169" s="231"/>
      <c r="AD169" s="232"/>
      <c r="AE169" s="232"/>
      <c r="AF169" s="232"/>
      <c r="AG169" s="233"/>
      <c r="AH169" s="233"/>
      <c r="AI169" s="233"/>
      <c r="AJ169" s="232"/>
      <c r="AK169" s="232"/>
      <c r="AL169" s="232"/>
      <c r="AM169" s="232"/>
      <c r="AN169" s="226"/>
      <c r="AO169" s="226"/>
      <c r="AP169" s="226"/>
      <c r="AQ169" s="226"/>
      <c r="AR169" s="230"/>
      <c r="AS169" s="230"/>
      <c r="AT169" s="230"/>
      <c r="AU169" s="230"/>
      <c r="AV169" s="230"/>
      <c r="AW169" s="230"/>
      <c r="AX169" s="230"/>
      <c r="AY169" s="230"/>
      <c r="AZ169" s="230"/>
      <c r="BA169" s="230"/>
      <c r="BB169" s="230"/>
      <c r="BC169" s="230"/>
      <c r="BD169" s="230"/>
      <c r="BE169" s="230"/>
      <c r="BF169" s="230"/>
      <c r="BG169" s="230"/>
      <c r="BH169" s="60"/>
      <c r="BI169" s="60"/>
      <c r="BJ169" s="60"/>
      <c r="BK169" s="221"/>
      <c r="BL169" s="221"/>
      <c r="BM169" s="221"/>
      <c r="BN169" s="60"/>
      <c r="BO169" s="60"/>
      <c r="BP169" s="60"/>
      <c r="BQ169" s="60"/>
      <c r="BR169" s="60"/>
      <c r="BS169" s="60"/>
      <c r="BT169" s="60"/>
      <c r="BU169" s="60"/>
      <c r="BV169" s="60"/>
      <c r="BW169" s="60"/>
      <c r="BX169" s="60"/>
      <c r="BZ169" s="56"/>
      <c r="CA169" s="56"/>
      <c r="CB169" s="56"/>
      <c r="CC169" s="56"/>
      <c r="CD169" s="56"/>
    </row>
    <row r="170" spans="1:82">
      <c r="A170" s="239"/>
      <c r="B170" s="239"/>
      <c r="C170" s="239"/>
      <c r="D170" s="239"/>
      <c r="E170" s="239"/>
      <c r="F170" s="239"/>
      <c r="G170" s="239"/>
      <c r="H170" s="239"/>
      <c r="I170" s="239"/>
      <c r="J170" s="239"/>
      <c r="K170" s="239"/>
      <c r="L170" s="239"/>
      <c r="M170" s="240">
        <v>129</v>
      </c>
      <c r="N170" s="240"/>
      <c r="O170" s="233"/>
      <c r="P170" s="233"/>
      <c r="Q170" s="233"/>
      <c r="R170" s="233"/>
      <c r="S170" s="233"/>
      <c r="T170" s="233"/>
      <c r="U170" s="231"/>
      <c r="V170" s="231"/>
      <c r="W170" s="231"/>
      <c r="X170" s="231"/>
      <c r="Y170" s="231"/>
      <c r="Z170" s="231"/>
      <c r="AA170" s="231"/>
      <c r="AB170" s="231"/>
      <c r="AC170" s="231"/>
      <c r="AD170" s="232"/>
      <c r="AE170" s="232"/>
      <c r="AF170" s="232"/>
      <c r="AG170" s="233"/>
      <c r="AH170" s="233"/>
      <c r="AI170" s="233"/>
      <c r="AJ170" s="232"/>
      <c r="AK170" s="232"/>
      <c r="AL170" s="232"/>
      <c r="AM170" s="232"/>
      <c r="AN170" s="226"/>
      <c r="AO170" s="226"/>
      <c r="AP170" s="226"/>
      <c r="AQ170" s="226"/>
      <c r="AR170" s="230"/>
      <c r="AS170" s="230"/>
      <c r="AT170" s="230"/>
      <c r="AU170" s="230"/>
      <c r="AV170" s="230"/>
      <c r="AW170" s="230"/>
      <c r="AX170" s="230"/>
      <c r="AY170" s="230"/>
      <c r="AZ170" s="230"/>
      <c r="BA170" s="230"/>
      <c r="BB170" s="230"/>
      <c r="BC170" s="230"/>
      <c r="BD170" s="230"/>
      <c r="BE170" s="230"/>
      <c r="BF170" s="230"/>
      <c r="BG170" s="230"/>
      <c r="BH170" s="60"/>
      <c r="BI170" s="60"/>
      <c r="BJ170" s="60"/>
      <c r="BK170" s="221"/>
      <c r="BL170" s="221"/>
      <c r="BM170" s="221"/>
      <c r="BN170" s="60"/>
      <c r="BO170" s="60"/>
      <c r="BP170" s="60"/>
      <c r="BQ170" s="60"/>
      <c r="BR170" s="60"/>
      <c r="BS170" s="60"/>
      <c r="BT170" s="60"/>
      <c r="BU170" s="60"/>
      <c r="BV170" s="60"/>
      <c r="BW170" s="60"/>
      <c r="BX170" s="60"/>
      <c r="BZ170" s="56"/>
      <c r="CA170" s="56"/>
      <c r="CB170" s="56"/>
      <c r="CC170" s="56"/>
      <c r="CD170" s="56"/>
    </row>
    <row r="171" spans="1:82">
      <c r="A171" s="239"/>
      <c r="B171" s="239"/>
      <c r="C171" s="239"/>
      <c r="D171" s="239"/>
      <c r="E171" s="239"/>
      <c r="F171" s="239"/>
      <c r="G171" s="239"/>
      <c r="H171" s="239"/>
      <c r="I171" s="239"/>
      <c r="J171" s="239"/>
      <c r="K171" s="239"/>
      <c r="L171" s="239"/>
      <c r="M171" s="240">
        <v>130</v>
      </c>
      <c r="N171" s="240"/>
      <c r="O171" s="233"/>
      <c r="P171" s="233"/>
      <c r="Q171" s="233"/>
      <c r="R171" s="233"/>
      <c r="S171" s="233"/>
      <c r="T171" s="233"/>
      <c r="U171" s="231"/>
      <c r="V171" s="231"/>
      <c r="W171" s="231"/>
      <c r="X171" s="231"/>
      <c r="Y171" s="231"/>
      <c r="Z171" s="231"/>
      <c r="AA171" s="231"/>
      <c r="AB171" s="231"/>
      <c r="AC171" s="231"/>
      <c r="AD171" s="232"/>
      <c r="AE171" s="232"/>
      <c r="AF171" s="232"/>
      <c r="AG171" s="233"/>
      <c r="AH171" s="233"/>
      <c r="AI171" s="233"/>
      <c r="AJ171" s="232"/>
      <c r="AK171" s="232"/>
      <c r="AL171" s="232"/>
      <c r="AM171" s="232"/>
      <c r="AN171" s="226"/>
      <c r="AO171" s="226"/>
      <c r="AP171" s="226"/>
      <c r="AQ171" s="226"/>
      <c r="AR171" s="230"/>
      <c r="AS171" s="230"/>
      <c r="AT171" s="230"/>
      <c r="AU171" s="230"/>
      <c r="AV171" s="230"/>
      <c r="AW171" s="230"/>
      <c r="AX171" s="230"/>
      <c r="AY171" s="230"/>
      <c r="AZ171" s="230"/>
      <c r="BA171" s="230"/>
      <c r="BB171" s="230"/>
      <c r="BC171" s="230"/>
      <c r="BD171" s="230"/>
      <c r="BE171" s="230"/>
      <c r="BF171" s="230"/>
      <c r="BG171" s="230"/>
      <c r="BH171" s="60"/>
      <c r="BI171" s="60"/>
      <c r="BJ171" s="60"/>
      <c r="BK171" s="221"/>
      <c r="BL171" s="221"/>
      <c r="BM171" s="221"/>
      <c r="BN171" s="60"/>
      <c r="BO171" s="60"/>
      <c r="BP171" s="60"/>
      <c r="BQ171" s="60"/>
      <c r="BR171" s="60"/>
      <c r="BS171" s="60"/>
      <c r="BT171" s="60"/>
      <c r="BU171" s="60"/>
      <c r="BV171" s="60"/>
      <c r="BW171" s="60"/>
      <c r="BX171" s="60"/>
      <c r="BZ171" s="56"/>
      <c r="CA171" s="56"/>
      <c r="CB171" s="56"/>
      <c r="CC171" s="56"/>
      <c r="CD171" s="56"/>
    </row>
    <row r="172" spans="1:82">
      <c r="A172" s="239"/>
      <c r="B172" s="239"/>
      <c r="C172" s="239"/>
      <c r="D172" s="239"/>
      <c r="E172" s="239"/>
      <c r="F172" s="239"/>
      <c r="G172" s="239"/>
      <c r="H172" s="239"/>
      <c r="I172" s="239"/>
      <c r="J172" s="239"/>
      <c r="K172" s="239"/>
      <c r="L172" s="239"/>
      <c r="M172" s="240">
        <v>131</v>
      </c>
      <c r="N172" s="240"/>
      <c r="O172" s="233"/>
      <c r="P172" s="233"/>
      <c r="Q172" s="233"/>
      <c r="R172" s="233"/>
      <c r="S172" s="233"/>
      <c r="T172" s="233"/>
      <c r="U172" s="231"/>
      <c r="V172" s="231"/>
      <c r="W172" s="231"/>
      <c r="X172" s="231"/>
      <c r="Y172" s="231"/>
      <c r="Z172" s="231"/>
      <c r="AA172" s="231"/>
      <c r="AB172" s="231"/>
      <c r="AC172" s="231"/>
      <c r="AD172" s="232"/>
      <c r="AE172" s="232"/>
      <c r="AF172" s="232"/>
      <c r="AG172" s="233"/>
      <c r="AH172" s="233"/>
      <c r="AI172" s="233"/>
      <c r="AJ172" s="232"/>
      <c r="AK172" s="232"/>
      <c r="AL172" s="232"/>
      <c r="AM172" s="232"/>
      <c r="AN172" s="226"/>
      <c r="AO172" s="226"/>
      <c r="AP172" s="226"/>
      <c r="AQ172" s="226"/>
      <c r="AR172" s="230"/>
      <c r="AS172" s="230"/>
      <c r="AT172" s="230"/>
      <c r="AU172" s="230"/>
      <c r="AV172" s="230"/>
      <c r="AW172" s="230"/>
      <c r="AX172" s="230"/>
      <c r="AY172" s="230"/>
      <c r="AZ172" s="230"/>
      <c r="BA172" s="230"/>
      <c r="BB172" s="230"/>
      <c r="BC172" s="230"/>
      <c r="BD172" s="230"/>
      <c r="BE172" s="230"/>
      <c r="BF172" s="230"/>
      <c r="BG172" s="230"/>
      <c r="BH172" s="60"/>
      <c r="BI172" s="60"/>
      <c r="BJ172" s="60"/>
      <c r="BK172" s="221"/>
      <c r="BL172" s="221"/>
      <c r="BM172" s="221"/>
      <c r="BN172" s="60"/>
      <c r="BO172" s="60"/>
      <c r="BP172" s="60"/>
      <c r="BQ172" s="60"/>
      <c r="BR172" s="60"/>
      <c r="BS172" s="60"/>
      <c r="BT172" s="60"/>
      <c r="BU172" s="60"/>
      <c r="BV172" s="60"/>
      <c r="BW172" s="60"/>
      <c r="BX172" s="60"/>
      <c r="BZ172" s="56"/>
      <c r="CA172" s="56"/>
      <c r="CB172" s="56"/>
      <c r="CC172" s="56"/>
      <c r="CD172" s="56"/>
    </row>
    <row r="173" spans="1:82">
      <c r="A173" s="239"/>
      <c r="B173" s="239"/>
      <c r="C173" s="239"/>
      <c r="D173" s="239"/>
      <c r="E173" s="239"/>
      <c r="F173" s="239"/>
      <c r="G173" s="239"/>
      <c r="H173" s="239"/>
      <c r="I173" s="239"/>
      <c r="J173" s="239"/>
      <c r="K173" s="239"/>
      <c r="L173" s="239"/>
      <c r="M173" s="240">
        <v>132</v>
      </c>
      <c r="N173" s="240"/>
      <c r="O173" s="233"/>
      <c r="P173" s="233"/>
      <c r="Q173" s="233"/>
      <c r="R173" s="233"/>
      <c r="S173" s="233"/>
      <c r="T173" s="233"/>
      <c r="U173" s="231"/>
      <c r="V173" s="231"/>
      <c r="W173" s="231"/>
      <c r="X173" s="231"/>
      <c r="Y173" s="231"/>
      <c r="Z173" s="231"/>
      <c r="AA173" s="231"/>
      <c r="AB173" s="231"/>
      <c r="AC173" s="231"/>
      <c r="AD173" s="232"/>
      <c r="AE173" s="232"/>
      <c r="AF173" s="232"/>
      <c r="AG173" s="233"/>
      <c r="AH173" s="233"/>
      <c r="AI173" s="233"/>
      <c r="AJ173" s="232"/>
      <c r="AK173" s="232"/>
      <c r="AL173" s="232"/>
      <c r="AM173" s="232"/>
      <c r="AN173" s="226"/>
      <c r="AO173" s="226"/>
      <c r="AP173" s="226"/>
      <c r="AQ173" s="226"/>
      <c r="AR173" s="230"/>
      <c r="AS173" s="230"/>
      <c r="AT173" s="230"/>
      <c r="AU173" s="230"/>
      <c r="AV173" s="230"/>
      <c r="AW173" s="230"/>
      <c r="AX173" s="230"/>
      <c r="AY173" s="230"/>
      <c r="AZ173" s="230"/>
      <c r="BA173" s="230"/>
      <c r="BB173" s="230"/>
      <c r="BC173" s="230"/>
      <c r="BD173" s="230"/>
      <c r="BE173" s="230"/>
      <c r="BF173" s="230"/>
      <c r="BG173" s="230"/>
      <c r="BH173" s="60"/>
      <c r="BI173" s="60"/>
      <c r="BJ173" s="60"/>
      <c r="BK173" s="221"/>
      <c r="BL173" s="221"/>
      <c r="BM173" s="221"/>
      <c r="BN173" s="60"/>
      <c r="BO173" s="60"/>
      <c r="BP173" s="60"/>
      <c r="BQ173" s="60"/>
      <c r="BR173" s="60"/>
      <c r="BS173" s="60"/>
      <c r="BT173" s="60"/>
      <c r="BU173" s="60"/>
      <c r="BV173" s="60"/>
      <c r="BW173" s="60"/>
      <c r="BX173" s="60"/>
      <c r="BZ173" s="56"/>
      <c r="CA173" s="56"/>
      <c r="CB173" s="56"/>
      <c r="CC173" s="56"/>
      <c r="CD173" s="56"/>
    </row>
    <row r="174" spans="1:82">
      <c r="A174" s="239"/>
      <c r="B174" s="239"/>
      <c r="C174" s="239"/>
      <c r="D174" s="239"/>
      <c r="E174" s="239"/>
      <c r="F174" s="239"/>
      <c r="G174" s="239"/>
      <c r="H174" s="239"/>
      <c r="I174" s="239"/>
      <c r="J174" s="239"/>
      <c r="K174" s="239"/>
      <c r="L174" s="239"/>
      <c r="M174" s="240">
        <v>133</v>
      </c>
      <c r="N174" s="240"/>
      <c r="O174" s="233"/>
      <c r="P174" s="233"/>
      <c r="Q174" s="233"/>
      <c r="R174" s="233"/>
      <c r="S174" s="233"/>
      <c r="T174" s="233"/>
      <c r="U174" s="231"/>
      <c r="V174" s="231"/>
      <c r="W174" s="231"/>
      <c r="X174" s="231"/>
      <c r="Y174" s="231"/>
      <c r="Z174" s="231"/>
      <c r="AA174" s="231"/>
      <c r="AB174" s="231"/>
      <c r="AC174" s="231"/>
      <c r="AD174" s="232"/>
      <c r="AE174" s="232"/>
      <c r="AF174" s="232"/>
      <c r="AG174" s="233"/>
      <c r="AH174" s="233"/>
      <c r="AI174" s="233"/>
      <c r="AJ174" s="232"/>
      <c r="AK174" s="232"/>
      <c r="AL174" s="232"/>
      <c r="AM174" s="232"/>
      <c r="AN174" s="226"/>
      <c r="AO174" s="226"/>
      <c r="AP174" s="226"/>
      <c r="AQ174" s="226"/>
      <c r="AR174" s="230"/>
      <c r="AS174" s="230"/>
      <c r="AT174" s="230"/>
      <c r="AU174" s="230"/>
      <c r="AV174" s="230"/>
      <c r="AW174" s="230"/>
      <c r="AX174" s="230"/>
      <c r="AY174" s="230"/>
      <c r="AZ174" s="230"/>
      <c r="BA174" s="230"/>
      <c r="BB174" s="230"/>
      <c r="BC174" s="230"/>
      <c r="BD174" s="230"/>
      <c r="BE174" s="230"/>
      <c r="BF174" s="230"/>
      <c r="BG174" s="230"/>
      <c r="BH174" s="60"/>
      <c r="BI174" s="60"/>
      <c r="BJ174" s="60"/>
      <c r="BK174" s="221"/>
      <c r="BL174" s="221"/>
      <c r="BM174" s="221"/>
      <c r="BN174" s="60"/>
      <c r="BO174" s="60"/>
      <c r="BP174" s="60"/>
      <c r="BQ174" s="60"/>
      <c r="BR174" s="60"/>
      <c r="BS174" s="60"/>
      <c r="BT174" s="60"/>
      <c r="BU174" s="60"/>
      <c r="BV174" s="60"/>
      <c r="BW174" s="60"/>
      <c r="BX174" s="60"/>
      <c r="BZ174" s="56"/>
      <c r="CA174" s="56"/>
      <c r="CB174" s="56"/>
      <c r="CC174" s="56"/>
      <c r="CD174" s="56"/>
    </row>
    <row r="175" spans="1:82">
      <c r="A175" s="239"/>
      <c r="B175" s="239"/>
      <c r="C175" s="239"/>
      <c r="D175" s="239"/>
      <c r="E175" s="239"/>
      <c r="F175" s="239"/>
      <c r="G175" s="239"/>
      <c r="H175" s="239"/>
      <c r="I175" s="239"/>
      <c r="J175" s="239"/>
      <c r="K175" s="239"/>
      <c r="L175" s="239"/>
      <c r="M175" s="240">
        <v>134</v>
      </c>
      <c r="N175" s="240"/>
      <c r="O175" s="233"/>
      <c r="P175" s="233"/>
      <c r="Q175" s="233"/>
      <c r="R175" s="233"/>
      <c r="S175" s="233"/>
      <c r="T175" s="233"/>
      <c r="U175" s="231"/>
      <c r="V175" s="231"/>
      <c r="W175" s="231"/>
      <c r="X175" s="231"/>
      <c r="Y175" s="231"/>
      <c r="Z175" s="231"/>
      <c r="AA175" s="231"/>
      <c r="AB175" s="231"/>
      <c r="AC175" s="231"/>
      <c r="AD175" s="232"/>
      <c r="AE175" s="232"/>
      <c r="AF175" s="232"/>
      <c r="AG175" s="233"/>
      <c r="AH175" s="233"/>
      <c r="AI175" s="233"/>
      <c r="AJ175" s="232"/>
      <c r="AK175" s="232"/>
      <c r="AL175" s="232"/>
      <c r="AM175" s="232"/>
      <c r="AN175" s="226"/>
      <c r="AO175" s="226"/>
      <c r="AP175" s="226"/>
      <c r="AQ175" s="226"/>
      <c r="AR175" s="230"/>
      <c r="AS175" s="230"/>
      <c r="AT175" s="230"/>
      <c r="AU175" s="230"/>
      <c r="AV175" s="230"/>
      <c r="AW175" s="230"/>
      <c r="AX175" s="230"/>
      <c r="AY175" s="230"/>
      <c r="AZ175" s="230"/>
      <c r="BA175" s="230"/>
      <c r="BB175" s="230"/>
      <c r="BC175" s="230"/>
      <c r="BD175" s="230"/>
      <c r="BE175" s="230"/>
      <c r="BF175" s="230"/>
      <c r="BG175" s="230"/>
      <c r="BH175" s="60"/>
      <c r="BI175" s="60"/>
      <c r="BJ175" s="60"/>
      <c r="BK175" s="221"/>
      <c r="BL175" s="221"/>
      <c r="BM175" s="221"/>
      <c r="BN175" s="60"/>
      <c r="BO175" s="60"/>
      <c r="BP175" s="60"/>
      <c r="BQ175" s="60"/>
      <c r="BR175" s="60"/>
      <c r="BS175" s="60"/>
      <c r="BT175" s="60"/>
      <c r="BU175" s="60"/>
      <c r="BV175" s="60"/>
      <c r="BW175" s="60"/>
      <c r="BX175" s="60"/>
      <c r="BZ175" s="56"/>
      <c r="CA175" s="56"/>
      <c r="CB175" s="56"/>
      <c r="CC175" s="56"/>
      <c r="CD175" s="56"/>
    </row>
    <row r="176" spans="1:82">
      <c r="A176" s="239"/>
      <c r="B176" s="239"/>
      <c r="C176" s="239"/>
      <c r="D176" s="239"/>
      <c r="E176" s="239"/>
      <c r="F176" s="239"/>
      <c r="G176" s="239"/>
      <c r="H176" s="239"/>
      <c r="I176" s="239"/>
      <c r="J176" s="239"/>
      <c r="K176" s="239"/>
      <c r="L176" s="239"/>
      <c r="M176" s="240">
        <v>135</v>
      </c>
      <c r="N176" s="240"/>
      <c r="O176" s="233"/>
      <c r="P176" s="233"/>
      <c r="Q176" s="233"/>
      <c r="R176" s="233"/>
      <c r="S176" s="233"/>
      <c r="T176" s="233"/>
      <c r="U176" s="231"/>
      <c r="V176" s="231"/>
      <c r="W176" s="231"/>
      <c r="X176" s="231"/>
      <c r="Y176" s="231"/>
      <c r="Z176" s="231"/>
      <c r="AA176" s="231"/>
      <c r="AB176" s="231"/>
      <c r="AC176" s="231"/>
      <c r="AD176" s="232"/>
      <c r="AE176" s="232"/>
      <c r="AF176" s="232"/>
      <c r="AG176" s="233"/>
      <c r="AH176" s="233"/>
      <c r="AI176" s="233"/>
      <c r="AJ176" s="232"/>
      <c r="AK176" s="232"/>
      <c r="AL176" s="232"/>
      <c r="AM176" s="232"/>
      <c r="AN176" s="226"/>
      <c r="AO176" s="226"/>
      <c r="AP176" s="226"/>
      <c r="AQ176" s="226"/>
      <c r="AR176" s="230"/>
      <c r="AS176" s="230"/>
      <c r="AT176" s="230"/>
      <c r="AU176" s="230"/>
      <c r="AV176" s="230"/>
      <c r="AW176" s="230"/>
      <c r="AX176" s="230"/>
      <c r="AY176" s="230"/>
      <c r="AZ176" s="230"/>
      <c r="BA176" s="230"/>
      <c r="BB176" s="230"/>
      <c r="BC176" s="230"/>
      <c r="BD176" s="230"/>
      <c r="BE176" s="230"/>
      <c r="BF176" s="230"/>
      <c r="BG176" s="230"/>
      <c r="BH176" s="60"/>
      <c r="BI176" s="60"/>
      <c r="BJ176" s="60"/>
      <c r="BK176" s="221"/>
      <c r="BL176" s="221"/>
      <c r="BM176" s="221"/>
      <c r="BN176" s="60"/>
      <c r="BO176" s="60"/>
      <c r="BP176" s="60"/>
      <c r="BQ176" s="60"/>
      <c r="BR176" s="60"/>
      <c r="BS176" s="60"/>
      <c r="BT176" s="60"/>
      <c r="BU176" s="60"/>
      <c r="BV176" s="60"/>
      <c r="BW176" s="60"/>
      <c r="BX176" s="60"/>
      <c r="BZ176" s="56"/>
      <c r="CA176" s="56"/>
      <c r="CB176" s="56"/>
      <c r="CC176" s="56"/>
      <c r="CD176" s="56"/>
    </row>
    <row r="177" spans="1:82">
      <c r="A177" s="239"/>
      <c r="B177" s="239"/>
      <c r="C177" s="239"/>
      <c r="D177" s="239"/>
      <c r="E177" s="239"/>
      <c r="F177" s="239"/>
      <c r="G177" s="239"/>
      <c r="H177" s="239"/>
      <c r="I177" s="239"/>
      <c r="J177" s="239"/>
      <c r="K177" s="239"/>
      <c r="L177" s="239"/>
      <c r="M177" s="240">
        <v>136</v>
      </c>
      <c r="N177" s="240"/>
      <c r="O177" s="233"/>
      <c r="P177" s="233"/>
      <c r="Q177" s="233"/>
      <c r="R177" s="233"/>
      <c r="S177" s="233"/>
      <c r="T177" s="233"/>
      <c r="U177" s="231"/>
      <c r="V177" s="231"/>
      <c r="W177" s="231"/>
      <c r="X177" s="231"/>
      <c r="Y177" s="231"/>
      <c r="Z177" s="231"/>
      <c r="AA177" s="231"/>
      <c r="AB177" s="231"/>
      <c r="AC177" s="231"/>
      <c r="AD177" s="232"/>
      <c r="AE177" s="232"/>
      <c r="AF177" s="232"/>
      <c r="AG177" s="233"/>
      <c r="AH177" s="233"/>
      <c r="AI177" s="233"/>
      <c r="AJ177" s="232"/>
      <c r="AK177" s="232"/>
      <c r="AL177" s="232"/>
      <c r="AM177" s="232"/>
      <c r="AN177" s="226"/>
      <c r="AO177" s="226"/>
      <c r="AP177" s="226"/>
      <c r="AQ177" s="226"/>
      <c r="AR177" s="230"/>
      <c r="AS177" s="230"/>
      <c r="AT177" s="230"/>
      <c r="AU177" s="230"/>
      <c r="AV177" s="230"/>
      <c r="AW177" s="230"/>
      <c r="AX177" s="230"/>
      <c r="AY177" s="230"/>
      <c r="AZ177" s="230"/>
      <c r="BA177" s="230"/>
      <c r="BB177" s="230"/>
      <c r="BC177" s="230"/>
      <c r="BD177" s="230"/>
      <c r="BE177" s="230"/>
      <c r="BF177" s="230"/>
      <c r="BG177" s="230"/>
      <c r="BH177" s="60"/>
      <c r="BI177" s="60"/>
      <c r="BJ177" s="60"/>
      <c r="BK177" s="221"/>
      <c r="BL177" s="221"/>
      <c r="BM177" s="221"/>
      <c r="BN177" s="60"/>
      <c r="BO177" s="60"/>
      <c r="BP177" s="60"/>
      <c r="BQ177" s="60"/>
      <c r="BR177" s="60"/>
      <c r="BS177" s="60"/>
      <c r="BT177" s="60"/>
      <c r="BU177" s="60"/>
      <c r="BV177" s="60"/>
      <c r="BW177" s="60"/>
      <c r="BX177" s="60"/>
      <c r="BZ177" s="56"/>
      <c r="CA177" s="56"/>
      <c r="CB177" s="56"/>
      <c r="CC177" s="56"/>
      <c r="CD177" s="56"/>
    </row>
    <row r="178" spans="1:82">
      <c r="A178" s="239"/>
      <c r="B178" s="239"/>
      <c r="C178" s="239"/>
      <c r="D178" s="239"/>
      <c r="E178" s="239"/>
      <c r="F178" s="239"/>
      <c r="G178" s="239"/>
      <c r="H178" s="239"/>
      <c r="I178" s="239"/>
      <c r="J178" s="239"/>
      <c r="K178" s="239"/>
      <c r="L178" s="239"/>
      <c r="M178" s="240">
        <v>137</v>
      </c>
      <c r="N178" s="240"/>
      <c r="O178" s="233"/>
      <c r="P178" s="233"/>
      <c r="Q178" s="233"/>
      <c r="R178" s="233"/>
      <c r="S178" s="233"/>
      <c r="T178" s="233"/>
      <c r="U178" s="231"/>
      <c r="V178" s="231"/>
      <c r="W178" s="231"/>
      <c r="X178" s="231"/>
      <c r="Y178" s="231"/>
      <c r="Z178" s="231"/>
      <c r="AA178" s="231"/>
      <c r="AB178" s="231"/>
      <c r="AC178" s="231"/>
      <c r="AD178" s="232"/>
      <c r="AE178" s="232"/>
      <c r="AF178" s="232"/>
      <c r="AG178" s="233"/>
      <c r="AH178" s="233"/>
      <c r="AI178" s="233"/>
      <c r="AJ178" s="232"/>
      <c r="AK178" s="232"/>
      <c r="AL178" s="232"/>
      <c r="AM178" s="232"/>
      <c r="AN178" s="226"/>
      <c r="AO178" s="226"/>
      <c r="AP178" s="226"/>
      <c r="AQ178" s="226"/>
      <c r="AR178" s="230"/>
      <c r="AS178" s="230"/>
      <c r="AT178" s="230"/>
      <c r="AU178" s="230"/>
      <c r="AV178" s="230"/>
      <c r="AW178" s="230"/>
      <c r="AX178" s="230"/>
      <c r="AY178" s="230"/>
      <c r="AZ178" s="230"/>
      <c r="BA178" s="230"/>
      <c r="BB178" s="230"/>
      <c r="BC178" s="230"/>
      <c r="BD178" s="230"/>
      <c r="BE178" s="230"/>
      <c r="BF178" s="230"/>
      <c r="BG178" s="230"/>
      <c r="BH178" s="60"/>
      <c r="BI178" s="60"/>
      <c r="BJ178" s="60"/>
      <c r="BK178" s="221"/>
      <c r="BL178" s="221"/>
      <c r="BM178" s="221"/>
      <c r="BN178" s="60"/>
      <c r="BO178" s="60"/>
      <c r="BP178" s="60"/>
      <c r="BQ178" s="60"/>
      <c r="BR178" s="60"/>
      <c r="BS178" s="60"/>
      <c r="BT178" s="60"/>
      <c r="BU178" s="60"/>
      <c r="BV178" s="60"/>
      <c r="BW178" s="60"/>
      <c r="BX178" s="60"/>
      <c r="BZ178" s="56"/>
      <c r="CA178" s="56"/>
      <c r="CB178" s="56"/>
      <c r="CC178" s="56"/>
      <c r="CD178" s="56"/>
    </row>
    <row r="179" spans="1:82">
      <c r="A179" s="239"/>
      <c r="B179" s="239"/>
      <c r="C179" s="239"/>
      <c r="D179" s="239"/>
      <c r="E179" s="239"/>
      <c r="F179" s="239"/>
      <c r="G179" s="239"/>
      <c r="H179" s="239"/>
      <c r="I179" s="239"/>
      <c r="J179" s="239"/>
      <c r="K179" s="239"/>
      <c r="L179" s="239"/>
      <c r="M179" s="240">
        <v>138</v>
      </c>
      <c r="N179" s="240"/>
      <c r="O179" s="233"/>
      <c r="P179" s="233"/>
      <c r="Q179" s="233"/>
      <c r="R179" s="233"/>
      <c r="S179" s="233"/>
      <c r="T179" s="233"/>
      <c r="U179" s="231"/>
      <c r="V179" s="231"/>
      <c r="W179" s="231"/>
      <c r="X179" s="231"/>
      <c r="Y179" s="231"/>
      <c r="Z179" s="231"/>
      <c r="AA179" s="231"/>
      <c r="AB179" s="231"/>
      <c r="AC179" s="231"/>
      <c r="AD179" s="232"/>
      <c r="AE179" s="232"/>
      <c r="AF179" s="232"/>
      <c r="AG179" s="233"/>
      <c r="AH179" s="233"/>
      <c r="AI179" s="233"/>
      <c r="AJ179" s="232"/>
      <c r="AK179" s="232"/>
      <c r="AL179" s="232"/>
      <c r="AM179" s="232"/>
      <c r="AN179" s="226"/>
      <c r="AO179" s="226"/>
      <c r="AP179" s="226"/>
      <c r="AQ179" s="226"/>
      <c r="AR179" s="230"/>
      <c r="AS179" s="230"/>
      <c r="AT179" s="230"/>
      <c r="AU179" s="230"/>
      <c r="AV179" s="230"/>
      <c r="AW179" s="230"/>
      <c r="AX179" s="230"/>
      <c r="AY179" s="230"/>
      <c r="AZ179" s="230"/>
      <c r="BA179" s="230"/>
      <c r="BB179" s="230"/>
      <c r="BC179" s="230"/>
      <c r="BD179" s="230"/>
      <c r="BE179" s="230"/>
      <c r="BF179" s="230"/>
      <c r="BG179" s="230"/>
      <c r="BH179" s="60"/>
      <c r="BI179" s="60"/>
      <c r="BJ179" s="60"/>
      <c r="BK179" s="221"/>
      <c r="BL179" s="221"/>
      <c r="BM179" s="221"/>
      <c r="BN179" s="60"/>
      <c r="BO179" s="60"/>
      <c r="BP179" s="60"/>
      <c r="BQ179" s="60"/>
      <c r="BR179" s="60"/>
      <c r="BS179" s="60"/>
      <c r="BT179" s="60"/>
      <c r="BU179" s="60"/>
      <c r="BV179" s="60"/>
      <c r="BW179" s="60"/>
      <c r="BX179" s="60"/>
      <c r="BZ179" s="56"/>
      <c r="CA179" s="56"/>
      <c r="CB179" s="56"/>
      <c r="CC179" s="56"/>
      <c r="CD179" s="56"/>
    </row>
    <row r="180" spans="1:82">
      <c r="A180" s="239"/>
      <c r="B180" s="239"/>
      <c r="C180" s="239"/>
      <c r="D180" s="239"/>
      <c r="E180" s="239"/>
      <c r="F180" s="239"/>
      <c r="G180" s="239"/>
      <c r="H180" s="239"/>
      <c r="I180" s="239"/>
      <c r="J180" s="239"/>
      <c r="K180" s="239"/>
      <c r="L180" s="239"/>
      <c r="M180" s="240">
        <v>139</v>
      </c>
      <c r="N180" s="240"/>
      <c r="O180" s="233"/>
      <c r="P180" s="233"/>
      <c r="Q180" s="233"/>
      <c r="R180" s="233"/>
      <c r="S180" s="233"/>
      <c r="T180" s="233"/>
      <c r="U180" s="231"/>
      <c r="V180" s="231"/>
      <c r="W180" s="231"/>
      <c r="X180" s="231"/>
      <c r="Y180" s="231"/>
      <c r="Z180" s="231"/>
      <c r="AA180" s="231"/>
      <c r="AB180" s="231"/>
      <c r="AC180" s="231"/>
      <c r="AD180" s="232"/>
      <c r="AE180" s="232"/>
      <c r="AF180" s="232"/>
      <c r="AG180" s="233"/>
      <c r="AH180" s="233"/>
      <c r="AI180" s="233"/>
      <c r="AJ180" s="232"/>
      <c r="AK180" s="232"/>
      <c r="AL180" s="232"/>
      <c r="AM180" s="232"/>
      <c r="AN180" s="226"/>
      <c r="AO180" s="226"/>
      <c r="AP180" s="226"/>
      <c r="AQ180" s="226"/>
      <c r="AR180" s="230"/>
      <c r="AS180" s="230"/>
      <c r="AT180" s="230"/>
      <c r="AU180" s="230"/>
      <c r="AV180" s="230"/>
      <c r="AW180" s="230"/>
      <c r="AX180" s="230"/>
      <c r="AY180" s="230"/>
      <c r="AZ180" s="230"/>
      <c r="BA180" s="230"/>
      <c r="BB180" s="230"/>
      <c r="BC180" s="230"/>
      <c r="BD180" s="230"/>
      <c r="BE180" s="230"/>
      <c r="BF180" s="230"/>
      <c r="BG180" s="230"/>
      <c r="BH180" s="60"/>
      <c r="BI180" s="60"/>
      <c r="BJ180" s="60"/>
      <c r="BK180" s="60"/>
      <c r="BL180" s="60"/>
      <c r="BM180" s="60"/>
      <c r="BN180" s="60"/>
      <c r="BO180" s="60"/>
      <c r="BP180" s="60"/>
      <c r="BQ180" s="60"/>
      <c r="BR180" s="60"/>
      <c r="BS180" s="60"/>
      <c r="BT180" s="60"/>
      <c r="BU180" s="60"/>
      <c r="BV180" s="60"/>
      <c r="BW180" s="60"/>
      <c r="BX180" s="60"/>
      <c r="BZ180" s="56"/>
      <c r="CA180" s="56"/>
      <c r="CB180" s="56"/>
      <c r="CC180" s="56"/>
      <c r="CD180" s="56"/>
    </row>
    <row r="181" spans="1:82">
      <c r="A181" s="239"/>
      <c r="B181" s="239"/>
      <c r="C181" s="239"/>
      <c r="D181" s="239"/>
      <c r="E181" s="239"/>
      <c r="F181" s="239"/>
      <c r="G181" s="239"/>
      <c r="H181" s="239"/>
      <c r="I181" s="239"/>
      <c r="J181" s="239"/>
      <c r="K181" s="239"/>
      <c r="L181" s="239"/>
      <c r="M181" s="240">
        <v>140</v>
      </c>
      <c r="N181" s="240"/>
      <c r="O181" s="233"/>
      <c r="P181" s="233"/>
      <c r="Q181" s="233"/>
      <c r="R181" s="233"/>
      <c r="S181" s="233"/>
      <c r="T181" s="233"/>
      <c r="U181" s="231"/>
      <c r="V181" s="231"/>
      <c r="W181" s="231"/>
      <c r="X181" s="231"/>
      <c r="Y181" s="231"/>
      <c r="Z181" s="231"/>
      <c r="AA181" s="231"/>
      <c r="AB181" s="231"/>
      <c r="AC181" s="231"/>
      <c r="AD181" s="232"/>
      <c r="AE181" s="232"/>
      <c r="AF181" s="232"/>
      <c r="AG181" s="233"/>
      <c r="AH181" s="233"/>
      <c r="AI181" s="233"/>
      <c r="AJ181" s="232"/>
      <c r="AK181" s="232"/>
      <c r="AL181" s="232"/>
      <c r="AM181" s="232"/>
      <c r="AN181" s="226"/>
      <c r="AO181" s="226"/>
      <c r="AP181" s="226"/>
      <c r="AQ181" s="226"/>
      <c r="AR181" s="230"/>
      <c r="AS181" s="230"/>
      <c r="AT181" s="230"/>
      <c r="AU181" s="230"/>
      <c r="AV181" s="230"/>
      <c r="AW181" s="230"/>
      <c r="AX181" s="230"/>
      <c r="AY181" s="230"/>
      <c r="AZ181" s="230"/>
      <c r="BA181" s="230"/>
      <c r="BB181" s="230"/>
      <c r="BC181" s="230"/>
      <c r="BD181" s="230"/>
      <c r="BE181" s="230"/>
      <c r="BF181" s="230"/>
      <c r="BG181" s="230"/>
      <c r="BH181" s="60"/>
      <c r="BI181" s="60"/>
      <c r="BJ181" s="60"/>
      <c r="BK181" s="60"/>
      <c r="BL181" s="60"/>
      <c r="BM181" s="60"/>
      <c r="BN181" s="60"/>
      <c r="BO181" s="60"/>
      <c r="BP181" s="60"/>
      <c r="BQ181" s="60"/>
      <c r="BR181" s="60"/>
      <c r="BS181" s="60"/>
      <c r="BT181" s="60"/>
      <c r="BU181" s="60"/>
      <c r="BV181" s="60"/>
      <c r="BW181" s="60"/>
      <c r="BX181" s="60"/>
      <c r="BZ181" s="56"/>
      <c r="CA181" s="56"/>
      <c r="CB181" s="56"/>
      <c r="CC181" s="56"/>
      <c r="CD181" s="56"/>
    </row>
    <row r="182" spans="1:82">
      <c r="A182" s="239"/>
      <c r="B182" s="239"/>
      <c r="C182" s="239"/>
      <c r="D182" s="239"/>
      <c r="E182" s="239"/>
      <c r="F182" s="239"/>
      <c r="G182" s="239"/>
      <c r="H182" s="239"/>
      <c r="I182" s="239"/>
      <c r="J182" s="239"/>
      <c r="K182" s="239"/>
      <c r="L182" s="239"/>
      <c r="M182" s="240">
        <v>141</v>
      </c>
      <c r="N182" s="240"/>
      <c r="O182" s="233"/>
      <c r="P182" s="233"/>
      <c r="Q182" s="233"/>
      <c r="R182" s="233"/>
      <c r="S182" s="233"/>
      <c r="T182" s="233"/>
      <c r="U182" s="231"/>
      <c r="V182" s="231"/>
      <c r="W182" s="231"/>
      <c r="X182" s="231"/>
      <c r="Y182" s="231"/>
      <c r="Z182" s="231"/>
      <c r="AA182" s="231"/>
      <c r="AB182" s="231"/>
      <c r="AC182" s="231"/>
      <c r="AD182" s="232"/>
      <c r="AE182" s="232"/>
      <c r="AF182" s="232"/>
      <c r="AG182" s="233"/>
      <c r="AH182" s="233"/>
      <c r="AI182" s="233"/>
      <c r="AJ182" s="232"/>
      <c r="AK182" s="232"/>
      <c r="AL182" s="232"/>
      <c r="AM182" s="232"/>
      <c r="AN182" s="226"/>
      <c r="AO182" s="226"/>
      <c r="AP182" s="226"/>
      <c r="AQ182" s="226"/>
      <c r="AR182" s="230"/>
      <c r="AS182" s="230"/>
      <c r="AT182" s="230"/>
      <c r="AU182" s="230"/>
      <c r="AV182" s="230"/>
      <c r="AW182" s="230"/>
      <c r="AX182" s="230"/>
      <c r="AY182" s="230"/>
      <c r="AZ182" s="230"/>
      <c r="BA182" s="230"/>
      <c r="BB182" s="230"/>
      <c r="BC182" s="230"/>
      <c r="BD182" s="230"/>
      <c r="BE182" s="230"/>
      <c r="BF182" s="230"/>
      <c r="BG182" s="230"/>
      <c r="BH182" s="60"/>
      <c r="BI182" s="60"/>
      <c r="BJ182" s="60"/>
      <c r="BK182" s="60"/>
      <c r="BL182" s="60"/>
      <c r="BM182" s="60"/>
      <c r="BN182" s="60"/>
      <c r="BO182" s="60"/>
      <c r="BP182" s="60"/>
      <c r="BQ182" s="60"/>
      <c r="BR182" s="60"/>
      <c r="BS182" s="60"/>
      <c r="BT182" s="60"/>
      <c r="BU182" s="60"/>
      <c r="BV182" s="60"/>
      <c r="BW182" s="60"/>
      <c r="BX182" s="60"/>
      <c r="BZ182" s="56"/>
      <c r="CA182" s="56"/>
      <c r="CB182" s="56"/>
      <c r="CC182" s="56"/>
      <c r="CD182" s="56"/>
    </row>
    <row r="183" spans="1:82">
      <c r="A183" s="239"/>
      <c r="B183" s="239"/>
      <c r="C183" s="239"/>
      <c r="D183" s="239"/>
      <c r="E183" s="239"/>
      <c r="F183" s="239"/>
      <c r="G183" s="239"/>
      <c r="H183" s="239"/>
      <c r="I183" s="239"/>
      <c r="J183" s="239"/>
      <c r="K183" s="239"/>
      <c r="L183" s="239"/>
      <c r="M183" s="240">
        <v>142</v>
      </c>
      <c r="N183" s="240"/>
      <c r="O183" s="233"/>
      <c r="P183" s="233"/>
      <c r="Q183" s="233"/>
      <c r="R183" s="233"/>
      <c r="S183" s="233"/>
      <c r="T183" s="233"/>
      <c r="U183" s="231"/>
      <c r="V183" s="231"/>
      <c r="W183" s="231"/>
      <c r="X183" s="231"/>
      <c r="Y183" s="231"/>
      <c r="Z183" s="231"/>
      <c r="AA183" s="231"/>
      <c r="AB183" s="231"/>
      <c r="AC183" s="231"/>
      <c r="AD183" s="232"/>
      <c r="AE183" s="232"/>
      <c r="AF183" s="232"/>
      <c r="AG183" s="233"/>
      <c r="AH183" s="233"/>
      <c r="AI183" s="233"/>
      <c r="AJ183" s="232"/>
      <c r="AK183" s="232"/>
      <c r="AL183" s="232"/>
      <c r="AM183" s="232"/>
      <c r="AN183" s="226"/>
      <c r="AO183" s="226"/>
      <c r="AP183" s="226"/>
      <c r="AQ183" s="226"/>
      <c r="AR183" s="230"/>
      <c r="AS183" s="230"/>
      <c r="AT183" s="230"/>
      <c r="AU183" s="230"/>
      <c r="AV183" s="230"/>
      <c r="AW183" s="230"/>
      <c r="AX183" s="230"/>
      <c r="AY183" s="230"/>
      <c r="AZ183" s="230"/>
      <c r="BA183" s="230"/>
      <c r="BB183" s="230"/>
      <c r="BC183" s="230"/>
      <c r="BD183" s="230"/>
      <c r="BE183" s="230"/>
      <c r="BF183" s="230"/>
      <c r="BG183" s="230"/>
      <c r="BH183" s="60"/>
      <c r="BI183" s="60"/>
      <c r="BJ183" s="60"/>
      <c r="BK183" s="60"/>
      <c r="BL183" s="60"/>
      <c r="BM183" s="60"/>
      <c r="BN183" s="60"/>
      <c r="BO183" s="60"/>
      <c r="BP183" s="60"/>
      <c r="BQ183" s="60"/>
      <c r="BR183" s="60"/>
      <c r="BS183" s="60"/>
      <c r="BT183" s="60"/>
      <c r="BU183" s="60"/>
      <c r="BV183" s="60"/>
      <c r="BW183" s="60"/>
      <c r="BX183" s="60"/>
      <c r="BZ183" s="56"/>
      <c r="CA183" s="56"/>
      <c r="CB183" s="56"/>
      <c r="CC183" s="56"/>
      <c r="CD183" s="56"/>
    </row>
    <row r="184" spans="1:82">
      <c r="A184" s="239"/>
      <c r="B184" s="239"/>
      <c r="C184" s="239"/>
      <c r="D184" s="239"/>
      <c r="E184" s="239"/>
      <c r="F184" s="239"/>
      <c r="G184" s="239"/>
      <c r="H184" s="239"/>
      <c r="I184" s="239"/>
      <c r="J184" s="239"/>
      <c r="K184" s="239"/>
      <c r="L184" s="239"/>
      <c r="M184" s="240">
        <v>143</v>
      </c>
      <c r="N184" s="240"/>
      <c r="O184" s="233"/>
      <c r="P184" s="233"/>
      <c r="Q184" s="233"/>
      <c r="R184" s="233"/>
      <c r="S184" s="233"/>
      <c r="T184" s="233"/>
      <c r="U184" s="231"/>
      <c r="V184" s="231"/>
      <c r="W184" s="231"/>
      <c r="X184" s="231"/>
      <c r="Y184" s="231"/>
      <c r="Z184" s="231"/>
      <c r="AA184" s="231"/>
      <c r="AB184" s="231"/>
      <c r="AC184" s="231"/>
      <c r="AD184" s="232"/>
      <c r="AE184" s="232"/>
      <c r="AF184" s="232"/>
      <c r="AG184" s="233"/>
      <c r="AH184" s="233"/>
      <c r="AI184" s="233"/>
      <c r="AJ184" s="232"/>
      <c r="AK184" s="232"/>
      <c r="AL184" s="232"/>
      <c r="AM184" s="232"/>
      <c r="AN184" s="226"/>
      <c r="AO184" s="226"/>
      <c r="AP184" s="226"/>
      <c r="AQ184" s="226"/>
      <c r="AR184" s="230"/>
      <c r="AS184" s="230"/>
      <c r="AT184" s="230"/>
      <c r="AU184" s="230"/>
      <c r="AV184" s="230"/>
      <c r="AW184" s="230"/>
      <c r="AX184" s="230"/>
      <c r="AY184" s="230"/>
      <c r="AZ184" s="230"/>
      <c r="BA184" s="230"/>
      <c r="BB184" s="230"/>
      <c r="BC184" s="230"/>
      <c r="BD184" s="230"/>
      <c r="BE184" s="230"/>
      <c r="BF184" s="230"/>
      <c r="BG184" s="230"/>
      <c r="BH184" s="60"/>
      <c r="BI184" s="60"/>
      <c r="BJ184" s="60"/>
      <c r="BK184" s="60"/>
      <c r="BL184" s="60"/>
      <c r="BM184" s="60"/>
      <c r="BN184" s="60"/>
      <c r="BO184" s="60"/>
      <c r="BP184" s="60"/>
      <c r="BQ184" s="60"/>
      <c r="BR184" s="60"/>
      <c r="BS184" s="60"/>
      <c r="BT184" s="60"/>
      <c r="BU184" s="60"/>
      <c r="BV184" s="60"/>
      <c r="BW184" s="60"/>
      <c r="BX184" s="60"/>
      <c r="BZ184" s="56"/>
      <c r="CA184" s="56"/>
      <c r="CB184" s="56"/>
      <c r="CC184" s="56"/>
      <c r="CD184" s="56"/>
    </row>
    <row r="185" spans="1:82">
      <c r="A185" s="239"/>
      <c r="B185" s="239"/>
      <c r="C185" s="239"/>
      <c r="D185" s="239"/>
      <c r="E185" s="239"/>
      <c r="F185" s="239"/>
      <c r="G185" s="239"/>
      <c r="H185" s="239"/>
      <c r="I185" s="239"/>
      <c r="J185" s="239"/>
      <c r="K185" s="239"/>
      <c r="L185" s="239"/>
      <c r="M185" s="240">
        <v>144</v>
      </c>
      <c r="N185" s="240"/>
      <c r="O185" s="233"/>
      <c r="P185" s="233"/>
      <c r="Q185" s="233"/>
      <c r="R185" s="233"/>
      <c r="S185" s="233"/>
      <c r="T185" s="233"/>
      <c r="U185" s="231"/>
      <c r="V185" s="231"/>
      <c r="W185" s="231"/>
      <c r="X185" s="231"/>
      <c r="Y185" s="231"/>
      <c r="Z185" s="231"/>
      <c r="AA185" s="231"/>
      <c r="AB185" s="231"/>
      <c r="AC185" s="231"/>
      <c r="AD185" s="232"/>
      <c r="AE185" s="232"/>
      <c r="AF185" s="232"/>
      <c r="AG185" s="233"/>
      <c r="AH185" s="233"/>
      <c r="AI185" s="233"/>
      <c r="AJ185" s="232"/>
      <c r="AK185" s="232"/>
      <c r="AL185" s="232"/>
      <c r="AM185" s="232"/>
      <c r="AN185" s="226"/>
      <c r="AO185" s="226"/>
      <c r="AP185" s="226"/>
      <c r="AQ185" s="226"/>
      <c r="AR185" s="230"/>
      <c r="AS185" s="230"/>
      <c r="AT185" s="230"/>
      <c r="AU185" s="230"/>
      <c r="AV185" s="230"/>
      <c r="AW185" s="230"/>
      <c r="AX185" s="230"/>
      <c r="AY185" s="230"/>
      <c r="AZ185" s="230"/>
      <c r="BA185" s="230"/>
      <c r="BB185" s="230"/>
      <c r="BC185" s="230"/>
      <c r="BD185" s="230"/>
      <c r="BE185" s="230"/>
      <c r="BF185" s="230"/>
      <c r="BG185" s="230"/>
      <c r="BH185" s="60"/>
      <c r="BI185" s="60"/>
      <c r="BJ185" s="60"/>
      <c r="BK185" s="60"/>
      <c r="BL185" s="60"/>
      <c r="BM185" s="60"/>
      <c r="BN185" s="60"/>
      <c r="BO185" s="60"/>
      <c r="BP185" s="60"/>
      <c r="BQ185" s="60"/>
      <c r="BR185" s="60"/>
      <c r="BS185" s="60"/>
      <c r="BT185" s="60"/>
      <c r="BU185" s="60"/>
      <c r="BV185" s="60"/>
      <c r="BW185" s="60"/>
      <c r="BX185" s="60"/>
      <c r="BZ185" s="56"/>
      <c r="CA185" s="56"/>
      <c r="CB185" s="56"/>
      <c r="CC185" s="56"/>
      <c r="CD185" s="56"/>
    </row>
    <row r="186" spans="1:82">
      <c r="A186" s="239"/>
      <c r="B186" s="239"/>
      <c r="C186" s="239"/>
      <c r="D186" s="239"/>
      <c r="E186" s="239"/>
      <c r="F186" s="239"/>
      <c r="G186" s="239"/>
      <c r="H186" s="239"/>
      <c r="I186" s="239"/>
      <c r="J186" s="239"/>
      <c r="K186" s="239"/>
      <c r="L186" s="239"/>
      <c r="M186" s="240">
        <v>145</v>
      </c>
      <c r="N186" s="240"/>
      <c r="O186" s="233"/>
      <c r="P186" s="233"/>
      <c r="Q186" s="233"/>
      <c r="R186" s="233"/>
      <c r="S186" s="233"/>
      <c r="T186" s="233"/>
      <c r="U186" s="231"/>
      <c r="V186" s="231"/>
      <c r="W186" s="231"/>
      <c r="X186" s="231"/>
      <c r="Y186" s="231"/>
      <c r="Z186" s="231"/>
      <c r="AA186" s="231"/>
      <c r="AB186" s="231"/>
      <c r="AC186" s="231"/>
      <c r="AD186" s="232"/>
      <c r="AE186" s="232"/>
      <c r="AF186" s="232"/>
      <c r="AG186" s="233"/>
      <c r="AH186" s="233"/>
      <c r="AI186" s="233"/>
      <c r="AJ186" s="232"/>
      <c r="AK186" s="232"/>
      <c r="AL186" s="232"/>
      <c r="AM186" s="232"/>
      <c r="AN186" s="226"/>
      <c r="AO186" s="226"/>
      <c r="AP186" s="226"/>
      <c r="AQ186" s="226"/>
      <c r="AR186" s="230"/>
      <c r="AS186" s="230"/>
      <c r="AT186" s="230"/>
      <c r="AU186" s="230"/>
      <c r="AV186" s="230"/>
      <c r="AW186" s="230"/>
      <c r="AX186" s="230"/>
      <c r="AY186" s="230"/>
      <c r="AZ186" s="230"/>
      <c r="BA186" s="230"/>
      <c r="BB186" s="230"/>
      <c r="BC186" s="230"/>
      <c r="BD186" s="230"/>
      <c r="BE186" s="230"/>
      <c r="BF186" s="230"/>
      <c r="BG186" s="230"/>
      <c r="BH186" s="60"/>
      <c r="BI186" s="60"/>
      <c r="BJ186" s="60"/>
      <c r="BK186" s="60"/>
      <c r="BL186" s="60"/>
      <c r="BM186" s="60"/>
      <c r="BN186" s="60"/>
      <c r="BO186" s="60"/>
      <c r="BP186" s="60"/>
      <c r="BQ186" s="60"/>
      <c r="BR186" s="60"/>
      <c r="BS186" s="60"/>
      <c r="BT186" s="60"/>
      <c r="BU186" s="60"/>
      <c r="BV186" s="60"/>
      <c r="BW186" s="60"/>
      <c r="BX186" s="60"/>
      <c r="BZ186" s="56"/>
      <c r="CA186" s="56"/>
      <c r="CB186" s="56"/>
      <c r="CC186" s="56"/>
      <c r="CD186" s="56"/>
    </row>
    <row r="187" spans="1:82">
      <c r="A187" s="239"/>
      <c r="B187" s="239"/>
      <c r="C187" s="239"/>
      <c r="D187" s="239"/>
      <c r="E187" s="239"/>
      <c r="F187" s="239"/>
      <c r="G187" s="239"/>
      <c r="H187" s="239"/>
      <c r="I187" s="239"/>
      <c r="J187" s="239"/>
      <c r="K187" s="239"/>
      <c r="L187" s="239"/>
      <c r="M187" s="240">
        <v>146</v>
      </c>
      <c r="N187" s="240"/>
      <c r="O187" s="233"/>
      <c r="P187" s="233"/>
      <c r="Q187" s="233"/>
      <c r="R187" s="233"/>
      <c r="S187" s="233"/>
      <c r="T187" s="233"/>
      <c r="U187" s="231"/>
      <c r="V187" s="231"/>
      <c r="W187" s="231"/>
      <c r="X187" s="231"/>
      <c r="Y187" s="231"/>
      <c r="Z187" s="231"/>
      <c r="AA187" s="231"/>
      <c r="AB187" s="231"/>
      <c r="AC187" s="231"/>
      <c r="AD187" s="232"/>
      <c r="AE187" s="232"/>
      <c r="AF187" s="232"/>
      <c r="AG187" s="233"/>
      <c r="AH187" s="233"/>
      <c r="AI187" s="233"/>
      <c r="AJ187" s="232"/>
      <c r="AK187" s="232"/>
      <c r="AL187" s="232"/>
      <c r="AM187" s="232"/>
      <c r="AN187" s="226"/>
      <c r="AO187" s="226"/>
      <c r="AP187" s="226"/>
      <c r="AQ187" s="226"/>
      <c r="AR187" s="230"/>
      <c r="AS187" s="230"/>
      <c r="AT187" s="230"/>
      <c r="AU187" s="230"/>
      <c r="AV187" s="230"/>
      <c r="AW187" s="230"/>
      <c r="AX187" s="230"/>
      <c r="AY187" s="230"/>
      <c r="AZ187" s="230"/>
      <c r="BA187" s="230"/>
      <c r="BB187" s="230"/>
      <c r="BC187" s="230"/>
      <c r="BD187" s="230"/>
      <c r="BE187" s="230"/>
      <c r="BF187" s="230"/>
      <c r="BG187" s="230"/>
      <c r="BH187" s="60"/>
      <c r="BI187" s="60"/>
      <c r="BJ187" s="60"/>
      <c r="BK187" s="60"/>
      <c r="BL187" s="60"/>
      <c r="BM187" s="60"/>
      <c r="BN187" s="60"/>
      <c r="BO187" s="60"/>
      <c r="BP187" s="60"/>
      <c r="BQ187" s="60"/>
      <c r="BR187" s="60"/>
      <c r="BS187" s="60"/>
      <c r="BT187" s="60"/>
      <c r="BU187" s="60"/>
      <c r="BV187" s="60"/>
      <c r="BW187" s="60"/>
      <c r="BX187" s="60"/>
      <c r="BZ187" s="56"/>
      <c r="CA187" s="56"/>
      <c r="CB187" s="56"/>
      <c r="CC187" s="56"/>
      <c r="CD187" s="56"/>
    </row>
    <row r="188" spans="1:82">
      <c r="A188" s="239"/>
      <c r="B188" s="239"/>
      <c r="C188" s="239"/>
      <c r="D188" s="239"/>
      <c r="E188" s="239"/>
      <c r="F188" s="239"/>
      <c r="G188" s="239"/>
      <c r="H188" s="239"/>
      <c r="I188" s="239"/>
      <c r="J188" s="239"/>
      <c r="K188" s="239"/>
      <c r="L188" s="239"/>
      <c r="M188" s="240">
        <v>147</v>
      </c>
      <c r="N188" s="240"/>
      <c r="O188" s="233"/>
      <c r="P188" s="233"/>
      <c r="Q188" s="233"/>
      <c r="R188" s="233"/>
      <c r="S188" s="233"/>
      <c r="T188" s="233"/>
      <c r="U188" s="231"/>
      <c r="V188" s="231"/>
      <c r="W188" s="231"/>
      <c r="X188" s="231"/>
      <c r="Y188" s="231"/>
      <c r="Z188" s="231"/>
      <c r="AA188" s="231"/>
      <c r="AB188" s="231"/>
      <c r="AC188" s="231"/>
      <c r="AD188" s="232"/>
      <c r="AE188" s="232"/>
      <c r="AF188" s="232"/>
      <c r="AG188" s="233"/>
      <c r="AH188" s="233"/>
      <c r="AI188" s="233"/>
      <c r="AJ188" s="232"/>
      <c r="AK188" s="232"/>
      <c r="AL188" s="232"/>
      <c r="AM188" s="232"/>
      <c r="AN188" s="226"/>
      <c r="AO188" s="226"/>
      <c r="AP188" s="226"/>
      <c r="AQ188" s="226"/>
      <c r="AR188" s="230"/>
      <c r="AS188" s="230"/>
      <c r="AT188" s="230"/>
      <c r="AU188" s="230"/>
      <c r="AV188" s="230"/>
      <c r="AW188" s="230"/>
      <c r="AX188" s="230"/>
      <c r="AY188" s="230"/>
      <c r="AZ188" s="230"/>
      <c r="BA188" s="230"/>
      <c r="BB188" s="230"/>
      <c r="BC188" s="230"/>
      <c r="BD188" s="230"/>
      <c r="BE188" s="230"/>
      <c r="BF188" s="230"/>
      <c r="BG188" s="230"/>
      <c r="BH188" s="60"/>
      <c r="BI188" s="60"/>
      <c r="BJ188" s="60"/>
      <c r="BK188" s="60"/>
      <c r="BL188" s="60"/>
      <c r="BM188" s="60"/>
      <c r="BN188" s="60"/>
      <c r="BO188" s="60"/>
      <c r="BP188" s="60"/>
      <c r="BQ188" s="60"/>
      <c r="BR188" s="60"/>
      <c r="BS188" s="60"/>
      <c r="BT188" s="60"/>
      <c r="BU188" s="60"/>
      <c r="BV188" s="60"/>
      <c r="BW188" s="60"/>
      <c r="BX188" s="60"/>
      <c r="BZ188" s="56"/>
      <c r="CA188" s="56"/>
      <c r="CB188" s="56"/>
      <c r="CC188" s="56"/>
      <c r="CD188" s="56"/>
    </row>
    <row r="189" spans="1:82">
      <c r="A189" s="239"/>
      <c r="B189" s="239"/>
      <c r="C189" s="239"/>
      <c r="D189" s="239"/>
      <c r="E189" s="239"/>
      <c r="F189" s="239"/>
      <c r="G189" s="239"/>
      <c r="H189" s="239"/>
      <c r="I189" s="239"/>
      <c r="J189" s="239"/>
      <c r="K189" s="239"/>
      <c r="L189" s="239"/>
      <c r="M189" s="240">
        <v>148</v>
      </c>
      <c r="N189" s="240"/>
      <c r="O189" s="233"/>
      <c r="P189" s="233"/>
      <c r="Q189" s="233"/>
      <c r="R189" s="233"/>
      <c r="S189" s="233"/>
      <c r="T189" s="233"/>
      <c r="U189" s="231"/>
      <c r="V189" s="231"/>
      <c r="W189" s="231"/>
      <c r="X189" s="231"/>
      <c r="Y189" s="231"/>
      <c r="Z189" s="231"/>
      <c r="AA189" s="231"/>
      <c r="AB189" s="231"/>
      <c r="AC189" s="231"/>
      <c r="AD189" s="232"/>
      <c r="AE189" s="232"/>
      <c r="AF189" s="232"/>
      <c r="AG189" s="233"/>
      <c r="AH189" s="233"/>
      <c r="AI189" s="233"/>
      <c r="AJ189" s="232"/>
      <c r="AK189" s="232"/>
      <c r="AL189" s="232"/>
      <c r="AM189" s="232"/>
      <c r="AN189" s="226"/>
      <c r="AO189" s="226"/>
      <c r="AP189" s="226"/>
      <c r="AQ189" s="226"/>
      <c r="AR189" s="230"/>
      <c r="AS189" s="230"/>
      <c r="AT189" s="230"/>
      <c r="AU189" s="230"/>
      <c r="AV189" s="230"/>
      <c r="AW189" s="230"/>
      <c r="AX189" s="230"/>
      <c r="AY189" s="230"/>
      <c r="AZ189" s="230"/>
      <c r="BA189" s="230"/>
      <c r="BB189" s="230"/>
      <c r="BC189" s="230"/>
      <c r="BD189" s="230"/>
      <c r="BE189" s="230"/>
      <c r="BF189" s="230"/>
      <c r="BG189" s="230"/>
      <c r="BH189" s="60"/>
      <c r="BI189" s="60"/>
      <c r="BJ189" s="60"/>
      <c r="BK189" s="60"/>
      <c r="BL189" s="60"/>
      <c r="BM189" s="60"/>
      <c r="BN189" s="60"/>
      <c r="BO189" s="60"/>
      <c r="BP189" s="60"/>
      <c r="BQ189" s="60"/>
      <c r="BR189" s="60"/>
      <c r="BS189" s="60"/>
      <c r="BT189" s="60"/>
      <c r="BU189" s="60"/>
      <c r="BV189" s="60"/>
      <c r="BW189" s="60"/>
      <c r="BX189" s="60"/>
      <c r="BZ189" s="56"/>
      <c r="CA189" s="56"/>
      <c r="CB189" s="56"/>
      <c r="CC189" s="56"/>
      <c r="CD189" s="56"/>
    </row>
    <row r="190" spans="1:82">
      <c r="A190" s="239"/>
      <c r="B190" s="239"/>
      <c r="C190" s="239"/>
      <c r="D190" s="239"/>
      <c r="E190" s="239"/>
      <c r="F190" s="239"/>
      <c r="G190" s="239"/>
      <c r="H190" s="239"/>
      <c r="I190" s="239"/>
      <c r="J190" s="239"/>
      <c r="K190" s="239"/>
      <c r="L190" s="239"/>
      <c r="M190" s="240">
        <v>149</v>
      </c>
      <c r="N190" s="240"/>
      <c r="O190" s="233"/>
      <c r="P190" s="233"/>
      <c r="Q190" s="233"/>
      <c r="R190" s="233"/>
      <c r="S190" s="233"/>
      <c r="T190" s="233"/>
      <c r="U190" s="231"/>
      <c r="V190" s="231"/>
      <c r="W190" s="231"/>
      <c r="X190" s="231"/>
      <c r="Y190" s="231"/>
      <c r="Z190" s="231"/>
      <c r="AA190" s="231"/>
      <c r="AB190" s="231"/>
      <c r="AC190" s="231"/>
      <c r="AD190" s="232"/>
      <c r="AE190" s="232"/>
      <c r="AF190" s="232"/>
      <c r="AG190" s="233"/>
      <c r="AH190" s="233"/>
      <c r="AI190" s="233"/>
      <c r="AJ190" s="232"/>
      <c r="AK190" s="232"/>
      <c r="AL190" s="232"/>
      <c r="AM190" s="232"/>
      <c r="AN190" s="226"/>
      <c r="AO190" s="226"/>
      <c r="AP190" s="226"/>
      <c r="AQ190" s="226"/>
      <c r="AR190" s="230"/>
      <c r="AS190" s="230"/>
      <c r="AT190" s="230"/>
      <c r="AU190" s="230"/>
      <c r="AV190" s="230"/>
      <c r="AW190" s="230"/>
      <c r="AX190" s="230"/>
      <c r="AY190" s="230"/>
      <c r="AZ190" s="230"/>
      <c r="BA190" s="230"/>
      <c r="BB190" s="230"/>
      <c r="BC190" s="230"/>
      <c r="BD190" s="230"/>
      <c r="BE190" s="230"/>
      <c r="BF190" s="230"/>
      <c r="BG190" s="230"/>
      <c r="BH190" s="60"/>
      <c r="BI190" s="60"/>
      <c r="BJ190" s="60"/>
      <c r="BK190" s="60"/>
      <c r="BL190" s="60"/>
      <c r="BM190" s="60"/>
      <c r="BN190" s="60"/>
      <c r="BO190" s="60"/>
      <c r="BP190" s="60"/>
      <c r="BQ190" s="60"/>
      <c r="BR190" s="60"/>
      <c r="BS190" s="60"/>
      <c r="BT190" s="60"/>
      <c r="BU190" s="60"/>
      <c r="BV190" s="60"/>
      <c r="BW190" s="60"/>
      <c r="BX190" s="60"/>
      <c r="BZ190" s="56"/>
      <c r="CA190" s="56"/>
      <c r="CB190" s="56"/>
      <c r="CC190" s="56"/>
      <c r="CD190" s="56"/>
    </row>
    <row r="191" spans="1:82">
      <c r="A191" s="236"/>
      <c r="B191" s="236"/>
      <c r="C191" s="236"/>
      <c r="D191" s="236"/>
      <c r="E191" s="236"/>
      <c r="F191" s="236"/>
      <c r="G191" s="236"/>
      <c r="H191" s="236"/>
      <c r="I191" s="236"/>
      <c r="J191" s="236"/>
      <c r="K191" s="236"/>
      <c r="L191" s="236"/>
      <c r="M191" s="237">
        <v>150</v>
      </c>
      <c r="N191" s="237"/>
      <c r="O191" s="235"/>
      <c r="P191" s="235"/>
      <c r="Q191" s="235"/>
      <c r="R191" s="235"/>
      <c r="S191" s="235"/>
      <c r="T191" s="235"/>
      <c r="U191" s="238"/>
      <c r="V191" s="238"/>
      <c r="W191" s="238"/>
      <c r="X191" s="238"/>
      <c r="Y191" s="238"/>
      <c r="Z191" s="238"/>
      <c r="AA191" s="238"/>
      <c r="AB191" s="238"/>
      <c r="AC191" s="238"/>
      <c r="AD191" s="234"/>
      <c r="AE191" s="234"/>
      <c r="AF191" s="234"/>
      <c r="AG191" s="235"/>
      <c r="AH191" s="235"/>
      <c r="AI191" s="235"/>
      <c r="AJ191" s="234"/>
      <c r="AK191" s="234"/>
      <c r="AL191" s="234"/>
      <c r="AM191" s="234"/>
      <c r="AN191" s="225"/>
      <c r="AO191" s="225"/>
      <c r="AP191" s="225"/>
      <c r="AQ191" s="225"/>
      <c r="AR191" s="230"/>
      <c r="AS191" s="230"/>
      <c r="AT191" s="230"/>
      <c r="AU191" s="230"/>
      <c r="AV191" s="230"/>
      <c r="AW191" s="230"/>
      <c r="AX191" s="230"/>
      <c r="AY191" s="230"/>
      <c r="AZ191" s="230"/>
      <c r="BA191" s="230"/>
      <c r="BB191" s="230"/>
      <c r="BC191" s="230"/>
      <c r="BD191" s="230"/>
      <c r="BE191" s="230"/>
      <c r="BF191" s="230"/>
      <c r="BG191" s="230"/>
      <c r="BH191" s="60"/>
      <c r="BI191" s="60"/>
      <c r="BJ191" s="60"/>
      <c r="BK191" s="60"/>
      <c r="BL191" s="60"/>
      <c r="BM191" s="60"/>
      <c r="BN191" s="60"/>
      <c r="BO191" s="60"/>
      <c r="BP191" s="60"/>
      <c r="BQ191" s="60"/>
      <c r="BR191" s="60"/>
      <c r="BS191" s="60"/>
      <c r="BT191" s="60"/>
      <c r="BU191" s="60"/>
      <c r="BV191" s="60"/>
      <c r="BW191" s="60"/>
      <c r="BX191" s="60"/>
      <c r="BZ191" s="56"/>
      <c r="CA191" s="56"/>
      <c r="CB191" s="56"/>
      <c r="CC191" s="56"/>
      <c r="CD191" s="56"/>
    </row>
    <row r="192" spans="1:82" s="69" customFormat="1" ht="7.5" customHeight="1">
      <c r="A192" s="65"/>
      <c r="B192" s="65"/>
      <c r="C192" s="65"/>
      <c r="D192" s="65"/>
      <c r="E192" s="65"/>
      <c r="F192" s="65"/>
      <c r="G192" s="65"/>
      <c r="H192" s="65"/>
      <c r="I192" s="65"/>
      <c r="J192" s="65"/>
      <c r="K192" s="65"/>
      <c r="L192" s="65"/>
      <c r="M192" s="74"/>
      <c r="N192" s="74"/>
      <c r="O192" s="74"/>
      <c r="P192" s="74"/>
      <c r="Q192" s="74"/>
      <c r="R192" s="74"/>
      <c r="S192" s="74"/>
      <c r="T192" s="74"/>
      <c r="U192" s="75"/>
      <c r="V192" s="75"/>
      <c r="W192" s="75"/>
      <c r="X192" s="75"/>
      <c r="Y192" s="75"/>
      <c r="Z192" s="75"/>
      <c r="AA192" s="75"/>
      <c r="AB192" s="75"/>
      <c r="AC192" s="75"/>
      <c r="AD192" s="75"/>
      <c r="AE192" s="75"/>
      <c r="AF192" s="75"/>
      <c r="AG192" s="75"/>
      <c r="AH192" s="75"/>
      <c r="AI192" s="75"/>
      <c r="AJ192" s="76"/>
      <c r="AK192" s="76"/>
      <c r="AL192" s="76"/>
      <c r="AM192" s="76"/>
      <c r="AN192" s="78"/>
      <c r="AO192" s="78"/>
      <c r="AP192" s="78"/>
      <c r="AQ192" s="78"/>
      <c r="AR192" s="79"/>
      <c r="AS192" s="79"/>
      <c r="AT192" s="79"/>
      <c r="AU192" s="79"/>
      <c r="AV192" s="79"/>
      <c r="AW192" s="79"/>
      <c r="AX192" s="79"/>
      <c r="AY192" s="79"/>
      <c r="AZ192" s="79"/>
      <c r="BA192" s="79"/>
      <c r="BB192" s="79"/>
      <c r="BC192" s="79"/>
      <c r="BD192" s="79"/>
      <c r="BE192" s="79"/>
      <c r="BF192" s="79"/>
      <c r="BG192" s="79"/>
      <c r="BZ192" s="65"/>
      <c r="CA192" s="65"/>
      <c r="CB192" s="65"/>
      <c r="CC192" s="65"/>
      <c r="CD192" s="65"/>
    </row>
    <row r="193" spans="1:82" s="69" customFormat="1" ht="7.5" customHeight="1">
      <c r="A193" s="65"/>
      <c r="B193" s="65"/>
      <c r="C193" s="65"/>
      <c r="D193" s="65"/>
      <c r="E193" s="65"/>
      <c r="F193" s="65"/>
      <c r="G193" s="65"/>
      <c r="H193" s="65"/>
      <c r="I193" s="65"/>
      <c r="J193" s="65"/>
      <c r="K193" s="65"/>
      <c r="L193" s="65"/>
      <c r="M193" s="65"/>
      <c r="N193" s="65"/>
      <c r="O193" s="65"/>
      <c r="P193" s="65"/>
      <c r="Q193" s="65"/>
      <c r="R193" s="65"/>
      <c r="S193" s="65"/>
      <c r="T193" s="65"/>
      <c r="U193" s="66"/>
      <c r="V193" s="66"/>
      <c r="W193" s="66"/>
      <c r="X193" s="66"/>
      <c r="Y193" s="66"/>
      <c r="Z193" s="66"/>
      <c r="AA193" s="66"/>
      <c r="AB193" s="66"/>
      <c r="AC193" s="66"/>
      <c r="AD193" s="66"/>
      <c r="AE193" s="66"/>
      <c r="AF193" s="66"/>
      <c r="AG193" s="66"/>
      <c r="AH193" s="66"/>
      <c r="AI193" s="66"/>
      <c r="AJ193" s="67"/>
      <c r="AK193" s="67"/>
      <c r="AL193" s="67"/>
      <c r="AM193" s="67"/>
      <c r="AN193" s="80"/>
      <c r="AO193" s="80"/>
      <c r="AP193" s="80"/>
      <c r="AQ193" s="80"/>
      <c r="AR193" s="79"/>
      <c r="AS193" s="79"/>
      <c r="AT193" s="79"/>
      <c r="AU193" s="79"/>
      <c r="AV193" s="79"/>
      <c r="AW193" s="79"/>
      <c r="AX193" s="79"/>
      <c r="AY193" s="79"/>
      <c r="AZ193" s="79"/>
      <c r="BA193" s="79"/>
      <c r="BB193" s="79"/>
      <c r="BC193" s="79"/>
      <c r="BD193" s="79"/>
      <c r="BE193" s="79"/>
      <c r="BF193" s="79"/>
      <c r="BG193" s="79"/>
      <c r="BZ193" s="65"/>
      <c r="CA193" s="65"/>
      <c r="CB193" s="65"/>
      <c r="CC193" s="65"/>
      <c r="CD193" s="65"/>
    </row>
    <row r="194" spans="1:82" s="69" customFormat="1" ht="7.5" customHeight="1">
      <c r="A194" s="65"/>
      <c r="B194" s="65"/>
      <c r="C194" s="65"/>
      <c r="D194" s="65"/>
      <c r="E194" s="65"/>
      <c r="F194" s="65"/>
      <c r="G194" s="65"/>
      <c r="H194" s="65"/>
      <c r="I194" s="65"/>
      <c r="J194" s="65"/>
      <c r="K194" s="65"/>
      <c r="L194" s="65"/>
      <c r="M194" s="65"/>
      <c r="N194" s="65"/>
      <c r="O194" s="65"/>
      <c r="P194" s="65"/>
      <c r="Q194" s="65"/>
      <c r="R194" s="65"/>
      <c r="S194" s="65"/>
      <c r="T194" s="65"/>
      <c r="U194" s="66"/>
      <c r="V194" s="66"/>
      <c r="W194" s="66"/>
      <c r="X194" s="66"/>
      <c r="Y194" s="66"/>
      <c r="Z194" s="66"/>
      <c r="AA194" s="66"/>
      <c r="AB194" s="66"/>
      <c r="AC194" s="66"/>
      <c r="AD194" s="66"/>
      <c r="AE194" s="66"/>
      <c r="AF194" s="66"/>
      <c r="AG194" s="66"/>
      <c r="AH194" s="66"/>
      <c r="AI194" s="66"/>
      <c r="AJ194" s="67"/>
      <c r="AK194" s="67"/>
      <c r="AL194" s="67"/>
      <c r="AM194" s="67"/>
      <c r="AN194" s="80"/>
      <c r="AO194" s="80"/>
      <c r="AP194" s="80"/>
      <c r="AQ194" s="80"/>
      <c r="AR194" s="79"/>
      <c r="AS194" s="79"/>
      <c r="AT194" s="79"/>
      <c r="AU194" s="79"/>
      <c r="AV194" s="79"/>
      <c r="AW194" s="79"/>
      <c r="AX194" s="79"/>
      <c r="AY194" s="79"/>
      <c r="AZ194" s="79"/>
      <c r="BA194" s="79"/>
      <c r="BB194" s="79"/>
      <c r="BC194" s="79"/>
      <c r="BD194" s="79"/>
      <c r="BE194" s="79"/>
      <c r="BF194" s="79"/>
      <c r="BG194" s="79"/>
      <c r="BZ194" s="65"/>
      <c r="CA194" s="65"/>
      <c r="CB194" s="65"/>
      <c r="CC194" s="65"/>
      <c r="CD194" s="65"/>
    </row>
    <row r="195" spans="1:82" s="69" customFormat="1" ht="7.5" customHeight="1">
      <c r="A195" s="65"/>
      <c r="B195" s="65"/>
      <c r="C195" s="65"/>
      <c r="D195" s="65"/>
      <c r="E195" s="65"/>
      <c r="F195" s="65"/>
      <c r="G195" s="65"/>
      <c r="H195" s="65"/>
      <c r="I195" s="65"/>
      <c r="J195" s="65"/>
      <c r="K195" s="65"/>
      <c r="L195" s="65"/>
      <c r="M195" s="65"/>
      <c r="N195" s="65"/>
      <c r="O195" s="65"/>
      <c r="P195" s="65"/>
      <c r="Q195" s="65"/>
      <c r="R195" s="65"/>
      <c r="S195" s="65"/>
      <c r="T195" s="65"/>
      <c r="U195" s="66"/>
      <c r="V195" s="66"/>
      <c r="W195" s="66"/>
      <c r="X195" s="66"/>
      <c r="Y195" s="66"/>
      <c r="Z195" s="66"/>
      <c r="AA195" s="66"/>
      <c r="AB195" s="66"/>
      <c r="AC195" s="66"/>
      <c r="AD195" s="66"/>
      <c r="AE195" s="66"/>
      <c r="AF195" s="66"/>
      <c r="AG195" s="66"/>
      <c r="AH195" s="66"/>
      <c r="AI195" s="66"/>
      <c r="AJ195" s="67"/>
      <c r="AK195" s="67"/>
      <c r="AL195" s="67"/>
      <c r="AM195" s="67"/>
      <c r="AN195" s="80"/>
      <c r="AO195" s="80"/>
      <c r="AP195" s="80"/>
      <c r="AQ195" s="80"/>
      <c r="AR195" s="79"/>
      <c r="AS195" s="79"/>
      <c r="AT195" s="79"/>
      <c r="AU195" s="79"/>
      <c r="AV195" s="79"/>
      <c r="AW195" s="79"/>
      <c r="AX195" s="79"/>
      <c r="AY195" s="79"/>
      <c r="AZ195" s="79"/>
      <c r="BA195" s="79"/>
      <c r="BB195" s="79"/>
      <c r="BC195" s="79"/>
      <c r="BD195" s="79"/>
      <c r="BE195" s="79"/>
      <c r="BF195" s="79"/>
      <c r="BG195" s="79"/>
      <c r="BZ195" s="65"/>
      <c r="CA195" s="65"/>
      <c r="CB195" s="65"/>
      <c r="CC195" s="65"/>
      <c r="CD195" s="65"/>
    </row>
    <row r="196" spans="1:82" s="69" customFormat="1" ht="7.5" customHeight="1">
      <c r="A196" s="64"/>
      <c r="B196" s="64"/>
      <c r="C196" s="64"/>
      <c r="D196" s="64"/>
      <c r="E196" s="64"/>
      <c r="F196" s="64"/>
      <c r="G196" s="64"/>
      <c r="H196" s="64"/>
      <c r="I196" s="64"/>
      <c r="J196" s="64"/>
      <c r="K196" s="64"/>
      <c r="L196" s="64"/>
      <c r="N196" s="70"/>
      <c r="O196" s="70"/>
      <c r="P196" s="70"/>
      <c r="Q196" s="70"/>
      <c r="R196" s="70"/>
      <c r="S196" s="70"/>
      <c r="T196" s="70"/>
      <c r="U196" s="70"/>
      <c r="V196" s="70"/>
      <c r="W196" s="70"/>
      <c r="X196" s="70"/>
      <c r="Y196" s="70"/>
      <c r="Z196" s="70"/>
      <c r="AA196" s="70"/>
      <c r="AB196" s="70"/>
      <c r="AC196" s="70"/>
      <c r="AD196" s="70"/>
      <c r="AE196" s="70"/>
      <c r="AF196" s="70"/>
      <c r="AG196" s="70"/>
      <c r="AH196" s="70"/>
      <c r="AI196" s="70"/>
      <c r="AJ196" s="70"/>
      <c r="AK196" s="70"/>
      <c r="AL196" s="70"/>
      <c r="AM196" s="70"/>
      <c r="AN196" s="80"/>
      <c r="AO196" s="80"/>
      <c r="AP196" s="80"/>
      <c r="AQ196" s="80"/>
      <c r="AR196" s="70"/>
      <c r="AS196" s="70"/>
      <c r="AT196" s="70"/>
      <c r="AU196" s="70"/>
      <c r="AV196" s="70"/>
      <c r="AW196" s="70"/>
      <c r="AX196" s="70"/>
      <c r="AY196" s="70"/>
      <c r="AZ196" s="70"/>
      <c r="BA196" s="70"/>
      <c r="BB196" s="70"/>
      <c r="BC196" s="70"/>
      <c r="BD196" s="81"/>
      <c r="BE196" s="81"/>
      <c r="BF196" s="81"/>
      <c r="BG196" s="81"/>
      <c r="BZ196" s="65"/>
      <c r="CA196" s="65"/>
      <c r="CB196" s="65"/>
      <c r="CC196" s="65"/>
      <c r="CD196" s="65"/>
    </row>
    <row r="197" spans="1:82" s="69" customFormat="1" ht="7.5" customHeight="1">
      <c r="A197" s="64"/>
      <c r="B197" s="64"/>
      <c r="C197" s="64"/>
      <c r="D197" s="64"/>
      <c r="E197" s="64"/>
      <c r="F197" s="64"/>
      <c r="G197" s="64"/>
      <c r="H197" s="64"/>
      <c r="I197" s="64"/>
      <c r="J197" s="64"/>
      <c r="K197" s="64"/>
      <c r="L197" s="64"/>
      <c r="M197" s="70"/>
      <c r="N197" s="70"/>
      <c r="O197" s="70"/>
      <c r="P197" s="70"/>
      <c r="Q197" s="70"/>
      <c r="R197" s="70"/>
      <c r="S197" s="70"/>
      <c r="T197" s="70"/>
      <c r="U197" s="70"/>
      <c r="V197" s="70"/>
      <c r="W197" s="70"/>
      <c r="X197" s="70"/>
      <c r="Y197" s="70"/>
      <c r="Z197" s="70"/>
      <c r="AA197" s="70"/>
      <c r="AB197" s="70"/>
      <c r="AC197" s="70"/>
      <c r="AD197" s="70"/>
      <c r="AE197" s="70"/>
      <c r="AF197" s="70"/>
      <c r="AG197" s="70"/>
      <c r="AH197" s="70"/>
      <c r="AI197" s="70"/>
      <c r="AJ197" s="70"/>
      <c r="AK197" s="70"/>
      <c r="AL197" s="70"/>
      <c r="AM197" s="70"/>
      <c r="AN197" s="80"/>
      <c r="AO197" s="80"/>
      <c r="AP197" s="80"/>
      <c r="AQ197" s="80"/>
      <c r="AR197" s="70"/>
      <c r="AS197" s="70"/>
      <c r="AT197" s="70"/>
      <c r="AU197" s="70"/>
      <c r="AV197" s="70"/>
      <c r="AW197" s="70"/>
      <c r="AX197" s="70"/>
      <c r="AY197" s="70"/>
      <c r="AZ197" s="70"/>
      <c r="BA197" s="70"/>
      <c r="BB197" s="70"/>
      <c r="BC197" s="70"/>
      <c r="BD197" s="81"/>
      <c r="BE197" s="81"/>
      <c r="BF197" s="81"/>
      <c r="BG197" s="81"/>
      <c r="BZ197" s="65"/>
      <c r="CA197" s="65"/>
      <c r="CB197" s="65"/>
      <c r="CC197" s="65"/>
      <c r="CD197" s="65"/>
    </row>
    <row r="198" spans="1:82" s="69" customFormat="1" ht="7.5" customHeight="1">
      <c r="A198" s="64"/>
      <c r="B198" s="64"/>
      <c r="C198" s="64"/>
      <c r="D198" s="64"/>
      <c r="E198" s="64"/>
      <c r="F198" s="64"/>
      <c r="G198" s="64"/>
      <c r="H198" s="64"/>
      <c r="I198" s="64"/>
      <c r="J198" s="64"/>
      <c r="K198" s="64"/>
      <c r="L198" s="64"/>
      <c r="M198" s="65"/>
      <c r="N198" s="65"/>
      <c r="O198" s="65"/>
      <c r="P198" s="65"/>
      <c r="Q198" s="65"/>
      <c r="R198" s="65"/>
      <c r="S198" s="65"/>
      <c r="T198" s="65"/>
      <c r="U198" s="72"/>
      <c r="V198" s="65"/>
      <c r="W198" s="65"/>
      <c r="X198" s="72"/>
      <c r="Y198" s="65"/>
      <c r="Z198" s="65"/>
      <c r="AA198" s="72"/>
      <c r="AB198" s="65"/>
      <c r="AC198" s="65"/>
      <c r="AD198" s="72"/>
      <c r="AE198" s="65"/>
      <c r="AF198" s="65"/>
      <c r="AG198" s="72"/>
      <c r="AH198" s="65"/>
      <c r="AI198" s="65"/>
      <c r="AJ198" s="72"/>
      <c r="AK198" s="72"/>
      <c r="AL198" s="65"/>
      <c r="AM198" s="65"/>
      <c r="AN198" s="80"/>
      <c r="AO198" s="80"/>
      <c r="AP198" s="80"/>
      <c r="AQ198" s="80"/>
      <c r="AR198" s="72"/>
      <c r="AS198" s="72"/>
      <c r="AT198" s="72"/>
      <c r="AU198" s="72"/>
      <c r="AV198" s="72"/>
      <c r="AW198" s="72"/>
      <c r="AX198" s="72"/>
      <c r="AY198" s="72"/>
      <c r="AZ198" s="72"/>
      <c r="BA198" s="72"/>
      <c r="BB198" s="72"/>
      <c r="BC198" s="72"/>
      <c r="BD198" s="72"/>
      <c r="BE198" s="72"/>
      <c r="BF198" s="72"/>
      <c r="BG198" s="72"/>
      <c r="BZ198" s="65"/>
      <c r="CA198" s="65"/>
      <c r="CB198" s="65"/>
      <c r="CC198" s="65"/>
      <c r="CD198" s="65"/>
    </row>
    <row r="199" spans="1:82" s="69" customFormat="1" ht="7.5" customHeight="1">
      <c r="A199" s="64"/>
      <c r="B199" s="64"/>
      <c r="C199" s="64"/>
      <c r="D199" s="64"/>
      <c r="E199" s="64"/>
      <c r="F199" s="64"/>
      <c r="G199" s="64"/>
      <c r="H199" s="64"/>
      <c r="I199" s="64"/>
      <c r="J199" s="64"/>
      <c r="K199" s="64"/>
      <c r="L199" s="64"/>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80"/>
      <c r="AO199" s="80"/>
      <c r="AP199" s="80"/>
      <c r="AQ199" s="80"/>
      <c r="AR199" s="72"/>
      <c r="AS199" s="72"/>
      <c r="AT199" s="72"/>
      <c r="AU199" s="72"/>
      <c r="AV199" s="72"/>
      <c r="AW199" s="72"/>
      <c r="AX199" s="72"/>
      <c r="AY199" s="72"/>
      <c r="AZ199" s="72"/>
      <c r="BA199" s="72"/>
      <c r="BB199" s="72"/>
      <c r="BC199" s="72"/>
      <c r="BD199" s="72"/>
      <c r="BE199" s="72"/>
      <c r="BF199" s="72"/>
      <c r="BG199" s="72"/>
      <c r="BZ199" s="65"/>
      <c r="CA199" s="65"/>
      <c r="CB199" s="65"/>
      <c r="CC199" s="65"/>
      <c r="CD199" s="65"/>
    </row>
    <row r="200" spans="1:82" s="69" customFormat="1" ht="7.5" customHeight="1">
      <c r="A200" s="64"/>
      <c r="B200" s="64"/>
      <c r="C200" s="64"/>
      <c r="D200" s="64"/>
      <c r="E200" s="64"/>
      <c r="F200" s="64"/>
      <c r="G200" s="64"/>
      <c r="H200" s="64"/>
      <c r="I200" s="64"/>
      <c r="J200" s="64"/>
      <c r="K200" s="64"/>
      <c r="L200" s="64"/>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3"/>
      <c r="AO200" s="83"/>
      <c r="AP200" s="83"/>
      <c r="AQ200" s="167">
        <v>6</v>
      </c>
      <c r="AR200" s="72"/>
      <c r="AS200" s="72"/>
      <c r="AT200" s="72"/>
      <c r="AU200" s="72"/>
      <c r="AV200" s="72"/>
      <c r="AW200" s="72"/>
      <c r="AX200" s="72"/>
      <c r="AY200" s="72"/>
      <c r="AZ200" s="72"/>
      <c r="BA200" s="72"/>
      <c r="BB200" s="72"/>
      <c r="BC200" s="72"/>
      <c r="BD200" s="72"/>
      <c r="BE200" s="72"/>
      <c r="BF200" s="72"/>
      <c r="BG200" s="72"/>
      <c r="BZ200" s="65"/>
      <c r="CA200" s="65"/>
      <c r="CB200" s="65"/>
      <c r="CC200" s="65"/>
      <c r="CD200" s="65"/>
    </row>
    <row r="201" spans="1:82">
      <c r="A201" s="244"/>
      <c r="B201" s="244"/>
      <c r="C201" s="244"/>
      <c r="D201" s="244"/>
      <c r="E201" s="244"/>
      <c r="F201" s="244"/>
      <c r="G201" s="244"/>
      <c r="H201" s="244"/>
      <c r="I201" s="244"/>
      <c r="J201" s="244"/>
      <c r="K201" s="244"/>
      <c r="L201" s="244"/>
      <c r="M201" s="245">
        <v>151</v>
      </c>
      <c r="N201" s="245"/>
      <c r="O201" s="242"/>
      <c r="P201" s="242"/>
      <c r="Q201" s="242"/>
      <c r="R201" s="242"/>
      <c r="S201" s="242"/>
      <c r="T201" s="242"/>
      <c r="U201" s="243"/>
      <c r="V201" s="243"/>
      <c r="W201" s="243"/>
      <c r="X201" s="243"/>
      <c r="Y201" s="243"/>
      <c r="Z201" s="243"/>
      <c r="AA201" s="243"/>
      <c r="AB201" s="243"/>
      <c r="AC201" s="243"/>
      <c r="AD201" s="241"/>
      <c r="AE201" s="241"/>
      <c r="AF201" s="241"/>
      <c r="AG201" s="242"/>
      <c r="AH201" s="242"/>
      <c r="AI201" s="242"/>
      <c r="AJ201" s="241"/>
      <c r="AK201" s="241"/>
      <c r="AL201" s="241"/>
      <c r="AM201" s="241"/>
      <c r="AN201" s="228"/>
      <c r="AO201" s="228"/>
      <c r="AP201" s="228"/>
      <c r="AQ201" s="228"/>
      <c r="AR201" s="230" t="str">
        <f t="shared" ref="AR201:AR230" si="16">IF(OR(BU201=TRUE,BV201=TRUE),13500,IF(BW201=TRUE,ROUNDDOWN(2000/AA201,0),"-"))</f>
        <v>-</v>
      </c>
      <c r="AS201" s="230"/>
      <c r="AT201" s="230"/>
      <c r="AU201" s="230"/>
      <c r="AV201" s="230" t="str">
        <f t="shared" ref="AV201:AV230" si="17">IF(AR201="-","-",IF(AR201=13333,ROUNDDOWN(2000*U201*X201,0),ROUNDDOWN(AJ201*AR201,0)))</f>
        <v>-</v>
      </c>
      <c r="AW201" s="230"/>
      <c r="AX201" s="230"/>
      <c r="AY201" s="230"/>
      <c r="AZ201" s="230" t="e">
        <f t="shared" ref="AZ201:AZ230" si="18">IF(AR201="-",BX201,MIN((IF((AN201-AR201)&gt;0,AN201-AR201,0)),BX201))</f>
        <v>#REF!</v>
      </c>
      <c r="BA201" s="230"/>
      <c r="BB201" s="230"/>
      <c r="BC201" s="230"/>
      <c r="BD201" s="230" t="e">
        <f t="shared" ref="BD201:BD230" si="19">ROUNDDOWN(AJ201*AZ201,0)</f>
        <v>#REF!</v>
      </c>
      <c r="BE201" s="230"/>
      <c r="BF201" s="230"/>
      <c r="BG201" s="230"/>
      <c r="BH201" s="60"/>
      <c r="BI201" s="60"/>
      <c r="BJ201" s="60"/>
      <c r="BK201" s="60"/>
      <c r="BL201" s="60"/>
      <c r="BM201" s="60"/>
      <c r="BN201" s="60"/>
      <c r="BO201" s="60"/>
      <c r="BP201" s="60"/>
      <c r="BQ201" s="60"/>
      <c r="BR201" s="60"/>
      <c r="BS201" s="60"/>
      <c r="BT201" s="60"/>
      <c r="BU201" s="60" t="b">
        <v>0</v>
      </c>
      <c r="BV201" s="60" t="b">
        <v>0</v>
      </c>
      <c r="BW201" s="60" t="b">
        <v>0</v>
      </c>
      <c r="BX201" s="60" t="e">
        <f>IF(#REF!="スギ",MIN(AN201,50000),MIN(AN201,70000))</f>
        <v>#REF!</v>
      </c>
      <c r="BZ201" s="56"/>
      <c r="CA201" s="56"/>
      <c r="CB201" s="56"/>
      <c r="CC201" s="56"/>
      <c r="CD201" s="56"/>
    </row>
    <row r="202" spans="1:82">
      <c r="A202" s="239"/>
      <c r="B202" s="239"/>
      <c r="C202" s="239"/>
      <c r="D202" s="239"/>
      <c r="E202" s="239"/>
      <c r="F202" s="239"/>
      <c r="G202" s="239"/>
      <c r="H202" s="239"/>
      <c r="I202" s="239"/>
      <c r="J202" s="239"/>
      <c r="K202" s="239"/>
      <c r="L202" s="239"/>
      <c r="M202" s="240">
        <v>152</v>
      </c>
      <c r="N202" s="240"/>
      <c r="O202" s="233"/>
      <c r="P202" s="233"/>
      <c r="Q202" s="233"/>
      <c r="R202" s="233"/>
      <c r="S202" s="233"/>
      <c r="T202" s="233"/>
      <c r="U202" s="231"/>
      <c r="V202" s="231"/>
      <c r="W202" s="231"/>
      <c r="X202" s="231"/>
      <c r="Y202" s="231"/>
      <c r="Z202" s="231"/>
      <c r="AA202" s="231"/>
      <c r="AB202" s="231"/>
      <c r="AC202" s="231"/>
      <c r="AD202" s="232"/>
      <c r="AE202" s="232"/>
      <c r="AF202" s="232"/>
      <c r="AG202" s="233"/>
      <c r="AH202" s="233"/>
      <c r="AI202" s="233"/>
      <c r="AJ202" s="232"/>
      <c r="AK202" s="232"/>
      <c r="AL202" s="232"/>
      <c r="AM202" s="232"/>
      <c r="AN202" s="226"/>
      <c r="AO202" s="226"/>
      <c r="AP202" s="226"/>
      <c r="AQ202" s="226"/>
      <c r="AR202" s="230" t="str">
        <f t="shared" si="16"/>
        <v>-</v>
      </c>
      <c r="AS202" s="230"/>
      <c r="AT202" s="230"/>
      <c r="AU202" s="230"/>
      <c r="AV202" s="230" t="str">
        <f t="shared" si="17"/>
        <v>-</v>
      </c>
      <c r="AW202" s="230"/>
      <c r="AX202" s="230"/>
      <c r="AY202" s="230"/>
      <c r="AZ202" s="230" t="e">
        <f t="shared" si="18"/>
        <v>#REF!</v>
      </c>
      <c r="BA202" s="230"/>
      <c r="BB202" s="230"/>
      <c r="BC202" s="230"/>
      <c r="BD202" s="230" t="e">
        <f t="shared" si="19"/>
        <v>#REF!</v>
      </c>
      <c r="BE202" s="230"/>
      <c r="BF202" s="230"/>
      <c r="BG202" s="230"/>
      <c r="BH202" s="60"/>
      <c r="BI202" s="60"/>
      <c r="BJ202" s="60"/>
      <c r="BK202" s="221"/>
      <c r="BL202" s="221"/>
      <c r="BM202" s="221"/>
      <c r="BN202" s="60"/>
      <c r="BO202" s="60"/>
      <c r="BP202" s="60"/>
      <c r="BQ202" s="60"/>
      <c r="BR202" s="60"/>
      <c r="BS202" s="60"/>
      <c r="BT202" s="60"/>
      <c r="BU202" s="60" t="b">
        <v>0</v>
      </c>
      <c r="BV202" s="60" t="b">
        <v>0</v>
      </c>
      <c r="BW202" s="60" t="b">
        <v>0</v>
      </c>
      <c r="BX202" s="60" t="e">
        <f>IF(#REF!="スギ",MIN(AN202,50000),MIN(AN202,70000))</f>
        <v>#REF!</v>
      </c>
      <c r="BZ202" s="56"/>
      <c r="CA202" s="56"/>
      <c r="CB202" s="56"/>
      <c r="CC202" s="56"/>
      <c r="CD202" s="56"/>
    </row>
    <row r="203" spans="1:82">
      <c r="A203" s="239"/>
      <c r="B203" s="239"/>
      <c r="C203" s="239"/>
      <c r="D203" s="239"/>
      <c r="E203" s="239"/>
      <c r="F203" s="239"/>
      <c r="G203" s="239"/>
      <c r="H203" s="239"/>
      <c r="I203" s="239"/>
      <c r="J203" s="239"/>
      <c r="K203" s="239"/>
      <c r="L203" s="239"/>
      <c r="M203" s="240">
        <v>153</v>
      </c>
      <c r="N203" s="240"/>
      <c r="O203" s="233"/>
      <c r="P203" s="233"/>
      <c r="Q203" s="233"/>
      <c r="R203" s="233"/>
      <c r="S203" s="233"/>
      <c r="T203" s="233"/>
      <c r="U203" s="231"/>
      <c r="V203" s="231"/>
      <c r="W203" s="231"/>
      <c r="X203" s="231"/>
      <c r="Y203" s="231"/>
      <c r="Z203" s="231"/>
      <c r="AA203" s="231"/>
      <c r="AB203" s="231"/>
      <c r="AC203" s="231"/>
      <c r="AD203" s="232"/>
      <c r="AE203" s="232"/>
      <c r="AF203" s="232"/>
      <c r="AG203" s="233"/>
      <c r="AH203" s="233"/>
      <c r="AI203" s="233"/>
      <c r="AJ203" s="232"/>
      <c r="AK203" s="232"/>
      <c r="AL203" s="232"/>
      <c r="AM203" s="232"/>
      <c r="AN203" s="226"/>
      <c r="AO203" s="226"/>
      <c r="AP203" s="226"/>
      <c r="AQ203" s="226"/>
      <c r="AR203" s="230" t="str">
        <f t="shared" si="16"/>
        <v>-</v>
      </c>
      <c r="AS203" s="230"/>
      <c r="AT203" s="230"/>
      <c r="AU203" s="230"/>
      <c r="AV203" s="230" t="str">
        <f t="shared" si="17"/>
        <v>-</v>
      </c>
      <c r="AW203" s="230"/>
      <c r="AX203" s="230"/>
      <c r="AY203" s="230"/>
      <c r="AZ203" s="230" t="e">
        <f t="shared" si="18"/>
        <v>#REF!</v>
      </c>
      <c r="BA203" s="230"/>
      <c r="BB203" s="230"/>
      <c r="BC203" s="230"/>
      <c r="BD203" s="230" t="e">
        <f t="shared" si="19"/>
        <v>#REF!</v>
      </c>
      <c r="BE203" s="230"/>
      <c r="BF203" s="230"/>
      <c r="BG203" s="230"/>
      <c r="BH203" s="60"/>
      <c r="BI203" s="60"/>
      <c r="BJ203" s="60"/>
      <c r="BK203" s="221"/>
      <c r="BL203" s="221"/>
      <c r="BM203" s="221"/>
      <c r="BN203" s="60"/>
      <c r="BO203" s="60"/>
      <c r="BP203" s="60"/>
      <c r="BQ203" s="60"/>
      <c r="BR203" s="60"/>
      <c r="BS203" s="60"/>
      <c r="BT203" s="60"/>
      <c r="BU203" s="60" t="b">
        <v>0</v>
      </c>
      <c r="BV203" s="60" t="b">
        <v>0</v>
      </c>
      <c r="BW203" s="60" t="b">
        <v>0</v>
      </c>
      <c r="BX203" s="60" t="e">
        <f>IF(#REF!="スギ",MIN(AN203,50000),MIN(AN203,70000))</f>
        <v>#REF!</v>
      </c>
      <c r="BZ203" s="56"/>
      <c r="CA203" s="56"/>
      <c r="CB203" s="56"/>
      <c r="CC203" s="56"/>
      <c r="CD203" s="56"/>
    </row>
    <row r="204" spans="1:82">
      <c r="A204" s="239"/>
      <c r="B204" s="239"/>
      <c r="C204" s="239"/>
      <c r="D204" s="239"/>
      <c r="E204" s="239"/>
      <c r="F204" s="239"/>
      <c r="G204" s="239"/>
      <c r="H204" s="239"/>
      <c r="I204" s="239"/>
      <c r="J204" s="239"/>
      <c r="K204" s="239"/>
      <c r="L204" s="239"/>
      <c r="M204" s="240">
        <v>154</v>
      </c>
      <c r="N204" s="240"/>
      <c r="O204" s="233"/>
      <c r="P204" s="233"/>
      <c r="Q204" s="233"/>
      <c r="R204" s="233"/>
      <c r="S204" s="233"/>
      <c r="T204" s="233"/>
      <c r="U204" s="231"/>
      <c r="V204" s="231"/>
      <c r="W204" s="231"/>
      <c r="X204" s="231"/>
      <c r="Y204" s="231"/>
      <c r="Z204" s="231"/>
      <c r="AA204" s="231"/>
      <c r="AB204" s="231"/>
      <c r="AC204" s="231"/>
      <c r="AD204" s="232"/>
      <c r="AE204" s="232"/>
      <c r="AF204" s="232"/>
      <c r="AG204" s="233"/>
      <c r="AH204" s="233"/>
      <c r="AI204" s="233"/>
      <c r="AJ204" s="232"/>
      <c r="AK204" s="232"/>
      <c r="AL204" s="232"/>
      <c r="AM204" s="232"/>
      <c r="AN204" s="226"/>
      <c r="AO204" s="226"/>
      <c r="AP204" s="226"/>
      <c r="AQ204" s="226"/>
      <c r="AR204" s="230" t="str">
        <f t="shared" si="16"/>
        <v>-</v>
      </c>
      <c r="AS204" s="230"/>
      <c r="AT204" s="230"/>
      <c r="AU204" s="230"/>
      <c r="AV204" s="230" t="str">
        <f t="shared" si="17"/>
        <v>-</v>
      </c>
      <c r="AW204" s="230"/>
      <c r="AX204" s="230"/>
      <c r="AY204" s="230"/>
      <c r="AZ204" s="230" t="e">
        <f t="shared" si="18"/>
        <v>#REF!</v>
      </c>
      <c r="BA204" s="230"/>
      <c r="BB204" s="230"/>
      <c r="BC204" s="230"/>
      <c r="BD204" s="230" t="e">
        <f t="shared" si="19"/>
        <v>#REF!</v>
      </c>
      <c r="BE204" s="230"/>
      <c r="BF204" s="230"/>
      <c r="BG204" s="230"/>
      <c r="BH204" s="60"/>
      <c r="BI204" s="60"/>
      <c r="BJ204" s="60"/>
      <c r="BK204" s="221"/>
      <c r="BL204" s="221"/>
      <c r="BM204" s="221"/>
      <c r="BN204" s="60"/>
      <c r="BO204" s="60"/>
      <c r="BP204" s="60"/>
      <c r="BQ204" s="60"/>
      <c r="BR204" s="60"/>
      <c r="BS204" s="60"/>
      <c r="BT204" s="60"/>
      <c r="BU204" s="60" t="b">
        <v>0</v>
      </c>
      <c r="BV204" s="60" t="b">
        <v>0</v>
      </c>
      <c r="BW204" s="60" t="b">
        <v>0</v>
      </c>
      <c r="BX204" s="60" t="e">
        <f>IF(#REF!="スギ",MIN(AN204,50000),MIN(AN204,70000))</f>
        <v>#REF!</v>
      </c>
      <c r="BZ204" s="56"/>
      <c r="CA204" s="56"/>
      <c r="CB204" s="56"/>
      <c r="CC204" s="56"/>
      <c r="CD204" s="56"/>
    </row>
    <row r="205" spans="1:82">
      <c r="A205" s="239"/>
      <c r="B205" s="239"/>
      <c r="C205" s="239"/>
      <c r="D205" s="239"/>
      <c r="E205" s="239"/>
      <c r="F205" s="239"/>
      <c r="G205" s="239"/>
      <c r="H205" s="239"/>
      <c r="I205" s="239"/>
      <c r="J205" s="239"/>
      <c r="K205" s="239"/>
      <c r="L205" s="239"/>
      <c r="M205" s="240">
        <v>155</v>
      </c>
      <c r="N205" s="240"/>
      <c r="O205" s="233"/>
      <c r="P205" s="233"/>
      <c r="Q205" s="233"/>
      <c r="R205" s="233"/>
      <c r="S205" s="233"/>
      <c r="T205" s="233"/>
      <c r="U205" s="231"/>
      <c r="V205" s="231"/>
      <c r="W205" s="231"/>
      <c r="X205" s="231"/>
      <c r="Y205" s="231"/>
      <c r="Z205" s="231"/>
      <c r="AA205" s="231"/>
      <c r="AB205" s="231"/>
      <c r="AC205" s="231"/>
      <c r="AD205" s="232"/>
      <c r="AE205" s="232"/>
      <c r="AF205" s="232"/>
      <c r="AG205" s="233"/>
      <c r="AH205" s="233"/>
      <c r="AI205" s="233"/>
      <c r="AJ205" s="232"/>
      <c r="AK205" s="232"/>
      <c r="AL205" s="232"/>
      <c r="AM205" s="232"/>
      <c r="AN205" s="226"/>
      <c r="AO205" s="226"/>
      <c r="AP205" s="226"/>
      <c r="AQ205" s="226"/>
      <c r="AR205" s="230" t="str">
        <f t="shared" si="16"/>
        <v>-</v>
      </c>
      <c r="AS205" s="230"/>
      <c r="AT205" s="230"/>
      <c r="AU205" s="230"/>
      <c r="AV205" s="230" t="str">
        <f t="shared" si="17"/>
        <v>-</v>
      </c>
      <c r="AW205" s="230"/>
      <c r="AX205" s="230"/>
      <c r="AY205" s="230"/>
      <c r="AZ205" s="230" t="e">
        <f t="shared" si="18"/>
        <v>#REF!</v>
      </c>
      <c r="BA205" s="230"/>
      <c r="BB205" s="230"/>
      <c r="BC205" s="230"/>
      <c r="BD205" s="230" t="e">
        <f t="shared" si="19"/>
        <v>#REF!</v>
      </c>
      <c r="BE205" s="230"/>
      <c r="BF205" s="230"/>
      <c r="BG205" s="230"/>
      <c r="BH205" s="60"/>
      <c r="BI205" s="60"/>
      <c r="BJ205" s="60"/>
      <c r="BK205" s="221"/>
      <c r="BL205" s="221"/>
      <c r="BM205" s="221"/>
      <c r="BN205" s="60"/>
      <c r="BO205" s="60"/>
      <c r="BP205" s="60"/>
      <c r="BQ205" s="60"/>
      <c r="BR205" s="60"/>
      <c r="BS205" s="60"/>
      <c r="BT205" s="60"/>
      <c r="BU205" s="60" t="b">
        <v>0</v>
      </c>
      <c r="BV205" s="60" t="b">
        <v>0</v>
      </c>
      <c r="BW205" s="60" t="b">
        <v>0</v>
      </c>
      <c r="BX205" s="60" t="e">
        <f>IF(#REF!="スギ",MIN(AN205,50000),MIN(AN205,70000))</f>
        <v>#REF!</v>
      </c>
      <c r="BZ205" s="56"/>
      <c r="CA205" s="56"/>
      <c r="CB205" s="56"/>
      <c r="CC205" s="56"/>
      <c r="CD205" s="56"/>
    </row>
    <row r="206" spans="1:82">
      <c r="A206" s="239"/>
      <c r="B206" s="239"/>
      <c r="C206" s="239"/>
      <c r="D206" s="239"/>
      <c r="E206" s="239"/>
      <c r="F206" s="239"/>
      <c r="G206" s="239"/>
      <c r="H206" s="239"/>
      <c r="I206" s="239"/>
      <c r="J206" s="239"/>
      <c r="K206" s="239"/>
      <c r="L206" s="239"/>
      <c r="M206" s="240">
        <v>156</v>
      </c>
      <c r="N206" s="240"/>
      <c r="O206" s="233"/>
      <c r="P206" s="233"/>
      <c r="Q206" s="233"/>
      <c r="R206" s="233"/>
      <c r="S206" s="233"/>
      <c r="T206" s="233"/>
      <c r="U206" s="231"/>
      <c r="V206" s="231"/>
      <c r="W206" s="231"/>
      <c r="X206" s="231"/>
      <c r="Y206" s="231"/>
      <c r="Z206" s="231"/>
      <c r="AA206" s="231"/>
      <c r="AB206" s="231"/>
      <c r="AC206" s="231"/>
      <c r="AD206" s="232"/>
      <c r="AE206" s="232"/>
      <c r="AF206" s="232"/>
      <c r="AG206" s="233"/>
      <c r="AH206" s="233"/>
      <c r="AI206" s="233"/>
      <c r="AJ206" s="232"/>
      <c r="AK206" s="232"/>
      <c r="AL206" s="232"/>
      <c r="AM206" s="232"/>
      <c r="AN206" s="226"/>
      <c r="AO206" s="226"/>
      <c r="AP206" s="226"/>
      <c r="AQ206" s="226"/>
      <c r="AR206" s="230" t="str">
        <f t="shared" si="16"/>
        <v>-</v>
      </c>
      <c r="AS206" s="230"/>
      <c r="AT206" s="230"/>
      <c r="AU206" s="230"/>
      <c r="AV206" s="230" t="str">
        <f t="shared" si="17"/>
        <v>-</v>
      </c>
      <c r="AW206" s="230"/>
      <c r="AX206" s="230"/>
      <c r="AY206" s="230"/>
      <c r="AZ206" s="230" t="e">
        <f t="shared" si="18"/>
        <v>#REF!</v>
      </c>
      <c r="BA206" s="230"/>
      <c r="BB206" s="230"/>
      <c r="BC206" s="230"/>
      <c r="BD206" s="230" t="e">
        <f t="shared" si="19"/>
        <v>#REF!</v>
      </c>
      <c r="BE206" s="230"/>
      <c r="BF206" s="230"/>
      <c r="BG206" s="230"/>
      <c r="BH206" s="60"/>
      <c r="BI206" s="60"/>
      <c r="BJ206" s="60"/>
      <c r="BK206" s="221"/>
      <c r="BL206" s="221"/>
      <c r="BM206" s="221"/>
      <c r="BN206" s="60"/>
      <c r="BO206" s="60"/>
      <c r="BP206" s="60"/>
      <c r="BQ206" s="60"/>
      <c r="BR206" s="60"/>
      <c r="BS206" s="60"/>
      <c r="BT206" s="60"/>
      <c r="BU206" s="60" t="b">
        <v>0</v>
      </c>
      <c r="BV206" s="60" t="b">
        <v>0</v>
      </c>
      <c r="BW206" s="60" t="b">
        <v>0</v>
      </c>
      <c r="BX206" s="60" t="e">
        <f>IF(#REF!="スギ",MIN(AN206,50000),MIN(AN206,70000))</f>
        <v>#REF!</v>
      </c>
      <c r="BZ206" s="56"/>
      <c r="CA206" s="56"/>
      <c r="CB206" s="56"/>
      <c r="CC206" s="56"/>
      <c r="CD206" s="56"/>
    </row>
    <row r="207" spans="1:82">
      <c r="A207" s="239"/>
      <c r="B207" s="239"/>
      <c r="C207" s="239"/>
      <c r="D207" s="239"/>
      <c r="E207" s="239"/>
      <c r="F207" s="239"/>
      <c r="G207" s="239"/>
      <c r="H207" s="239"/>
      <c r="I207" s="239"/>
      <c r="J207" s="239"/>
      <c r="K207" s="239"/>
      <c r="L207" s="239"/>
      <c r="M207" s="240">
        <v>157</v>
      </c>
      <c r="N207" s="240"/>
      <c r="O207" s="233"/>
      <c r="P207" s="233"/>
      <c r="Q207" s="233"/>
      <c r="R207" s="233"/>
      <c r="S207" s="233"/>
      <c r="T207" s="233"/>
      <c r="U207" s="231"/>
      <c r="V207" s="231"/>
      <c r="W207" s="231"/>
      <c r="X207" s="231"/>
      <c r="Y207" s="231"/>
      <c r="Z207" s="231"/>
      <c r="AA207" s="231"/>
      <c r="AB207" s="231"/>
      <c r="AC207" s="231"/>
      <c r="AD207" s="232"/>
      <c r="AE207" s="232"/>
      <c r="AF207" s="232"/>
      <c r="AG207" s="233"/>
      <c r="AH207" s="233"/>
      <c r="AI207" s="233"/>
      <c r="AJ207" s="232"/>
      <c r="AK207" s="232"/>
      <c r="AL207" s="232"/>
      <c r="AM207" s="232"/>
      <c r="AN207" s="226"/>
      <c r="AO207" s="226"/>
      <c r="AP207" s="226"/>
      <c r="AQ207" s="226"/>
      <c r="AR207" s="230" t="str">
        <f t="shared" si="16"/>
        <v>-</v>
      </c>
      <c r="AS207" s="230"/>
      <c r="AT207" s="230"/>
      <c r="AU207" s="230"/>
      <c r="AV207" s="230" t="str">
        <f t="shared" si="17"/>
        <v>-</v>
      </c>
      <c r="AW207" s="230"/>
      <c r="AX207" s="230"/>
      <c r="AY207" s="230"/>
      <c r="AZ207" s="230" t="e">
        <f t="shared" si="18"/>
        <v>#REF!</v>
      </c>
      <c r="BA207" s="230"/>
      <c r="BB207" s="230"/>
      <c r="BC207" s="230"/>
      <c r="BD207" s="230" t="e">
        <f t="shared" si="19"/>
        <v>#REF!</v>
      </c>
      <c r="BE207" s="230"/>
      <c r="BF207" s="230"/>
      <c r="BG207" s="230"/>
      <c r="BH207" s="60"/>
      <c r="BI207" s="60"/>
      <c r="BJ207" s="60"/>
      <c r="BK207" s="221"/>
      <c r="BL207" s="221"/>
      <c r="BM207" s="221"/>
      <c r="BN207" s="60"/>
      <c r="BO207" s="60"/>
      <c r="BP207" s="60"/>
      <c r="BQ207" s="60"/>
      <c r="BR207" s="60"/>
      <c r="BS207" s="60"/>
      <c r="BT207" s="60"/>
      <c r="BU207" s="60" t="b">
        <v>0</v>
      </c>
      <c r="BV207" s="60" t="b">
        <v>0</v>
      </c>
      <c r="BW207" s="60" t="b">
        <v>0</v>
      </c>
      <c r="BX207" s="60" t="e">
        <f>IF(#REF!="スギ",MIN(AN207,50000),MIN(AN207,70000))</f>
        <v>#REF!</v>
      </c>
      <c r="BZ207" s="56"/>
      <c r="CA207" s="56"/>
      <c r="CB207" s="56"/>
      <c r="CC207" s="56"/>
      <c r="CD207" s="56"/>
    </row>
    <row r="208" spans="1:82">
      <c r="A208" s="239"/>
      <c r="B208" s="239"/>
      <c r="C208" s="239"/>
      <c r="D208" s="239"/>
      <c r="E208" s="239"/>
      <c r="F208" s="239"/>
      <c r="G208" s="239"/>
      <c r="H208" s="239"/>
      <c r="I208" s="239"/>
      <c r="J208" s="239"/>
      <c r="K208" s="239"/>
      <c r="L208" s="239"/>
      <c r="M208" s="240">
        <v>158</v>
      </c>
      <c r="N208" s="240"/>
      <c r="O208" s="233"/>
      <c r="P208" s="233"/>
      <c r="Q208" s="233"/>
      <c r="R208" s="233"/>
      <c r="S208" s="233"/>
      <c r="T208" s="233"/>
      <c r="U208" s="231"/>
      <c r="V208" s="231"/>
      <c r="W208" s="231"/>
      <c r="X208" s="231"/>
      <c r="Y208" s="231"/>
      <c r="Z208" s="231"/>
      <c r="AA208" s="231"/>
      <c r="AB208" s="231"/>
      <c r="AC208" s="231"/>
      <c r="AD208" s="232"/>
      <c r="AE208" s="232"/>
      <c r="AF208" s="232"/>
      <c r="AG208" s="233"/>
      <c r="AH208" s="233"/>
      <c r="AI208" s="233"/>
      <c r="AJ208" s="232"/>
      <c r="AK208" s="232"/>
      <c r="AL208" s="232"/>
      <c r="AM208" s="232"/>
      <c r="AN208" s="226"/>
      <c r="AO208" s="226"/>
      <c r="AP208" s="226"/>
      <c r="AQ208" s="226"/>
      <c r="AR208" s="230" t="str">
        <f t="shared" si="16"/>
        <v>-</v>
      </c>
      <c r="AS208" s="230"/>
      <c r="AT208" s="230"/>
      <c r="AU208" s="230"/>
      <c r="AV208" s="230" t="str">
        <f t="shared" si="17"/>
        <v>-</v>
      </c>
      <c r="AW208" s="230"/>
      <c r="AX208" s="230"/>
      <c r="AY208" s="230"/>
      <c r="AZ208" s="230" t="e">
        <f t="shared" si="18"/>
        <v>#REF!</v>
      </c>
      <c r="BA208" s="230"/>
      <c r="BB208" s="230"/>
      <c r="BC208" s="230"/>
      <c r="BD208" s="230" t="e">
        <f t="shared" si="19"/>
        <v>#REF!</v>
      </c>
      <c r="BE208" s="230"/>
      <c r="BF208" s="230"/>
      <c r="BG208" s="230"/>
      <c r="BH208" s="60"/>
      <c r="BI208" s="60"/>
      <c r="BJ208" s="60"/>
      <c r="BK208" s="221"/>
      <c r="BL208" s="221"/>
      <c r="BM208" s="221"/>
      <c r="BN208" s="60"/>
      <c r="BO208" s="60"/>
      <c r="BP208" s="60"/>
      <c r="BQ208" s="60"/>
      <c r="BR208" s="60"/>
      <c r="BS208" s="60"/>
      <c r="BT208" s="60"/>
      <c r="BU208" s="60" t="b">
        <v>0</v>
      </c>
      <c r="BV208" s="60" t="b">
        <v>0</v>
      </c>
      <c r="BW208" s="60" t="b">
        <v>0</v>
      </c>
      <c r="BX208" s="60" t="e">
        <f>IF(#REF!="スギ",MIN(AN208,50000),MIN(AN208,70000))</f>
        <v>#REF!</v>
      </c>
      <c r="BZ208" s="56"/>
      <c r="CA208" s="56"/>
      <c r="CB208" s="56"/>
      <c r="CC208" s="56"/>
      <c r="CD208" s="56"/>
    </row>
    <row r="209" spans="1:82">
      <c r="A209" s="239"/>
      <c r="B209" s="239"/>
      <c r="C209" s="239"/>
      <c r="D209" s="239"/>
      <c r="E209" s="239"/>
      <c r="F209" s="239"/>
      <c r="G209" s="239"/>
      <c r="H209" s="239"/>
      <c r="I209" s="239"/>
      <c r="J209" s="239"/>
      <c r="K209" s="239"/>
      <c r="L209" s="239"/>
      <c r="M209" s="240">
        <v>159</v>
      </c>
      <c r="N209" s="240"/>
      <c r="O209" s="233"/>
      <c r="P209" s="233"/>
      <c r="Q209" s="233"/>
      <c r="R209" s="233"/>
      <c r="S209" s="233"/>
      <c r="T209" s="233"/>
      <c r="U209" s="231"/>
      <c r="V209" s="231"/>
      <c r="W209" s="231"/>
      <c r="X209" s="231"/>
      <c r="Y209" s="231"/>
      <c r="Z209" s="231"/>
      <c r="AA209" s="231"/>
      <c r="AB209" s="231"/>
      <c r="AC209" s="231"/>
      <c r="AD209" s="232"/>
      <c r="AE209" s="232"/>
      <c r="AF209" s="232"/>
      <c r="AG209" s="233"/>
      <c r="AH209" s="233"/>
      <c r="AI209" s="233"/>
      <c r="AJ209" s="232"/>
      <c r="AK209" s="232"/>
      <c r="AL209" s="232"/>
      <c r="AM209" s="232"/>
      <c r="AN209" s="226"/>
      <c r="AO209" s="226"/>
      <c r="AP209" s="226"/>
      <c r="AQ209" s="226"/>
      <c r="AR209" s="230" t="str">
        <f t="shared" si="16"/>
        <v>-</v>
      </c>
      <c r="AS209" s="230"/>
      <c r="AT209" s="230"/>
      <c r="AU209" s="230"/>
      <c r="AV209" s="230" t="str">
        <f t="shared" si="17"/>
        <v>-</v>
      </c>
      <c r="AW209" s="230"/>
      <c r="AX209" s="230"/>
      <c r="AY209" s="230"/>
      <c r="AZ209" s="230" t="e">
        <f t="shared" si="18"/>
        <v>#REF!</v>
      </c>
      <c r="BA209" s="230"/>
      <c r="BB209" s="230"/>
      <c r="BC209" s="230"/>
      <c r="BD209" s="230" t="e">
        <f t="shared" si="19"/>
        <v>#REF!</v>
      </c>
      <c r="BE209" s="230"/>
      <c r="BF209" s="230"/>
      <c r="BG209" s="230"/>
      <c r="BH209" s="60"/>
      <c r="BI209" s="60"/>
      <c r="BJ209" s="60"/>
      <c r="BK209" s="221"/>
      <c r="BL209" s="221"/>
      <c r="BM209" s="221"/>
      <c r="BN209" s="60"/>
      <c r="BO209" s="60"/>
      <c r="BP209" s="60"/>
      <c r="BQ209" s="60"/>
      <c r="BR209" s="60"/>
      <c r="BS209" s="60"/>
      <c r="BT209" s="60"/>
      <c r="BU209" s="60" t="b">
        <v>0</v>
      </c>
      <c r="BV209" s="60" t="b">
        <v>0</v>
      </c>
      <c r="BW209" s="60" t="b">
        <v>0</v>
      </c>
      <c r="BX209" s="60" t="e">
        <f>IF(#REF!="スギ",MIN(AN209,50000),MIN(AN209,70000))</f>
        <v>#REF!</v>
      </c>
      <c r="BZ209" s="56"/>
      <c r="CA209" s="56"/>
      <c r="CB209" s="56"/>
      <c r="CC209" s="56"/>
      <c r="CD209" s="56"/>
    </row>
    <row r="210" spans="1:82">
      <c r="A210" s="239"/>
      <c r="B210" s="239"/>
      <c r="C210" s="239"/>
      <c r="D210" s="239"/>
      <c r="E210" s="239"/>
      <c r="F210" s="239"/>
      <c r="G210" s="239"/>
      <c r="H210" s="239"/>
      <c r="I210" s="239"/>
      <c r="J210" s="239"/>
      <c r="K210" s="239"/>
      <c r="L210" s="239"/>
      <c r="M210" s="240">
        <v>160</v>
      </c>
      <c r="N210" s="240"/>
      <c r="O210" s="233"/>
      <c r="P210" s="233"/>
      <c r="Q210" s="233"/>
      <c r="R210" s="233"/>
      <c r="S210" s="233"/>
      <c r="T210" s="233"/>
      <c r="U210" s="231"/>
      <c r="V210" s="231"/>
      <c r="W210" s="231"/>
      <c r="X210" s="231"/>
      <c r="Y210" s="231"/>
      <c r="Z210" s="231"/>
      <c r="AA210" s="231"/>
      <c r="AB210" s="231"/>
      <c r="AC210" s="231"/>
      <c r="AD210" s="232"/>
      <c r="AE210" s="232"/>
      <c r="AF210" s="232"/>
      <c r="AG210" s="233"/>
      <c r="AH210" s="233"/>
      <c r="AI210" s="233"/>
      <c r="AJ210" s="232"/>
      <c r="AK210" s="232"/>
      <c r="AL210" s="232"/>
      <c r="AM210" s="232"/>
      <c r="AN210" s="226"/>
      <c r="AO210" s="226"/>
      <c r="AP210" s="226"/>
      <c r="AQ210" s="226"/>
      <c r="AR210" s="230" t="str">
        <f t="shared" si="16"/>
        <v>-</v>
      </c>
      <c r="AS210" s="230"/>
      <c r="AT210" s="230"/>
      <c r="AU210" s="230"/>
      <c r="AV210" s="230" t="str">
        <f t="shared" si="17"/>
        <v>-</v>
      </c>
      <c r="AW210" s="230"/>
      <c r="AX210" s="230"/>
      <c r="AY210" s="230"/>
      <c r="AZ210" s="230" t="e">
        <f t="shared" si="18"/>
        <v>#REF!</v>
      </c>
      <c r="BA210" s="230"/>
      <c r="BB210" s="230"/>
      <c r="BC210" s="230"/>
      <c r="BD210" s="230" t="e">
        <f t="shared" si="19"/>
        <v>#REF!</v>
      </c>
      <c r="BE210" s="230"/>
      <c r="BF210" s="230"/>
      <c r="BG210" s="230"/>
      <c r="BH210" s="60"/>
      <c r="BI210" s="60"/>
      <c r="BJ210" s="60"/>
      <c r="BK210" s="221"/>
      <c r="BL210" s="221"/>
      <c r="BM210" s="221"/>
      <c r="BN210" s="60"/>
      <c r="BO210" s="60"/>
      <c r="BP210" s="60"/>
      <c r="BQ210" s="60"/>
      <c r="BR210" s="60"/>
      <c r="BS210" s="60"/>
      <c r="BT210" s="60"/>
      <c r="BU210" s="60" t="b">
        <v>0</v>
      </c>
      <c r="BV210" s="60" t="b">
        <v>0</v>
      </c>
      <c r="BW210" s="60" t="b">
        <v>0</v>
      </c>
      <c r="BX210" s="60" t="e">
        <f>IF(#REF!="スギ",MIN(AN210,50000),MIN(AN210,70000))</f>
        <v>#REF!</v>
      </c>
      <c r="BZ210" s="56"/>
      <c r="CA210" s="56"/>
      <c r="CB210" s="56"/>
      <c r="CC210" s="56"/>
      <c r="CD210" s="56"/>
    </row>
    <row r="211" spans="1:82">
      <c r="A211" s="239"/>
      <c r="B211" s="239"/>
      <c r="C211" s="239"/>
      <c r="D211" s="239"/>
      <c r="E211" s="239"/>
      <c r="F211" s="239"/>
      <c r="G211" s="239"/>
      <c r="H211" s="239"/>
      <c r="I211" s="239"/>
      <c r="J211" s="239"/>
      <c r="K211" s="239"/>
      <c r="L211" s="239"/>
      <c r="M211" s="240">
        <v>161</v>
      </c>
      <c r="N211" s="240"/>
      <c r="O211" s="233"/>
      <c r="P211" s="233"/>
      <c r="Q211" s="233"/>
      <c r="R211" s="233"/>
      <c r="S211" s="233"/>
      <c r="T211" s="233"/>
      <c r="U211" s="231"/>
      <c r="V211" s="231"/>
      <c r="W211" s="231"/>
      <c r="X211" s="231"/>
      <c r="Y211" s="231"/>
      <c r="Z211" s="231"/>
      <c r="AA211" s="231"/>
      <c r="AB211" s="231"/>
      <c r="AC211" s="231"/>
      <c r="AD211" s="232"/>
      <c r="AE211" s="232"/>
      <c r="AF211" s="232"/>
      <c r="AG211" s="233"/>
      <c r="AH211" s="233"/>
      <c r="AI211" s="233"/>
      <c r="AJ211" s="232"/>
      <c r="AK211" s="232"/>
      <c r="AL211" s="232"/>
      <c r="AM211" s="232"/>
      <c r="AN211" s="226"/>
      <c r="AO211" s="226"/>
      <c r="AP211" s="226"/>
      <c r="AQ211" s="226"/>
      <c r="AR211" s="230" t="str">
        <f t="shared" si="16"/>
        <v>-</v>
      </c>
      <c r="AS211" s="230"/>
      <c r="AT211" s="230"/>
      <c r="AU211" s="230"/>
      <c r="AV211" s="230" t="str">
        <f t="shared" si="17"/>
        <v>-</v>
      </c>
      <c r="AW211" s="230"/>
      <c r="AX211" s="230"/>
      <c r="AY211" s="230"/>
      <c r="AZ211" s="230" t="e">
        <f t="shared" si="18"/>
        <v>#REF!</v>
      </c>
      <c r="BA211" s="230"/>
      <c r="BB211" s="230"/>
      <c r="BC211" s="230"/>
      <c r="BD211" s="230" t="e">
        <f t="shared" si="19"/>
        <v>#REF!</v>
      </c>
      <c r="BE211" s="230"/>
      <c r="BF211" s="230"/>
      <c r="BG211" s="230"/>
      <c r="BH211" s="60"/>
      <c r="BI211" s="60"/>
      <c r="BJ211" s="60"/>
      <c r="BK211" s="221"/>
      <c r="BL211" s="221"/>
      <c r="BM211" s="221"/>
      <c r="BN211" s="60"/>
      <c r="BO211" s="60"/>
      <c r="BP211" s="60"/>
      <c r="BQ211" s="60"/>
      <c r="BR211" s="60"/>
      <c r="BS211" s="60"/>
      <c r="BT211" s="60"/>
      <c r="BU211" s="60" t="b">
        <v>0</v>
      </c>
      <c r="BV211" s="60" t="b">
        <v>0</v>
      </c>
      <c r="BW211" s="60" t="b">
        <v>0</v>
      </c>
      <c r="BX211" s="60" t="e">
        <f>IF(#REF!="スギ",MIN(AN211,50000),MIN(AN211,70000))</f>
        <v>#REF!</v>
      </c>
      <c r="BZ211" s="56"/>
      <c r="CA211" s="56"/>
      <c r="CB211" s="56"/>
      <c r="CC211" s="56"/>
      <c r="CD211" s="56"/>
    </row>
    <row r="212" spans="1:82">
      <c r="A212" s="239"/>
      <c r="B212" s="239"/>
      <c r="C212" s="239"/>
      <c r="D212" s="239"/>
      <c r="E212" s="239"/>
      <c r="F212" s="239"/>
      <c r="G212" s="239"/>
      <c r="H212" s="239"/>
      <c r="I212" s="239"/>
      <c r="J212" s="239"/>
      <c r="K212" s="239"/>
      <c r="L212" s="239"/>
      <c r="M212" s="240">
        <v>162</v>
      </c>
      <c r="N212" s="240"/>
      <c r="O212" s="233"/>
      <c r="P212" s="233"/>
      <c r="Q212" s="233"/>
      <c r="R212" s="233"/>
      <c r="S212" s="233"/>
      <c r="T212" s="233"/>
      <c r="U212" s="231"/>
      <c r="V212" s="231"/>
      <c r="W212" s="231"/>
      <c r="X212" s="231"/>
      <c r="Y212" s="231"/>
      <c r="Z212" s="231"/>
      <c r="AA212" s="231"/>
      <c r="AB212" s="231"/>
      <c r="AC212" s="231"/>
      <c r="AD212" s="232"/>
      <c r="AE212" s="232"/>
      <c r="AF212" s="232"/>
      <c r="AG212" s="233"/>
      <c r="AH212" s="233"/>
      <c r="AI212" s="233"/>
      <c r="AJ212" s="232"/>
      <c r="AK212" s="232"/>
      <c r="AL212" s="232"/>
      <c r="AM212" s="232"/>
      <c r="AN212" s="226"/>
      <c r="AO212" s="226"/>
      <c r="AP212" s="226"/>
      <c r="AQ212" s="226"/>
      <c r="AR212" s="230" t="str">
        <f t="shared" si="16"/>
        <v>-</v>
      </c>
      <c r="AS212" s="230"/>
      <c r="AT212" s="230"/>
      <c r="AU212" s="230"/>
      <c r="AV212" s="230" t="str">
        <f t="shared" si="17"/>
        <v>-</v>
      </c>
      <c r="AW212" s="230"/>
      <c r="AX212" s="230"/>
      <c r="AY212" s="230"/>
      <c r="AZ212" s="230" t="e">
        <f t="shared" si="18"/>
        <v>#REF!</v>
      </c>
      <c r="BA212" s="230"/>
      <c r="BB212" s="230"/>
      <c r="BC212" s="230"/>
      <c r="BD212" s="230" t="e">
        <f t="shared" si="19"/>
        <v>#REF!</v>
      </c>
      <c r="BE212" s="230"/>
      <c r="BF212" s="230"/>
      <c r="BG212" s="230"/>
      <c r="BH212" s="60"/>
      <c r="BI212" s="60"/>
      <c r="BJ212" s="60"/>
      <c r="BK212" s="221"/>
      <c r="BL212" s="221"/>
      <c r="BM212" s="221"/>
      <c r="BN212" s="60"/>
      <c r="BO212" s="60"/>
      <c r="BP212" s="60"/>
      <c r="BQ212" s="60"/>
      <c r="BR212" s="60"/>
      <c r="BS212" s="60"/>
      <c r="BT212" s="60"/>
      <c r="BU212" s="60" t="b">
        <v>0</v>
      </c>
      <c r="BV212" s="60" t="b">
        <v>0</v>
      </c>
      <c r="BW212" s="60" t="b">
        <v>0</v>
      </c>
      <c r="BX212" s="60" t="e">
        <f>IF(#REF!="スギ",MIN(AN212,50000),MIN(AN212,70000))</f>
        <v>#REF!</v>
      </c>
      <c r="BZ212" s="56"/>
      <c r="CA212" s="56"/>
      <c r="CB212" s="56"/>
      <c r="CC212" s="56"/>
      <c r="CD212" s="56"/>
    </row>
    <row r="213" spans="1:82">
      <c r="A213" s="239"/>
      <c r="B213" s="239"/>
      <c r="C213" s="239"/>
      <c r="D213" s="239"/>
      <c r="E213" s="239"/>
      <c r="F213" s="239"/>
      <c r="G213" s="239"/>
      <c r="H213" s="239"/>
      <c r="I213" s="239"/>
      <c r="J213" s="239"/>
      <c r="K213" s="239"/>
      <c r="L213" s="239"/>
      <c r="M213" s="240">
        <v>163</v>
      </c>
      <c r="N213" s="240"/>
      <c r="O213" s="233"/>
      <c r="P213" s="233"/>
      <c r="Q213" s="233"/>
      <c r="R213" s="233"/>
      <c r="S213" s="233"/>
      <c r="T213" s="233"/>
      <c r="U213" s="231"/>
      <c r="V213" s="231"/>
      <c r="W213" s="231"/>
      <c r="X213" s="231"/>
      <c r="Y213" s="231"/>
      <c r="Z213" s="231"/>
      <c r="AA213" s="231"/>
      <c r="AB213" s="231"/>
      <c r="AC213" s="231"/>
      <c r="AD213" s="232"/>
      <c r="AE213" s="232"/>
      <c r="AF213" s="232"/>
      <c r="AG213" s="233"/>
      <c r="AH213" s="233"/>
      <c r="AI213" s="233"/>
      <c r="AJ213" s="232"/>
      <c r="AK213" s="232"/>
      <c r="AL213" s="232"/>
      <c r="AM213" s="232"/>
      <c r="AN213" s="226"/>
      <c r="AO213" s="226"/>
      <c r="AP213" s="226"/>
      <c r="AQ213" s="226"/>
      <c r="AR213" s="230" t="str">
        <f t="shared" si="16"/>
        <v>-</v>
      </c>
      <c r="AS213" s="230"/>
      <c r="AT213" s="230"/>
      <c r="AU213" s="230"/>
      <c r="AV213" s="230" t="str">
        <f t="shared" si="17"/>
        <v>-</v>
      </c>
      <c r="AW213" s="230"/>
      <c r="AX213" s="230"/>
      <c r="AY213" s="230"/>
      <c r="AZ213" s="230" t="e">
        <f t="shared" si="18"/>
        <v>#REF!</v>
      </c>
      <c r="BA213" s="230"/>
      <c r="BB213" s="230"/>
      <c r="BC213" s="230"/>
      <c r="BD213" s="230" t="e">
        <f t="shared" si="19"/>
        <v>#REF!</v>
      </c>
      <c r="BE213" s="230"/>
      <c r="BF213" s="230"/>
      <c r="BG213" s="230"/>
      <c r="BH213" s="60"/>
      <c r="BI213" s="60"/>
      <c r="BJ213" s="60"/>
      <c r="BK213" s="221"/>
      <c r="BL213" s="221"/>
      <c r="BM213" s="221"/>
      <c r="BN213" s="60"/>
      <c r="BO213" s="60"/>
      <c r="BP213" s="60"/>
      <c r="BQ213" s="60"/>
      <c r="BR213" s="60"/>
      <c r="BS213" s="60"/>
      <c r="BT213" s="60"/>
      <c r="BU213" s="60" t="b">
        <v>0</v>
      </c>
      <c r="BV213" s="60" t="b">
        <v>0</v>
      </c>
      <c r="BW213" s="60" t="b">
        <v>0</v>
      </c>
      <c r="BX213" s="60" t="e">
        <f>IF(#REF!="スギ",MIN(AN213,50000),MIN(AN213,70000))</f>
        <v>#REF!</v>
      </c>
      <c r="BZ213" s="56"/>
      <c r="CA213" s="56"/>
      <c r="CB213" s="56"/>
      <c r="CC213" s="56"/>
      <c r="CD213" s="56"/>
    </row>
    <row r="214" spans="1:82">
      <c r="A214" s="239"/>
      <c r="B214" s="239"/>
      <c r="C214" s="239"/>
      <c r="D214" s="239"/>
      <c r="E214" s="239"/>
      <c r="F214" s="239"/>
      <c r="G214" s="239"/>
      <c r="H214" s="239"/>
      <c r="I214" s="239"/>
      <c r="J214" s="239"/>
      <c r="K214" s="239"/>
      <c r="L214" s="239"/>
      <c r="M214" s="240">
        <v>164</v>
      </c>
      <c r="N214" s="240"/>
      <c r="O214" s="233"/>
      <c r="P214" s="233"/>
      <c r="Q214" s="233"/>
      <c r="R214" s="233"/>
      <c r="S214" s="233"/>
      <c r="T214" s="233"/>
      <c r="U214" s="231"/>
      <c r="V214" s="231"/>
      <c r="W214" s="231"/>
      <c r="X214" s="231"/>
      <c r="Y214" s="231"/>
      <c r="Z214" s="231"/>
      <c r="AA214" s="231"/>
      <c r="AB214" s="231"/>
      <c r="AC214" s="231"/>
      <c r="AD214" s="232"/>
      <c r="AE214" s="232"/>
      <c r="AF214" s="232"/>
      <c r="AG214" s="233"/>
      <c r="AH214" s="233"/>
      <c r="AI214" s="233"/>
      <c r="AJ214" s="232"/>
      <c r="AK214" s="232"/>
      <c r="AL214" s="232"/>
      <c r="AM214" s="232"/>
      <c r="AN214" s="226"/>
      <c r="AO214" s="226"/>
      <c r="AP214" s="226"/>
      <c r="AQ214" s="226"/>
      <c r="AR214" s="230" t="str">
        <f t="shared" si="16"/>
        <v>-</v>
      </c>
      <c r="AS214" s="230"/>
      <c r="AT214" s="230"/>
      <c r="AU214" s="230"/>
      <c r="AV214" s="230" t="str">
        <f t="shared" si="17"/>
        <v>-</v>
      </c>
      <c r="AW214" s="230"/>
      <c r="AX214" s="230"/>
      <c r="AY214" s="230"/>
      <c r="AZ214" s="230" t="e">
        <f t="shared" si="18"/>
        <v>#REF!</v>
      </c>
      <c r="BA214" s="230"/>
      <c r="BB214" s="230"/>
      <c r="BC214" s="230"/>
      <c r="BD214" s="230" t="e">
        <f t="shared" si="19"/>
        <v>#REF!</v>
      </c>
      <c r="BE214" s="230"/>
      <c r="BF214" s="230"/>
      <c r="BG214" s="230"/>
      <c r="BH214" s="60"/>
      <c r="BI214" s="60"/>
      <c r="BJ214" s="60"/>
      <c r="BK214" s="221"/>
      <c r="BL214" s="221"/>
      <c r="BM214" s="221"/>
      <c r="BN214" s="60"/>
      <c r="BO214" s="60"/>
      <c r="BP214" s="60"/>
      <c r="BQ214" s="60"/>
      <c r="BR214" s="60"/>
      <c r="BS214" s="60"/>
      <c r="BT214" s="60"/>
      <c r="BU214" s="60" t="b">
        <v>0</v>
      </c>
      <c r="BV214" s="60" t="b">
        <v>0</v>
      </c>
      <c r="BW214" s="60" t="b">
        <v>0</v>
      </c>
      <c r="BX214" s="60" t="e">
        <f>IF(#REF!="スギ",MIN(AN214,50000),MIN(AN214,70000))</f>
        <v>#REF!</v>
      </c>
      <c r="BZ214" s="56"/>
      <c r="CA214" s="56"/>
      <c r="CB214" s="56"/>
      <c r="CC214" s="56"/>
      <c r="CD214" s="56"/>
    </row>
    <row r="215" spans="1:82">
      <c r="A215" s="239"/>
      <c r="B215" s="239"/>
      <c r="C215" s="239"/>
      <c r="D215" s="239"/>
      <c r="E215" s="239"/>
      <c r="F215" s="239"/>
      <c r="G215" s="239"/>
      <c r="H215" s="239"/>
      <c r="I215" s="239"/>
      <c r="J215" s="239"/>
      <c r="K215" s="239"/>
      <c r="L215" s="239"/>
      <c r="M215" s="240">
        <v>165</v>
      </c>
      <c r="N215" s="240"/>
      <c r="O215" s="233"/>
      <c r="P215" s="233"/>
      <c r="Q215" s="233"/>
      <c r="R215" s="233"/>
      <c r="S215" s="233"/>
      <c r="T215" s="233"/>
      <c r="U215" s="231"/>
      <c r="V215" s="231"/>
      <c r="W215" s="231"/>
      <c r="X215" s="231"/>
      <c r="Y215" s="231"/>
      <c r="Z215" s="231"/>
      <c r="AA215" s="231"/>
      <c r="AB215" s="231"/>
      <c r="AC215" s="231"/>
      <c r="AD215" s="232"/>
      <c r="AE215" s="232"/>
      <c r="AF215" s="232"/>
      <c r="AG215" s="233"/>
      <c r="AH215" s="233"/>
      <c r="AI215" s="233"/>
      <c r="AJ215" s="232"/>
      <c r="AK215" s="232"/>
      <c r="AL215" s="232"/>
      <c r="AM215" s="232"/>
      <c r="AN215" s="226"/>
      <c r="AO215" s="226"/>
      <c r="AP215" s="226"/>
      <c r="AQ215" s="226"/>
      <c r="AR215" s="230" t="str">
        <f t="shared" si="16"/>
        <v>-</v>
      </c>
      <c r="AS215" s="230"/>
      <c r="AT215" s="230"/>
      <c r="AU215" s="230"/>
      <c r="AV215" s="230" t="str">
        <f t="shared" si="17"/>
        <v>-</v>
      </c>
      <c r="AW215" s="230"/>
      <c r="AX215" s="230"/>
      <c r="AY215" s="230"/>
      <c r="AZ215" s="230" t="e">
        <f t="shared" si="18"/>
        <v>#REF!</v>
      </c>
      <c r="BA215" s="230"/>
      <c r="BB215" s="230"/>
      <c r="BC215" s="230"/>
      <c r="BD215" s="230" t="e">
        <f t="shared" si="19"/>
        <v>#REF!</v>
      </c>
      <c r="BE215" s="230"/>
      <c r="BF215" s="230"/>
      <c r="BG215" s="230"/>
      <c r="BH215" s="60"/>
      <c r="BI215" s="60"/>
      <c r="BJ215" s="60"/>
      <c r="BK215" s="221"/>
      <c r="BL215" s="221"/>
      <c r="BM215" s="221"/>
      <c r="BN215" s="60"/>
      <c r="BO215" s="60"/>
      <c r="BP215" s="60"/>
      <c r="BQ215" s="60"/>
      <c r="BR215" s="60"/>
      <c r="BS215" s="60"/>
      <c r="BT215" s="60"/>
      <c r="BU215" s="60" t="b">
        <v>0</v>
      </c>
      <c r="BV215" s="60" t="b">
        <v>0</v>
      </c>
      <c r="BW215" s="60" t="b">
        <v>0</v>
      </c>
      <c r="BX215" s="60" t="e">
        <f>IF(#REF!="スギ",MIN(AN215,50000),MIN(AN215,70000))</f>
        <v>#REF!</v>
      </c>
      <c r="BZ215" s="56"/>
      <c r="CA215" s="56"/>
      <c r="CB215" s="56"/>
      <c r="CC215" s="56"/>
      <c r="CD215" s="56"/>
    </row>
    <row r="216" spans="1:82">
      <c r="A216" s="239"/>
      <c r="B216" s="239"/>
      <c r="C216" s="239"/>
      <c r="D216" s="239"/>
      <c r="E216" s="239"/>
      <c r="F216" s="239"/>
      <c r="G216" s="239"/>
      <c r="H216" s="239"/>
      <c r="I216" s="239"/>
      <c r="J216" s="239"/>
      <c r="K216" s="239"/>
      <c r="L216" s="239"/>
      <c r="M216" s="240">
        <v>166</v>
      </c>
      <c r="N216" s="240"/>
      <c r="O216" s="233"/>
      <c r="P216" s="233"/>
      <c r="Q216" s="233"/>
      <c r="R216" s="233"/>
      <c r="S216" s="233"/>
      <c r="T216" s="233"/>
      <c r="U216" s="231"/>
      <c r="V216" s="231"/>
      <c r="W216" s="231"/>
      <c r="X216" s="231"/>
      <c r="Y216" s="231"/>
      <c r="Z216" s="231"/>
      <c r="AA216" s="231"/>
      <c r="AB216" s="231"/>
      <c r="AC216" s="231"/>
      <c r="AD216" s="232"/>
      <c r="AE216" s="232"/>
      <c r="AF216" s="232"/>
      <c r="AG216" s="233"/>
      <c r="AH216" s="233"/>
      <c r="AI216" s="233"/>
      <c r="AJ216" s="232"/>
      <c r="AK216" s="232"/>
      <c r="AL216" s="232"/>
      <c r="AM216" s="232"/>
      <c r="AN216" s="226"/>
      <c r="AO216" s="226"/>
      <c r="AP216" s="226"/>
      <c r="AQ216" s="226"/>
      <c r="AR216" s="230" t="str">
        <f t="shared" si="16"/>
        <v>-</v>
      </c>
      <c r="AS216" s="230"/>
      <c r="AT216" s="230"/>
      <c r="AU216" s="230"/>
      <c r="AV216" s="230" t="str">
        <f t="shared" si="17"/>
        <v>-</v>
      </c>
      <c r="AW216" s="230"/>
      <c r="AX216" s="230"/>
      <c r="AY216" s="230"/>
      <c r="AZ216" s="230" t="e">
        <f t="shared" si="18"/>
        <v>#REF!</v>
      </c>
      <c r="BA216" s="230"/>
      <c r="BB216" s="230"/>
      <c r="BC216" s="230"/>
      <c r="BD216" s="230" t="e">
        <f t="shared" si="19"/>
        <v>#REF!</v>
      </c>
      <c r="BE216" s="230"/>
      <c r="BF216" s="230"/>
      <c r="BG216" s="230"/>
      <c r="BH216" s="60"/>
      <c r="BI216" s="60"/>
      <c r="BJ216" s="60"/>
      <c r="BK216" s="221"/>
      <c r="BL216" s="221"/>
      <c r="BM216" s="221"/>
      <c r="BN216" s="60"/>
      <c r="BO216" s="60"/>
      <c r="BP216" s="60"/>
      <c r="BQ216" s="60"/>
      <c r="BR216" s="60"/>
      <c r="BS216" s="60"/>
      <c r="BT216" s="60"/>
      <c r="BU216" s="60" t="b">
        <v>0</v>
      </c>
      <c r="BV216" s="60" t="b">
        <v>0</v>
      </c>
      <c r="BW216" s="60" t="b">
        <v>0</v>
      </c>
      <c r="BX216" s="60" t="e">
        <f>IF(#REF!="スギ",MIN(AN216,50000),MIN(AN216,70000))</f>
        <v>#REF!</v>
      </c>
      <c r="BZ216" s="56"/>
      <c r="CA216" s="56"/>
      <c r="CB216" s="56"/>
      <c r="CC216" s="56"/>
      <c r="CD216" s="56"/>
    </row>
    <row r="217" spans="1:82">
      <c r="A217" s="239"/>
      <c r="B217" s="239"/>
      <c r="C217" s="239"/>
      <c r="D217" s="239"/>
      <c r="E217" s="239"/>
      <c r="F217" s="239"/>
      <c r="G217" s="239"/>
      <c r="H217" s="239"/>
      <c r="I217" s="239"/>
      <c r="J217" s="239"/>
      <c r="K217" s="239"/>
      <c r="L217" s="239"/>
      <c r="M217" s="240">
        <v>167</v>
      </c>
      <c r="N217" s="240"/>
      <c r="O217" s="233"/>
      <c r="P217" s="233"/>
      <c r="Q217" s="233"/>
      <c r="R217" s="233"/>
      <c r="S217" s="233"/>
      <c r="T217" s="233"/>
      <c r="U217" s="231"/>
      <c r="V217" s="231"/>
      <c r="W217" s="231"/>
      <c r="X217" s="231"/>
      <c r="Y217" s="231"/>
      <c r="Z217" s="231"/>
      <c r="AA217" s="231"/>
      <c r="AB217" s="231"/>
      <c r="AC217" s="231"/>
      <c r="AD217" s="232"/>
      <c r="AE217" s="232"/>
      <c r="AF217" s="232"/>
      <c r="AG217" s="233"/>
      <c r="AH217" s="233"/>
      <c r="AI217" s="233"/>
      <c r="AJ217" s="232"/>
      <c r="AK217" s="232"/>
      <c r="AL217" s="232"/>
      <c r="AM217" s="232"/>
      <c r="AN217" s="226"/>
      <c r="AO217" s="226"/>
      <c r="AP217" s="226"/>
      <c r="AQ217" s="226"/>
      <c r="AR217" s="230" t="str">
        <f t="shared" si="16"/>
        <v>-</v>
      </c>
      <c r="AS217" s="230"/>
      <c r="AT217" s="230"/>
      <c r="AU217" s="230"/>
      <c r="AV217" s="230" t="str">
        <f t="shared" si="17"/>
        <v>-</v>
      </c>
      <c r="AW217" s="230"/>
      <c r="AX217" s="230"/>
      <c r="AY217" s="230"/>
      <c r="AZ217" s="230" t="e">
        <f t="shared" si="18"/>
        <v>#REF!</v>
      </c>
      <c r="BA217" s="230"/>
      <c r="BB217" s="230"/>
      <c r="BC217" s="230"/>
      <c r="BD217" s="230" t="e">
        <f t="shared" si="19"/>
        <v>#REF!</v>
      </c>
      <c r="BE217" s="230"/>
      <c r="BF217" s="230"/>
      <c r="BG217" s="230"/>
      <c r="BH217" s="60"/>
      <c r="BI217" s="60"/>
      <c r="BJ217" s="60"/>
      <c r="BK217" s="221"/>
      <c r="BL217" s="221"/>
      <c r="BM217" s="221"/>
      <c r="BN217" s="60"/>
      <c r="BO217" s="60"/>
      <c r="BP217" s="60"/>
      <c r="BQ217" s="60"/>
      <c r="BR217" s="60"/>
      <c r="BS217" s="60"/>
      <c r="BT217" s="60"/>
      <c r="BU217" s="60" t="b">
        <v>0</v>
      </c>
      <c r="BV217" s="60" t="b">
        <v>0</v>
      </c>
      <c r="BW217" s="60" t="b">
        <v>0</v>
      </c>
      <c r="BX217" s="60" t="e">
        <f>IF(#REF!="スギ",MIN(AN217,50000),MIN(AN217,70000))</f>
        <v>#REF!</v>
      </c>
      <c r="BZ217" s="56"/>
      <c r="CA217" s="56"/>
      <c r="CB217" s="56"/>
      <c r="CC217" s="56"/>
      <c r="CD217" s="56"/>
    </row>
    <row r="218" spans="1:82">
      <c r="A218" s="239"/>
      <c r="B218" s="239"/>
      <c r="C218" s="239"/>
      <c r="D218" s="239"/>
      <c r="E218" s="239"/>
      <c r="F218" s="239"/>
      <c r="G218" s="239"/>
      <c r="H218" s="239"/>
      <c r="I218" s="239"/>
      <c r="J218" s="239"/>
      <c r="K218" s="239"/>
      <c r="L218" s="239"/>
      <c r="M218" s="240">
        <v>168</v>
      </c>
      <c r="N218" s="240"/>
      <c r="O218" s="233"/>
      <c r="P218" s="233"/>
      <c r="Q218" s="233"/>
      <c r="R218" s="233"/>
      <c r="S218" s="233"/>
      <c r="T218" s="233"/>
      <c r="U218" s="231"/>
      <c r="V218" s="231"/>
      <c r="W218" s="231"/>
      <c r="X218" s="231"/>
      <c r="Y218" s="231"/>
      <c r="Z218" s="231"/>
      <c r="AA218" s="231"/>
      <c r="AB218" s="231"/>
      <c r="AC218" s="231"/>
      <c r="AD218" s="232"/>
      <c r="AE218" s="232"/>
      <c r="AF218" s="232"/>
      <c r="AG218" s="233"/>
      <c r="AH218" s="233"/>
      <c r="AI218" s="233"/>
      <c r="AJ218" s="232"/>
      <c r="AK218" s="232"/>
      <c r="AL218" s="232"/>
      <c r="AM218" s="232"/>
      <c r="AN218" s="226"/>
      <c r="AO218" s="226"/>
      <c r="AP218" s="226"/>
      <c r="AQ218" s="226"/>
      <c r="AR218" s="230" t="str">
        <f t="shared" si="16"/>
        <v>-</v>
      </c>
      <c r="AS218" s="230"/>
      <c r="AT218" s="230"/>
      <c r="AU218" s="230"/>
      <c r="AV218" s="230" t="str">
        <f t="shared" si="17"/>
        <v>-</v>
      </c>
      <c r="AW218" s="230"/>
      <c r="AX218" s="230"/>
      <c r="AY218" s="230"/>
      <c r="AZ218" s="230" t="e">
        <f t="shared" si="18"/>
        <v>#REF!</v>
      </c>
      <c r="BA218" s="230"/>
      <c r="BB218" s="230"/>
      <c r="BC218" s="230"/>
      <c r="BD218" s="230" t="e">
        <f t="shared" si="19"/>
        <v>#REF!</v>
      </c>
      <c r="BE218" s="230"/>
      <c r="BF218" s="230"/>
      <c r="BG218" s="230"/>
      <c r="BH218" s="60"/>
      <c r="BI218" s="60"/>
      <c r="BJ218" s="60"/>
      <c r="BK218" s="221"/>
      <c r="BL218" s="221"/>
      <c r="BM218" s="221"/>
      <c r="BN218" s="60"/>
      <c r="BO218" s="60"/>
      <c r="BP218" s="60"/>
      <c r="BQ218" s="60"/>
      <c r="BR218" s="60"/>
      <c r="BS218" s="60"/>
      <c r="BT218" s="60"/>
      <c r="BU218" s="60" t="b">
        <v>0</v>
      </c>
      <c r="BV218" s="60" t="b">
        <v>0</v>
      </c>
      <c r="BW218" s="60" t="b">
        <v>0</v>
      </c>
      <c r="BX218" s="60" t="e">
        <f>IF(#REF!="スギ",MIN(AN218,50000),MIN(AN218,70000))</f>
        <v>#REF!</v>
      </c>
      <c r="BZ218" s="56"/>
      <c r="CA218" s="56"/>
      <c r="CB218" s="56"/>
      <c r="CC218" s="56"/>
      <c r="CD218" s="56"/>
    </row>
    <row r="219" spans="1:82">
      <c r="A219" s="239"/>
      <c r="B219" s="239"/>
      <c r="C219" s="239"/>
      <c r="D219" s="239"/>
      <c r="E219" s="239"/>
      <c r="F219" s="239"/>
      <c r="G219" s="239"/>
      <c r="H219" s="239"/>
      <c r="I219" s="239"/>
      <c r="J219" s="239"/>
      <c r="K219" s="239"/>
      <c r="L219" s="239"/>
      <c r="M219" s="240">
        <v>169</v>
      </c>
      <c r="N219" s="240"/>
      <c r="O219" s="233"/>
      <c r="P219" s="233"/>
      <c r="Q219" s="233"/>
      <c r="R219" s="233"/>
      <c r="S219" s="233"/>
      <c r="T219" s="233"/>
      <c r="U219" s="231"/>
      <c r="V219" s="231"/>
      <c r="W219" s="231"/>
      <c r="X219" s="231"/>
      <c r="Y219" s="231"/>
      <c r="Z219" s="231"/>
      <c r="AA219" s="231"/>
      <c r="AB219" s="231"/>
      <c r="AC219" s="231"/>
      <c r="AD219" s="232"/>
      <c r="AE219" s="232"/>
      <c r="AF219" s="232"/>
      <c r="AG219" s="233"/>
      <c r="AH219" s="233"/>
      <c r="AI219" s="233"/>
      <c r="AJ219" s="232"/>
      <c r="AK219" s="232"/>
      <c r="AL219" s="232"/>
      <c r="AM219" s="232"/>
      <c r="AN219" s="226"/>
      <c r="AO219" s="226"/>
      <c r="AP219" s="226"/>
      <c r="AQ219" s="226"/>
      <c r="AR219" s="230" t="str">
        <f t="shared" si="16"/>
        <v>-</v>
      </c>
      <c r="AS219" s="230"/>
      <c r="AT219" s="230"/>
      <c r="AU219" s="230"/>
      <c r="AV219" s="230" t="str">
        <f t="shared" si="17"/>
        <v>-</v>
      </c>
      <c r="AW219" s="230"/>
      <c r="AX219" s="230"/>
      <c r="AY219" s="230"/>
      <c r="AZ219" s="230" t="e">
        <f t="shared" si="18"/>
        <v>#REF!</v>
      </c>
      <c r="BA219" s="230"/>
      <c r="BB219" s="230"/>
      <c r="BC219" s="230"/>
      <c r="BD219" s="230" t="e">
        <f t="shared" si="19"/>
        <v>#REF!</v>
      </c>
      <c r="BE219" s="230"/>
      <c r="BF219" s="230"/>
      <c r="BG219" s="230"/>
      <c r="BH219" s="60"/>
      <c r="BI219" s="60"/>
      <c r="BJ219" s="60"/>
      <c r="BK219" s="60"/>
      <c r="BL219" s="60"/>
      <c r="BM219" s="60"/>
      <c r="BN219" s="60"/>
      <c r="BO219" s="60"/>
      <c r="BP219" s="60"/>
      <c r="BQ219" s="60"/>
      <c r="BR219" s="60"/>
      <c r="BS219" s="60"/>
      <c r="BT219" s="60"/>
      <c r="BU219" s="60" t="b">
        <v>0</v>
      </c>
      <c r="BV219" s="60" t="b">
        <v>0</v>
      </c>
      <c r="BW219" s="60" t="b">
        <v>0</v>
      </c>
      <c r="BX219" s="60" t="e">
        <f>IF(#REF!="スギ",MIN(AN219,50000),MIN(AN219,70000))</f>
        <v>#REF!</v>
      </c>
      <c r="BZ219" s="56"/>
      <c r="CA219" s="56"/>
      <c r="CB219" s="56"/>
      <c r="CC219" s="56"/>
      <c r="CD219" s="56"/>
    </row>
    <row r="220" spans="1:82">
      <c r="A220" s="239"/>
      <c r="B220" s="239"/>
      <c r="C220" s="239"/>
      <c r="D220" s="239"/>
      <c r="E220" s="239"/>
      <c r="F220" s="239"/>
      <c r="G220" s="239"/>
      <c r="H220" s="239"/>
      <c r="I220" s="239"/>
      <c r="J220" s="239"/>
      <c r="K220" s="239"/>
      <c r="L220" s="239"/>
      <c r="M220" s="240">
        <v>170</v>
      </c>
      <c r="N220" s="240"/>
      <c r="O220" s="233"/>
      <c r="P220" s="233"/>
      <c r="Q220" s="233"/>
      <c r="R220" s="233"/>
      <c r="S220" s="233"/>
      <c r="T220" s="233"/>
      <c r="U220" s="231"/>
      <c r="V220" s="231"/>
      <c r="W220" s="231"/>
      <c r="X220" s="231"/>
      <c r="Y220" s="231"/>
      <c r="Z220" s="231"/>
      <c r="AA220" s="231"/>
      <c r="AB220" s="231"/>
      <c r="AC220" s="231"/>
      <c r="AD220" s="232"/>
      <c r="AE220" s="232"/>
      <c r="AF220" s="232"/>
      <c r="AG220" s="233"/>
      <c r="AH220" s="233"/>
      <c r="AI220" s="233"/>
      <c r="AJ220" s="232"/>
      <c r="AK220" s="232"/>
      <c r="AL220" s="232"/>
      <c r="AM220" s="232"/>
      <c r="AN220" s="226"/>
      <c r="AO220" s="226"/>
      <c r="AP220" s="226"/>
      <c r="AQ220" s="226"/>
      <c r="AR220" s="230" t="str">
        <f t="shared" si="16"/>
        <v>-</v>
      </c>
      <c r="AS220" s="230"/>
      <c r="AT220" s="230"/>
      <c r="AU220" s="230"/>
      <c r="AV220" s="230" t="str">
        <f t="shared" si="17"/>
        <v>-</v>
      </c>
      <c r="AW220" s="230"/>
      <c r="AX220" s="230"/>
      <c r="AY220" s="230"/>
      <c r="AZ220" s="230" t="e">
        <f t="shared" si="18"/>
        <v>#REF!</v>
      </c>
      <c r="BA220" s="230"/>
      <c r="BB220" s="230"/>
      <c r="BC220" s="230"/>
      <c r="BD220" s="230" t="e">
        <f t="shared" si="19"/>
        <v>#REF!</v>
      </c>
      <c r="BE220" s="230"/>
      <c r="BF220" s="230"/>
      <c r="BG220" s="230"/>
      <c r="BH220" s="60"/>
      <c r="BI220" s="60"/>
      <c r="BJ220" s="60"/>
      <c r="BK220" s="60"/>
      <c r="BL220" s="60"/>
      <c r="BM220" s="60"/>
      <c r="BN220" s="60"/>
      <c r="BO220" s="60"/>
      <c r="BP220" s="60"/>
      <c r="BQ220" s="60"/>
      <c r="BR220" s="60"/>
      <c r="BS220" s="60"/>
      <c r="BT220" s="60"/>
      <c r="BU220" s="60" t="b">
        <v>0</v>
      </c>
      <c r="BV220" s="60" t="b">
        <v>0</v>
      </c>
      <c r="BW220" s="60" t="b">
        <v>0</v>
      </c>
      <c r="BX220" s="60" t="e">
        <f>IF(#REF!="スギ",MIN(AN220,50000),MIN(AN220,70000))</f>
        <v>#REF!</v>
      </c>
      <c r="BZ220" s="56"/>
      <c r="CA220" s="56"/>
      <c r="CB220" s="56"/>
      <c r="CC220" s="56"/>
      <c r="CD220" s="56"/>
    </row>
    <row r="221" spans="1:82">
      <c r="A221" s="239"/>
      <c r="B221" s="239"/>
      <c r="C221" s="239"/>
      <c r="D221" s="239"/>
      <c r="E221" s="239"/>
      <c r="F221" s="239"/>
      <c r="G221" s="239"/>
      <c r="H221" s="239"/>
      <c r="I221" s="239"/>
      <c r="J221" s="239"/>
      <c r="K221" s="239"/>
      <c r="L221" s="239"/>
      <c r="M221" s="240">
        <v>171</v>
      </c>
      <c r="N221" s="240"/>
      <c r="O221" s="233"/>
      <c r="P221" s="233"/>
      <c r="Q221" s="233"/>
      <c r="R221" s="233"/>
      <c r="S221" s="233"/>
      <c r="T221" s="233"/>
      <c r="U221" s="231"/>
      <c r="V221" s="231"/>
      <c r="W221" s="231"/>
      <c r="X221" s="231"/>
      <c r="Y221" s="231"/>
      <c r="Z221" s="231"/>
      <c r="AA221" s="231"/>
      <c r="AB221" s="231"/>
      <c r="AC221" s="231"/>
      <c r="AD221" s="232"/>
      <c r="AE221" s="232"/>
      <c r="AF221" s="232"/>
      <c r="AG221" s="233"/>
      <c r="AH221" s="233"/>
      <c r="AI221" s="233"/>
      <c r="AJ221" s="232"/>
      <c r="AK221" s="232"/>
      <c r="AL221" s="232"/>
      <c r="AM221" s="232"/>
      <c r="AN221" s="226"/>
      <c r="AO221" s="226"/>
      <c r="AP221" s="226"/>
      <c r="AQ221" s="226"/>
      <c r="AR221" s="230" t="str">
        <f t="shared" si="16"/>
        <v>-</v>
      </c>
      <c r="AS221" s="230"/>
      <c r="AT221" s="230"/>
      <c r="AU221" s="230"/>
      <c r="AV221" s="230" t="str">
        <f t="shared" si="17"/>
        <v>-</v>
      </c>
      <c r="AW221" s="230"/>
      <c r="AX221" s="230"/>
      <c r="AY221" s="230"/>
      <c r="AZ221" s="230" t="e">
        <f t="shared" si="18"/>
        <v>#REF!</v>
      </c>
      <c r="BA221" s="230"/>
      <c r="BB221" s="230"/>
      <c r="BC221" s="230"/>
      <c r="BD221" s="230" t="e">
        <f t="shared" si="19"/>
        <v>#REF!</v>
      </c>
      <c r="BE221" s="230"/>
      <c r="BF221" s="230"/>
      <c r="BG221" s="230"/>
      <c r="BH221" s="60"/>
      <c r="BI221" s="60"/>
      <c r="BJ221" s="60"/>
      <c r="BK221" s="60"/>
      <c r="BL221" s="60"/>
      <c r="BM221" s="60"/>
      <c r="BN221" s="60"/>
      <c r="BO221" s="60"/>
      <c r="BP221" s="60"/>
      <c r="BQ221" s="60"/>
      <c r="BR221" s="60"/>
      <c r="BS221" s="60"/>
      <c r="BT221" s="60"/>
      <c r="BU221" s="60" t="b">
        <v>0</v>
      </c>
      <c r="BV221" s="60" t="b">
        <v>0</v>
      </c>
      <c r="BW221" s="60" t="b">
        <v>0</v>
      </c>
      <c r="BX221" s="60" t="e">
        <f>IF(#REF!="スギ",MIN(AN221,50000),MIN(AN221,70000))</f>
        <v>#REF!</v>
      </c>
      <c r="BZ221" s="56"/>
      <c r="CA221" s="56"/>
      <c r="CB221" s="56"/>
      <c r="CC221" s="56"/>
      <c r="CD221" s="56"/>
    </row>
    <row r="222" spans="1:82">
      <c r="A222" s="239"/>
      <c r="B222" s="239"/>
      <c r="C222" s="239"/>
      <c r="D222" s="239"/>
      <c r="E222" s="239"/>
      <c r="F222" s="239"/>
      <c r="G222" s="239"/>
      <c r="H222" s="239"/>
      <c r="I222" s="239"/>
      <c r="J222" s="239"/>
      <c r="K222" s="239"/>
      <c r="L222" s="239"/>
      <c r="M222" s="240">
        <v>172</v>
      </c>
      <c r="N222" s="240"/>
      <c r="O222" s="233"/>
      <c r="P222" s="233"/>
      <c r="Q222" s="233"/>
      <c r="R222" s="233"/>
      <c r="S222" s="233"/>
      <c r="T222" s="233"/>
      <c r="U222" s="231"/>
      <c r="V222" s="231"/>
      <c r="W222" s="231"/>
      <c r="X222" s="231"/>
      <c r="Y222" s="231"/>
      <c r="Z222" s="231"/>
      <c r="AA222" s="231"/>
      <c r="AB222" s="231"/>
      <c r="AC222" s="231"/>
      <c r="AD222" s="232"/>
      <c r="AE222" s="232"/>
      <c r="AF222" s="232"/>
      <c r="AG222" s="233"/>
      <c r="AH222" s="233"/>
      <c r="AI222" s="233"/>
      <c r="AJ222" s="232"/>
      <c r="AK222" s="232"/>
      <c r="AL222" s="232"/>
      <c r="AM222" s="232"/>
      <c r="AN222" s="226"/>
      <c r="AO222" s="226"/>
      <c r="AP222" s="226"/>
      <c r="AQ222" s="226"/>
      <c r="AR222" s="230" t="str">
        <f t="shared" si="16"/>
        <v>-</v>
      </c>
      <c r="AS222" s="230"/>
      <c r="AT222" s="230"/>
      <c r="AU222" s="230"/>
      <c r="AV222" s="230" t="str">
        <f t="shared" si="17"/>
        <v>-</v>
      </c>
      <c r="AW222" s="230"/>
      <c r="AX222" s="230"/>
      <c r="AY222" s="230"/>
      <c r="AZ222" s="230" t="e">
        <f t="shared" si="18"/>
        <v>#REF!</v>
      </c>
      <c r="BA222" s="230"/>
      <c r="BB222" s="230"/>
      <c r="BC222" s="230"/>
      <c r="BD222" s="230" t="e">
        <f t="shared" si="19"/>
        <v>#REF!</v>
      </c>
      <c r="BE222" s="230"/>
      <c r="BF222" s="230"/>
      <c r="BG222" s="230"/>
      <c r="BH222" s="60"/>
      <c r="BI222" s="60"/>
      <c r="BJ222" s="60"/>
      <c r="BK222" s="60"/>
      <c r="BL222" s="60"/>
      <c r="BM222" s="60"/>
      <c r="BN222" s="60"/>
      <c r="BO222" s="60"/>
      <c r="BP222" s="60"/>
      <c r="BQ222" s="60"/>
      <c r="BR222" s="60"/>
      <c r="BS222" s="60"/>
      <c r="BT222" s="60"/>
      <c r="BU222" s="60" t="b">
        <v>0</v>
      </c>
      <c r="BV222" s="60" t="b">
        <v>0</v>
      </c>
      <c r="BW222" s="60" t="b">
        <v>0</v>
      </c>
      <c r="BX222" s="60" t="e">
        <f>IF(#REF!="スギ",MIN(AN222,50000),MIN(AN222,70000))</f>
        <v>#REF!</v>
      </c>
      <c r="BZ222" s="56"/>
      <c r="CA222" s="56"/>
      <c r="CB222" s="56"/>
      <c r="CC222" s="56"/>
      <c r="CD222" s="56"/>
    </row>
    <row r="223" spans="1:82">
      <c r="A223" s="239"/>
      <c r="B223" s="239"/>
      <c r="C223" s="239"/>
      <c r="D223" s="239"/>
      <c r="E223" s="239"/>
      <c r="F223" s="239"/>
      <c r="G223" s="239"/>
      <c r="H223" s="239"/>
      <c r="I223" s="239"/>
      <c r="J223" s="239"/>
      <c r="K223" s="239"/>
      <c r="L223" s="239"/>
      <c r="M223" s="240">
        <v>173</v>
      </c>
      <c r="N223" s="240"/>
      <c r="O223" s="233"/>
      <c r="P223" s="233"/>
      <c r="Q223" s="233"/>
      <c r="R223" s="233"/>
      <c r="S223" s="233"/>
      <c r="T223" s="233"/>
      <c r="U223" s="231"/>
      <c r="V223" s="231"/>
      <c r="W223" s="231"/>
      <c r="X223" s="231"/>
      <c r="Y223" s="231"/>
      <c r="Z223" s="231"/>
      <c r="AA223" s="231"/>
      <c r="AB223" s="231"/>
      <c r="AC223" s="231"/>
      <c r="AD223" s="232"/>
      <c r="AE223" s="232"/>
      <c r="AF223" s="232"/>
      <c r="AG223" s="233"/>
      <c r="AH223" s="233"/>
      <c r="AI223" s="233"/>
      <c r="AJ223" s="232"/>
      <c r="AK223" s="232"/>
      <c r="AL223" s="232"/>
      <c r="AM223" s="232"/>
      <c r="AN223" s="226"/>
      <c r="AO223" s="226"/>
      <c r="AP223" s="226"/>
      <c r="AQ223" s="226"/>
      <c r="AR223" s="230" t="str">
        <f t="shared" si="16"/>
        <v>-</v>
      </c>
      <c r="AS223" s="230"/>
      <c r="AT223" s="230"/>
      <c r="AU223" s="230"/>
      <c r="AV223" s="230" t="str">
        <f t="shared" si="17"/>
        <v>-</v>
      </c>
      <c r="AW223" s="230"/>
      <c r="AX223" s="230"/>
      <c r="AY223" s="230"/>
      <c r="AZ223" s="230" t="e">
        <f t="shared" si="18"/>
        <v>#REF!</v>
      </c>
      <c r="BA223" s="230"/>
      <c r="BB223" s="230"/>
      <c r="BC223" s="230"/>
      <c r="BD223" s="230" t="e">
        <f t="shared" si="19"/>
        <v>#REF!</v>
      </c>
      <c r="BE223" s="230"/>
      <c r="BF223" s="230"/>
      <c r="BG223" s="230"/>
      <c r="BH223" s="60"/>
      <c r="BI223" s="60"/>
      <c r="BJ223" s="60"/>
      <c r="BK223" s="60"/>
      <c r="BL223" s="60"/>
      <c r="BM223" s="60"/>
      <c r="BN223" s="60"/>
      <c r="BO223" s="60"/>
      <c r="BP223" s="60"/>
      <c r="BQ223" s="60"/>
      <c r="BR223" s="60"/>
      <c r="BS223" s="60"/>
      <c r="BT223" s="60"/>
      <c r="BU223" s="60" t="b">
        <v>0</v>
      </c>
      <c r="BV223" s="60" t="b">
        <v>0</v>
      </c>
      <c r="BW223" s="60" t="b">
        <v>0</v>
      </c>
      <c r="BX223" s="60" t="e">
        <f>IF(#REF!="スギ",MIN(AN223,50000),MIN(AN223,70000))</f>
        <v>#REF!</v>
      </c>
      <c r="BZ223" s="56"/>
      <c r="CA223" s="56"/>
      <c r="CB223" s="56"/>
      <c r="CC223" s="56"/>
      <c r="CD223" s="56"/>
    </row>
    <row r="224" spans="1:82">
      <c r="A224" s="239"/>
      <c r="B224" s="239"/>
      <c r="C224" s="239"/>
      <c r="D224" s="239"/>
      <c r="E224" s="239"/>
      <c r="F224" s="239"/>
      <c r="G224" s="239"/>
      <c r="H224" s="239"/>
      <c r="I224" s="239"/>
      <c r="J224" s="239"/>
      <c r="K224" s="239"/>
      <c r="L224" s="239"/>
      <c r="M224" s="240">
        <v>174</v>
      </c>
      <c r="N224" s="240"/>
      <c r="O224" s="233"/>
      <c r="P224" s="233"/>
      <c r="Q224" s="233"/>
      <c r="R224" s="233"/>
      <c r="S224" s="233"/>
      <c r="T224" s="233"/>
      <c r="U224" s="231"/>
      <c r="V224" s="231"/>
      <c r="W224" s="231"/>
      <c r="X224" s="231"/>
      <c r="Y224" s="231"/>
      <c r="Z224" s="231"/>
      <c r="AA224" s="231"/>
      <c r="AB224" s="231"/>
      <c r="AC224" s="231"/>
      <c r="AD224" s="232"/>
      <c r="AE224" s="232"/>
      <c r="AF224" s="232"/>
      <c r="AG224" s="233"/>
      <c r="AH224" s="233"/>
      <c r="AI224" s="233"/>
      <c r="AJ224" s="232"/>
      <c r="AK224" s="232"/>
      <c r="AL224" s="232"/>
      <c r="AM224" s="232"/>
      <c r="AN224" s="226"/>
      <c r="AO224" s="226"/>
      <c r="AP224" s="226"/>
      <c r="AQ224" s="226"/>
      <c r="AR224" s="230" t="str">
        <f t="shared" si="16"/>
        <v>-</v>
      </c>
      <c r="AS224" s="230"/>
      <c r="AT224" s="230"/>
      <c r="AU224" s="230"/>
      <c r="AV224" s="230" t="str">
        <f t="shared" si="17"/>
        <v>-</v>
      </c>
      <c r="AW224" s="230"/>
      <c r="AX224" s="230"/>
      <c r="AY224" s="230"/>
      <c r="AZ224" s="230" t="e">
        <f t="shared" si="18"/>
        <v>#REF!</v>
      </c>
      <c r="BA224" s="230"/>
      <c r="BB224" s="230"/>
      <c r="BC224" s="230"/>
      <c r="BD224" s="230" t="e">
        <f t="shared" si="19"/>
        <v>#REF!</v>
      </c>
      <c r="BE224" s="230"/>
      <c r="BF224" s="230"/>
      <c r="BG224" s="230"/>
      <c r="BH224" s="60"/>
      <c r="BI224" s="60"/>
      <c r="BJ224" s="60"/>
      <c r="BK224" s="60"/>
      <c r="BL224" s="60"/>
      <c r="BM224" s="60"/>
      <c r="BN224" s="60"/>
      <c r="BO224" s="60"/>
      <c r="BP224" s="60"/>
      <c r="BQ224" s="60"/>
      <c r="BR224" s="60"/>
      <c r="BS224" s="60"/>
      <c r="BT224" s="60"/>
      <c r="BU224" s="60" t="b">
        <v>0</v>
      </c>
      <c r="BV224" s="60" t="b">
        <v>0</v>
      </c>
      <c r="BW224" s="60" t="b">
        <v>0</v>
      </c>
      <c r="BX224" s="60" t="e">
        <f>IF(#REF!="スギ",MIN(AN224,50000),MIN(AN224,70000))</f>
        <v>#REF!</v>
      </c>
      <c r="BZ224" s="56"/>
      <c r="CA224" s="56"/>
      <c r="CB224" s="56"/>
      <c r="CC224" s="56"/>
      <c r="CD224" s="56"/>
    </row>
    <row r="225" spans="1:82">
      <c r="A225" s="239"/>
      <c r="B225" s="239"/>
      <c r="C225" s="239"/>
      <c r="D225" s="239"/>
      <c r="E225" s="239"/>
      <c r="F225" s="239"/>
      <c r="G225" s="239"/>
      <c r="H225" s="239"/>
      <c r="I225" s="239"/>
      <c r="J225" s="239"/>
      <c r="K225" s="239"/>
      <c r="L225" s="239"/>
      <c r="M225" s="240">
        <v>175</v>
      </c>
      <c r="N225" s="240"/>
      <c r="O225" s="233"/>
      <c r="P225" s="233"/>
      <c r="Q225" s="233"/>
      <c r="R225" s="233"/>
      <c r="S225" s="233"/>
      <c r="T225" s="233"/>
      <c r="U225" s="231"/>
      <c r="V225" s="231"/>
      <c r="W225" s="231"/>
      <c r="X225" s="231"/>
      <c r="Y225" s="231"/>
      <c r="Z225" s="231"/>
      <c r="AA225" s="231"/>
      <c r="AB225" s="231"/>
      <c r="AC225" s="231"/>
      <c r="AD225" s="232"/>
      <c r="AE225" s="232"/>
      <c r="AF225" s="232"/>
      <c r="AG225" s="233"/>
      <c r="AH225" s="233"/>
      <c r="AI225" s="233"/>
      <c r="AJ225" s="232"/>
      <c r="AK225" s="232"/>
      <c r="AL225" s="232"/>
      <c r="AM225" s="232"/>
      <c r="AN225" s="226"/>
      <c r="AO225" s="226"/>
      <c r="AP225" s="226"/>
      <c r="AQ225" s="226"/>
      <c r="AR225" s="230" t="str">
        <f t="shared" si="16"/>
        <v>-</v>
      </c>
      <c r="AS225" s="230"/>
      <c r="AT225" s="230"/>
      <c r="AU225" s="230"/>
      <c r="AV225" s="230" t="str">
        <f t="shared" si="17"/>
        <v>-</v>
      </c>
      <c r="AW225" s="230"/>
      <c r="AX225" s="230"/>
      <c r="AY225" s="230"/>
      <c r="AZ225" s="230" t="e">
        <f t="shared" si="18"/>
        <v>#REF!</v>
      </c>
      <c r="BA225" s="230"/>
      <c r="BB225" s="230"/>
      <c r="BC225" s="230"/>
      <c r="BD225" s="230" t="e">
        <f t="shared" si="19"/>
        <v>#REF!</v>
      </c>
      <c r="BE225" s="230"/>
      <c r="BF225" s="230"/>
      <c r="BG225" s="230"/>
      <c r="BH225" s="60"/>
      <c r="BI225" s="60"/>
      <c r="BJ225" s="60"/>
      <c r="BK225" s="60"/>
      <c r="BL225" s="60"/>
      <c r="BM225" s="60"/>
      <c r="BN225" s="60"/>
      <c r="BO225" s="60"/>
      <c r="BP225" s="60"/>
      <c r="BQ225" s="60"/>
      <c r="BR225" s="60"/>
      <c r="BS225" s="60"/>
      <c r="BT225" s="60"/>
      <c r="BU225" s="60" t="b">
        <v>0</v>
      </c>
      <c r="BV225" s="60" t="b">
        <v>0</v>
      </c>
      <c r="BW225" s="60" t="b">
        <v>0</v>
      </c>
      <c r="BX225" s="60" t="e">
        <f>IF(#REF!="スギ",MIN(AN225,50000),MIN(AN225,70000))</f>
        <v>#REF!</v>
      </c>
      <c r="BZ225" s="56"/>
      <c r="CA225" s="56"/>
      <c r="CB225" s="56"/>
      <c r="CC225" s="56"/>
      <c r="CD225" s="56"/>
    </row>
    <row r="226" spans="1:82">
      <c r="A226" s="239"/>
      <c r="B226" s="239"/>
      <c r="C226" s="239"/>
      <c r="D226" s="239"/>
      <c r="E226" s="239"/>
      <c r="F226" s="239"/>
      <c r="G226" s="239"/>
      <c r="H226" s="239"/>
      <c r="I226" s="239"/>
      <c r="J226" s="239"/>
      <c r="K226" s="239"/>
      <c r="L226" s="239"/>
      <c r="M226" s="240">
        <v>176</v>
      </c>
      <c r="N226" s="240"/>
      <c r="O226" s="233"/>
      <c r="P226" s="233"/>
      <c r="Q226" s="233"/>
      <c r="R226" s="233"/>
      <c r="S226" s="233"/>
      <c r="T226" s="233"/>
      <c r="U226" s="231"/>
      <c r="V226" s="231"/>
      <c r="W226" s="231"/>
      <c r="X226" s="231"/>
      <c r="Y226" s="231"/>
      <c r="Z226" s="231"/>
      <c r="AA226" s="231"/>
      <c r="AB226" s="231"/>
      <c r="AC226" s="231"/>
      <c r="AD226" s="232"/>
      <c r="AE226" s="232"/>
      <c r="AF226" s="232"/>
      <c r="AG226" s="233"/>
      <c r="AH226" s="233"/>
      <c r="AI226" s="233"/>
      <c r="AJ226" s="232"/>
      <c r="AK226" s="232"/>
      <c r="AL226" s="232"/>
      <c r="AM226" s="232"/>
      <c r="AN226" s="226"/>
      <c r="AO226" s="226"/>
      <c r="AP226" s="226"/>
      <c r="AQ226" s="226"/>
      <c r="AR226" s="230" t="str">
        <f t="shared" si="16"/>
        <v>-</v>
      </c>
      <c r="AS226" s="230"/>
      <c r="AT226" s="230"/>
      <c r="AU226" s="230"/>
      <c r="AV226" s="230" t="str">
        <f t="shared" si="17"/>
        <v>-</v>
      </c>
      <c r="AW226" s="230"/>
      <c r="AX226" s="230"/>
      <c r="AY226" s="230"/>
      <c r="AZ226" s="230" t="e">
        <f t="shared" si="18"/>
        <v>#REF!</v>
      </c>
      <c r="BA226" s="230"/>
      <c r="BB226" s="230"/>
      <c r="BC226" s="230"/>
      <c r="BD226" s="230" t="e">
        <f t="shared" si="19"/>
        <v>#REF!</v>
      </c>
      <c r="BE226" s="230"/>
      <c r="BF226" s="230"/>
      <c r="BG226" s="230"/>
      <c r="BH226" s="60"/>
      <c r="BI226" s="60"/>
      <c r="BJ226" s="60"/>
      <c r="BK226" s="60"/>
      <c r="BL226" s="60"/>
      <c r="BM226" s="60"/>
      <c r="BN226" s="60"/>
      <c r="BO226" s="60"/>
      <c r="BP226" s="60"/>
      <c r="BQ226" s="60"/>
      <c r="BR226" s="60"/>
      <c r="BS226" s="60"/>
      <c r="BT226" s="60"/>
      <c r="BU226" s="60" t="b">
        <v>0</v>
      </c>
      <c r="BV226" s="60" t="b">
        <v>0</v>
      </c>
      <c r="BW226" s="60" t="b">
        <v>0</v>
      </c>
      <c r="BX226" s="60" t="e">
        <f>IF(#REF!="スギ",MIN(AN226,50000),MIN(AN226,70000))</f>
        <v>#REF!</v>
      </c>
      <c r="BZ226" s="56"/>
      <c r="CA226" s="56"/>
      <c r="CB226" s="56"/>
      <c r="CC226" s="56"/>
      <c r="CD226" s="56"/>
    </row>
    <row r="227" spans="1:82">
      <c r="A227" s="239"/>
      <c r="B227" s="239"/>
      <c r="C227" s="239"/>
      <c r="D227" s="239"/>
      <c r="E227" s="239"/>
      <c r="F227" s="239"/>
      <c r="G227" s="239"/>
      <c r="H227" s="239"/>
      <c r="I227" s="239"/>
      <c r="J227" s="239"/>
      <c r="K227" s="239"/>
      <c r="L227" s="239"/>
      <c r="M227" s="240">
        <v>177</v>
      </c>
      <c r="N227" s="240"/>
      <c r="O227" s="233"/>
      <c r="P227" s="233"/>
      <c r="Q227" s="233"/>
      <c r="R227" s="233"/>
      <c r="S227" s="233"/>
      <c r="T227" s="233"/>
      <c r="U227" s="231"/>
      <c r="V227" s="231"/>
      <c r="W227" s="231"/>
      <c r="X227" s="231"/>
      <c r="Y227" s="231"/>
      <c r="Z227" s="231"/>
      <c r="AA227" s="231"/>
      <c r="AB227" s="231"/>
      <c r="AC227" s="231"/>
      <c r="AD227" s="232"/>
      <c r="AE227" s="232"/>
      <c r="AF227" s="232"/>
      <c r="AG227" s="233"/>
      <c r="AH227" s="233"/>
      <c r="AI227" s="233"/>
      <c r="AJ227" s="232"/>
      <c r="AK227" s="232"/>
      <c r="AL227" s="232"/>
      <c r="AM227" s="232"/>
      <c r="AN227" s="226"/>
      <c r="AO227" s="226"/>
      <c r="AP227" s="226"/>
      <c r="AQ227" s="226"/>
      <c r="AR227" s="230" t="str">
        <f t="shared" si="16"/>
        <v>-</v>
      </c>
      <c r="AS227" s="230"/>
      <c r="AT227" s="230"/>
      <c r="AU227" s="230"/>
      <c r="AV227" s="230" t="str">
        <f t="shared" si="17"/>
        <v>-</v>
      </c>
      <c r="AW227" s="230"/>
      <c r="AX227" s="230"/>
      <c r="AY227" s="230"/>
      <c r="AZ227" s="230" t="e">
        <f t="shared" si="18"/>
        <v>#REF!</v>
      </c>
      <c r="BA227" s="230"/>
      <c r="BB227" s="230"/>
      <c r="BC227" s="230"/>
      <c r="BD227" s="230" t="e">
        <f t="shared" si="19"/>
        <v>#REF!</v>
      </c>
      <c r="BE227" s="230"/>
      <c r="BF227" s="230"/>
      <c r="BG227" s="230"/>
      <c r="BH227" s="60"/>
      <c r="BI227" s="60"/>
      <c r="BJ227" s="60"/>
      <c r="BK227" s="60"/>
      <c r="BL227" s="60"/>
      <c r="BM227" s="60"/>
      <c r="BN227" s="60"/>
      <c r="BO227" s="60"/>
      <c r="BP227" s="60"/>
      <c r="BQ227" s="60"/>
      <c r="BR227" s="60"/>
      <c r="BS227" s="60"/>
      <c r="BT227" s="60"/>
      <c r="BU227" s="60" t="b">
        <v>0</v>
      </c>
      <c r="BV227" s="60" t="b">
        <v>0</v>
      </c>
      <c r="BW227" s="60" t="b">
        <v>0</v>
      </c>
      <c r="BX227" s="60" t="e">
        <f>IF(#REF!="スギ",MIN(AN227,50000),MIN(AN227,70000))</f>
        <v>#REF!</v>
      </c>
      <c r="BZ227" s="56"/>
      <c r="CA227" s="56"/>
      <c r="CB227" s="56"/>
      <c r="CC227" s="56"/>
      <c r="CD227" s="56"/>
    </row>
    <row r="228" spans="1:82">
      <c r="A228" s="239"/>
      <c r="B228" s="239"/>
      <c r="C228" s="239"/>
      <c r="D228" s="239"/>
      <c r="E228" s="239"/>
      <c r="F228" s="239"/>
      <c r="G228" s="239"/>
      <c r="H228" s="239"/>
      <c r="I228" s="239"/>
      <c r="J228" s="239"/>
      <c r="K228" s="239"/>
      <c r="L228" s="239"/>
      <c r="M228" s="240">
        <v>178</v>
      </c>
      <c r="N228" s="240"/>
      <c r="O228" s="233"/>
      <c r="P228" s="233"/>
      <c r="Q228" s="233"/>
      <c r="R228" s="233"/>
      <c r="S228" s="233"/>
      <c r="T228" s="233"/>
      <c r="U228" s="231"/>
      <c r="V228" s="231"/>
      <c r="W228" s="231"/>
      <c r="X228" s="231"/>
      <c r="Y228" s="231"/>
      <c r="Z228" s="231"/>
      <c r="AA228" s="231"/>
      <c r="AB228" s="231"/>
      <c r="AC228" s="231"/>
      <c r="AD228" s="232"/>
      <c r="AE228" s="232"/>
      <c r="AF228" s="232"/>
      <c r="AG228" s="233"/>
      <c r="AH228" s="233"/>
      <c r="AI228" s="233"/>
      <c r="AJ228" s="232"/>
      <c r="AK228" s="232"/>
      <c r="AL228" s="232"/>
      <c r="AM228" s="232"/>
      <c r="AN228" s="226"/>
      <c r="AO228" s="226"/>
      <c r="AP228" s="226"/>
      <c r="AQ228" s="226"/>
      <c r="AR228" s="230" t="str">
        <f t="shared" si="16"/>
        <v>-</v>
      </c>
      <c r="AS228" s="230"/>
      <c r="AT228" s="230"/>
      <c r="AU228" s="230"/>
      <c r="AV228" s="230" t="str">
        <f t="shared" si="17"/>
        <v>-</v>
      </c>
      <c r="AW228" s="230"/>
      <c r="AX228" s="230"/>
      <c r="AY228" s="230"/>
      <c r="AZ228" s="230" t="e">
        <f t="shared" si="18"/>
        <v>#REF!</v>
      </c>
      <c r="BA228" s="230"/>
      <c r="BB228" s="230"/>
      <c r="BC228" s="230"/>
      <c r="BD228" s="230" t="e">
        <f t="shared" si="19"/>
        <v>#REF!</v>
      </c>
      <c r="BE228" s="230"/>
      <c r="BF228" s="230"/>
      <c r="BG228" s="230"/>
      <c r="BH228" s="60"/>
      <c r="BI228" s="60"/>
      <c r="BJ228" s="60"/>
      <c r="BK228" s="60"/>
      <c r="BL228" s="60"/>
      <c r="BM228" s="60"/>
      <c r="BN228" s="60"/>
      <c r="BO228" s="60"/>
      <c r="BP228" s="60"/>
      <c r="BQ228" s="60"/>
      <c r="BR228" s="60"/>
      <c r="BS228" s="60"/>
      <c r="BT228" s="60"/>
      <c r="BU228" s="60" t="b">
        <v>0</v>
      </c>
      <c r="BV228" s="60" t="b">
        <v>0</v>
      </c>
      <c r="BW228" s="60" t="b">
        <v>0</v>
      </c>
      <c r="BX228" s="60" t="e">
        <f>IF(#REF!="スギ",MIN(AN228,50000),MIN(AN228,70000))</f>
        <v>#REF!</v>
      </c>
      <c r="BZ228" s="56"/>
      <c r="CA228" s="56"/>
      <c r="CB228" s="56"/>
      <c r="CC228" s="56"/>
      <c r="CD228" s="56"/>
    </row>
    <row r="229" spans="1:82">
      <c r="A229" s="239"/>
      <c r="B229" s="239"/>
      <c r="C229" s="239"/>
      <c r="D229" s="239"/>
      <c r="E229" s="239"/>
      <c r="F229" s="239"/>
      <c r="G229" s="239"/>
      <c r="H229" s="239"/>
      <c r="I229" s="239"/>
      <c r="J229" s="239"/>
      <c r="K229" s="239"/>
      <c r="L229" s="239"/>
      <c r="M229" s="240">
        <v>179</v>
      </c>
      <c r="N229" s="240"/>
      <c r="O229" s="233"/>
      <c r="P229" s="233"/>
      <c r="Q229" s="233"/>
      <c r="R229" s="233"/>
      <c r="S229" s="233"/>
      <c r="T229" s="233"/>
      <c r="U229" s="231"/>
      <c r="V229" s="231"/>
      <c r="W229" s="231"/>
      <c r="X229" s="231"/>
      <c r="Y229" s="231"/>
      <c r="Z229" s="231"/>
      <c r="AA229" s="231"/>
      <c r="AB229" s="231"/>
      <c r="AC229" s="231"/>
      <c r="AD229" s="232"/>
      <c r="AE229" s="232"/>
      <c r="AF229" s="232"/>
      <c r="AG229" s="233"/>
      <c r="AH229" s="233"/>
      <c r="AI229" s="233"/>
      <c r="AJ229" s="232"/>
      <c r="AK229" s="232"/>
      <c r="AL229" s="232"/>
      <c r="AM229" s="232"/>
      <c r="AN229" s="226"/>
      <c r="AO229" s="226"/>
      <c r="AP229" s="226"/>
      <c r="AQ229" s="226"/>
      <c r="AR229" s="230" t="str">
        <f t="shared" si="16"/>
        <v>-</v>
      </c>
      <c r="AS229" s="230"/>
      <c r="AT229" s="230"/>
      <c r="AU229" s="230"/>
      <c r="AV229" s="230" t="str">
        <f t="shared" si="17"/>
        <v>-</v>
      </c>
      <c r="AW229" s="230"/>
      <c r="AX229" s="230"/>
      <c r="AY229" s="230"/>
      <c r="AZ229" s="230" t="e">
        <f t="shared" si="18"/>
        <v>#REF!</v>
      </c>
      <c r="BA229" s="230"/>
      <c r="BB229" s="230"/>
      <c r="BC229" s="230"/>
      <c r="BD229" s="230" t="e">
        <f t="shared" si="19"/>
        <v>#REF!</v>
      </c>
      <c r="BE229" s="230"/>
      <c r="BF229" s="230"/>
      <c r="BG229" s="230"/>
      <c r="BH229" s="60"/>
      <c r="BI229" s="60"/>
      <c r="BJ229" s="60"/>
      <c r="BK229" s="60"/>
      <c r="BL229" s="60"/>
      <c r="BM229" s="60"/>
      <c r="BN229" s="60"/>
      <c r="BO229" s="60"/>
      <c r="BP229" s="60"/>
      <c r="BQ229" s="60"/>
      <c r="BR229" s="60"/>
      <c r="BS229" s="60"/>
      <c r="BT229" s="60"/>
      <c r="BU229" s="60" t="b">
        <v>0</v>
      </c>
      <c r="BV229" s="60" t="b">
        <v>0</v>
      </c>
      <c r="BW229" s="60" t="b">
        <v>0</v>
      </c>
      <c r="BX229" s="60" t="e">
        <f>IF(#REF!="スギ",MIN(AN229,50000),MIN(AN229,70000))</f>
        <v>#REF!</v>
      </c>
      <c r="BZ229" s="56"/>
      <c r="CA229" s="56"/>
      <c r="CB229" s="56"/>
      <c r="CC229" s="56"/>
      <c r="CD229" s="56"/>
    </row>
    <row r="230" spans="1:82">
      <c r="A230" s="236"/>
      <c r="B230" s="236"/>
      <c r="C230" s="236"/>
      <c r="D230" s="236"/>
      <c r="E230" s="236"/>
      <c r="F230" s="236"/>
      <c r="G230" s="236"/>
      <c r="H230" s="236"/>
      <c r="I230" s="236"/>
      <c r="J230" s="236"/>
      <c r="K230" s="236"/>
      <c r="L230" s="236"/>
      <c r="M230" s="237">
        <v>180</v>
      </c>
      <c r="N230" s="237"/>
      <c r="O230" s="235"/>
      <c r="P230" s="235"/>
      <c r="Q230" s="235"/>
      <c r="R230" s="235"/>
      <c r="S230" s="235"/>
      <c r="T230" s="235"/>
      <c r="U230" s="238"/>
      <c r="V230" s="238"/>
      <c r="W230" s="238"/>
      <c r="X230" s="238"/>
      <c r="Y230" s="238"/>
      <c r="Z230" s="238"/>
      <c r="AA230" s="238"/>
      <c r="AB230" s="238"/>
      <c r="AC230" s="238"/>
      <c r="AD230" s="234"/>
      <c r="AE230" s="234"/>
      <c r="AF230" s="234"/>
      <c r="AG230" s="235"/>
      <c r="AH230" s="235"/>
      <c r="AI230" s="235"/>
      <c r="AJ230" s="234"/>
      <c r="AK230" s="234"/>
      <c r="AL230" s="234"/>
      <c r="AM230" s="234"/>
      <c r="AN230" s="225"/>
      <c r="AO230" s="225"/>
      <c r="AP230" s="225"/>
      <c r="AQ230" s="225"/>
      <c r="AR230" s="230" t="str">
        <f t="shared" si="16"/>
        <v>-</v>
      </c>
      <c r="AS230" s="230"/>
      <c r="AT230" s="230"/>
      <c r="AU230" s="230"/>
      <c r="AV230" s="230" t="str">
        <f t="shared" si="17"/>
        <v>-</v>
      </c>
      <c r="AW230" s="230"/>
      <c r="AX230" s="230"/>
      <c r="AY230" s="230"/>
      <c r="AZ230" s="230" t="e">
        <f t="shared" si="18"/>
        <v>#REF!</v>
      </c>
      <c r="BA230" s="230"/>
      <c r="BB230" s="230"/>
      <c r="BC230" s="230"/>
      <c r="BD230" s="230" t="e">
        <f t="shared" si="19"/>
        <v>#REF!</v>
      </c>
      <c r="BE230" s="230"/>
      <c r="BF230" s="230"/>
      <c r="BG230" s="230"/>
      <c r="BH230" s="60"/>
      <c r="BI230" s="60"/>
      <c r="BJ230" s="60"/>
      <c r="BK230" s="60"/>
      <c r="BL230" s="60"/>
      <c r="BM230" s="60"/>
      <c r="BN230" s="60"/>
      <c r="BO230" s="60"/>
      <c r="BP230" s="60"/>
      <c r="BQ230" s="60"/>
      <c r="BR230" s="60"/>
      <c r="BS230" s="60"/>
      <c r="BT230" s="60"/>
      <c r="BU230" s="60" t="b">
        <v>0</v>
      </c>
      <c r="BV230" s="60" t="b">
        <v>0</v>
      </c>
      <c r="BW230" s="60" t="b">
        <v>0</v>
      </c>
      <c r="BX230" s="60" t="e">
        <f>IF(#REF!="スギ",MIN(AN230,50000),MIN(AN230,70000))</f>
        <v>#REF!</v>
      </c>
      <c r="BZ230" s="56"/>
      <c r="CA230" s="56"/>
      <c r="CB230" s="56"/>
      <c r="CC230" s="56"/>
      <c r="CD230" s="56"/>
    </row>
    <row r="231" spans="1:82" s="69" customFormat="1" ht="7.5" customHeight="1">
      <c r="A231" s="65"/>
      <c r="B231" s="65"/>
      <c r="C231" s="65"/>
      <c r="D231" s="65"/>
      <c r="E231" s="65"/>
      <c r="F231" s="65"/>
      <c r="G231" s="65"/>
      <c r="H231" s="65"/>
      <c r="I231" s="65"/>
      <c r="J231" s="65"/>
      <c r="K231" s="65"/>
      <c r="L231" s="65"/>
      <c r="M231" s="65"/>
      <c r="N231" s="65"/>
      <c r="O231" s="65"/>
      <c r="P231" s="65"/>
      <c r="Q231" s="65"/>
      <c r="R231" s="65"/>
      <c r="S231" s="65"/>
      <c r="T231" s="65"/>
      <c r="U231" s="66"/>
      <c r="V231" s="66"/>
      <c r="W231" s="66"/>
      <c r="X231" s="66"/>
      <c r="Y231" s="66"/>
      <c r="Z231" s="66"/>
      <c r="AA231" s="66"/>
      <c r="AB231" s="66"/>
      <c r="AC231" s="66"/>
      <c r="AD231" s="66"/>
      <c r="AE231" s="66"/>
      <c r="AF231" s="66"/>
      <c r="AG231" s="66"/>
      <c r="AH231" s="66"/>
      <c r="AI231" s="66"/>
      <c r="AJ231" s="67"/>
      <c r="AK231" s="67"/>
      <c r="AL231" s="67"/>
      <c r="AM231" s="67"/>
      <c r="AN231" s="80"/>
      <c r="AO231" s="80"/>
      <c r="AP231" s="80"/>
      <c r="AQ231" s="80"/>
      <c r="AR231" s="79"/>
      <c r="AS231" s="79"/>
      <c r="AT231" s="79"/>
      <c r="AU231" s="79"/>
      <c r="AV231" s="79"/>
      <c r="AW231" s="79"/>
      <c r="AX231" s="79"/>
      <c r="AY231" s="79"/>
      <c r="AZ231" s="79"/>
      <c r="BA231" s="79"/>
      <c r="BB231" s="79"/>
      <c r="BC231" s="79"/>
      <c r="BD231" s="79"/>
      <c r="BE231" s="79"/>
      <c r="BF231" s="79"/>
      <c r="BG231" s="79"/>
      <c r="BZ231" s="65"/>
      <c r="CA231" s="65"/>
      <c r="CB231" s="65"/>
      <c r="CC231" s="65"/>
      <c r="CD231" s="65"/>
    </row>
    <row r="232" spans="1:82" s="69" customFormat="1" ht="7.5" customHeight="1">
      <c r="A232" s="65"/>
      <c r="B232" s="65"/>
      <c r="C232" s="65"/>
      <c r="D232" s="65"/>
      <c r="E232" s="65"/>
      <c r="F232" s="65"/>
      <c r="G232" s="65"/>
      <c r="H232" s="65"/>
      <c r="I232" s="65"/>
      <c r="J232" s="65"/>
      <c r="K232" s="65"/>
      <c r="L232" s="65"/>
      <c r="M232" s="65"/>
      <c r="N232" s="65"/>
      <c r="O232" s="65"/>
      <c r="P232" s="65"/>
      <c r="Q232" s="65"/>
      <c r="R232" s="65"/>
      <c r="S232" s="65"/>
      <c r="T232" s="65"/>
      <c r="U232" s="66"/>
      <c r="V232" s="66"/>
      <c r="W232" s="66"/>
      <c r="X232" s="66"/>
      <c r="Y232" s="66"/>
      <c r="Z232" s="66"/>
      <c r="AA232" s="66"/>
      <c r="AB232" s="66"/>
      <c r="AC232" s="66"/>
      <c r="AD232" s="66"/>
      <c r="AE232" s="66"/>
      <c r="AF232" s="66"/>
      <c r="AG232" s="66"/>
      <c r="AH232" s="66"/>
      <c r="AI232" s="66"/>
      <c r="AJ232" s="67"/>
      <c r="AK232" s="67"/>
      <c r="AL232" s="67"/>
      <c r="AM232" s="67"/>
      <c r="AN232" s="80"/>
      <c r="AO232" s="80"/>
      <c r="AP232" s="80"/>
      <c r="AQ232" s="80"/>
      <c r="AR232" s="79"/>
      <c r="AS232" s="79"/>
      <c r="AT232" s="79"/>
      <c r="AU232" s="79"/>
      <c r="AV232" s="79"/>
      <c r="AW232" s="79"/>
      <c r="AX232" s="79"/>
      <c r="AY232" s="79"/>
      <c r="AZ232" s="79"/>
      <c r="BA232" s="79"/>
      <c r="BB232" s="79"/>
      <c r="BC232" s="79"/>
      <c r="BD232" s="79"/>
      <c r="BE232" s="79"/>
      <c r="BF232" s="79"/>
      <c r="BG232" s="79"/>
      <c r="BZ232" s="65"/>
      <c r="CA232" s="65"/>
      <c r="CB232" s="65"/>
      <c r="CC232" s="65"/>
      <c r="CD232" s="65"/>
    </row>
    <row r="233" spans="1:82" s="69" customFormat="1" ht="7.5" customHeight="1">
      <c r="A233" s="65"/>
      <c r="B233" s="65"/>
      <c r="C233" s="65"/>
      <c r="D233" s="65"/>
      <c r="E233" s="65"/>
      <c r="F233" s="65"/>
      <c r="G233" s="65"/>
      <c r="H233" s="65"/>
      <c r="I233" s="65"/>
      <c r="J233" s="65"/>
      <c r="K233" s="65"/>
      <c r="L233" s="65"/>
      <c r="M233" s="65"/>
      <c r="N233" s="65"/>
      <c r="O233" s="65"/>
      <c r="P233" s="65"/>
      <c r="Q233" s="65"/>
      <c r="R233" s="65"/>
      <c r="S233" s="65"/>
      <c r="T233" s="65"/>
      <c r="U233" s="66"/>
      <c r="V233" s="66"/>
      <c r="W233" s="66"/>
      <c r="X233" s="66"/>
      <c r="Y233" s="66"/>
      <c r="Z233" s="66"/>
      <c r="AA233" s="66"/>
      <c r="AB233" s="66"/>
      <c r="AC233" s="66"/>
      <c r="AD233" s="66"/>
      <c r="AE233" s="66"/>
      <c r="AF233" s="66"/>
      <c r="AG233" s="66"/>
      <c r="AH233" s="66"/>
      <c r="AI233" s="66"/>
      <c r="AJ233" s="67"/>
      <c r="AK233" s="67"/>
      <c r="AL233" s="67"/>
      <c r="AM233" s="67"/>
      <c r="AN233" s="80"/>
      <c r="AO233" s="80"/>
      <c r="AP233" s="80"/>
      <c r="AQ233" s="80"/>
      <c r="AR233" s="79"/>
      <c r="AS233" s="79"/>
      <c r="AT233" s="79"/>
      <c r="AU233" s="79"/>
      <c r="AV233" s="79"/>
      <c r="AW233" s="79"/>
      <c r="AX233" s="79"/>
      <c r="AY233" s="79"/>
      <c r="AZ233" s="79"/>
      <c r="BA233" s="79"/>
      <c r="BB233" s="79"/>
      <c r="BC233" s="79"/>
      <c r="BD233" s="79"/>
      <c r="BE233" s="79"/>
      <c r="BF233" s="79"/>
      <c r="BG233" s="79"/>
      <c r="BZ233" s="65"/>
      <c r="CA233" s="65"/>
      <c r="CB233" s="65"/>
      <c r="CC233" s="65"/>
      <c r="CD233" s="65"/>
    </row>
    <row r="234" spans="1:82" s="69" customFormat="1" ht="7.5" customHeight="1">
      <c r="A234" s="65"/>
      <c r="B234" s="65"/>
      <c r="C234" s="65"/>
      <c r="D234" s="65"/>
      <c r="E234" s="65"/>
      <c r="F234" s="65"/>
      <c r="G234" s="65"/>
      <c r="H234" s="65"/>
      <c r="I234" s="65"/>
      <c r="J234" s="65"/>
      <c r="K234" s="65"/>
      <c r="L234" s="65"/>
      <c r="M234" s="65"/>
      <c r="N234" s="65"/>
      <c r="O234" s="65"/>
      <c r="P234" s="65"/>
      <c r="Q234" s="65"/>
      <c r="R234" s="65"/>
      <c r="S234" s="65"/>
      <c r="T234" s="65"/>
      <c r="U234" s="66"/>
      <c r="V234" s="66"/>
      <c r="W234" s="66"/>
      <c r="X234" s="66"/>
      <c r="Y234" s="66"/>
      <c r="Z234" s="66"/>
      <c r="AA234" s="66"/>
      <c r="AB234" s="66"/>
      <c r="AC234" s="66"/>
      <c r="AD234" s="66"/>
      <c r="AE234" s="66"/>
      <c r="AF234" s="66"/>
      <c r="AG234" s="66"/>
      <c r="AH234" s="66"/>
      <c r="AI234" s="66"/>
      <c r="AJ234" s="67"/>
      <c r="AK234" s="67"/>
      <c r="AL234" s="67"/>
      <c r="AM234" s="67"/>
      <c r="AN234" s="80"/>
      <c r="AO234" s="80"/>
      <c r="AP234" s="80"/>
      <c r="AQ234" s="80"/>
      <c r="AR234" s="79"/>
      <c r="AS234" s="79"/>
      <c r="AT234" s="79"/>
      <c r="AU234" s="79"/>
      <c r="AV234" s="79"/>
      <c r="AW234" s="79"/>
      <c r="AX234" s="79"/>
      <c r="AY234" s="79"/>
      <c r="AZ234" s="79"/>
      <c r="BA234" s="79"/>
      <c r="BB234" s="79"/>
      <c r="BC234" s="79"/>
      <c r="BD234" s="79"/>
      <c r="BE234" s="79"/>
      <c r="BF234" s="79"/>
      <c r="BG234" s="79"/>
      <c r="BZ234" s="65"/>
      <c r="CA234" s="65"/>
      <c r="CB234" s="65"/>
      <c r="CC234" s="65"/>
      <c r="CD234" s="65"/>
    </row>
    <row r="235" spans="1:82" s="69" customFormat="1" ht="7.5" customHeight="1">
      <c r="A235" s="64"/>
      <c r="B235" s="64"/>
      <c r="C235" s="64"/>
      <c r="D235" s="64"/>
      <c r="E235" s="64"/>
      <c r="F235" s="64"/>
      <c r="G235" s="64"/>
      <c r="H235" s="64"/>
      <c r="I235" s="64"/>
      <c r="J235" s="64"/>
      <c r="K235" s="64"/>
      <c r="L235" s="64"/>
      <c r="N235" s="70"/>
      <c r="O235" s="70"/>
      <c r="P235" s="70"/>
      <c r="Q235" s="70"/>
      <c r="R235" s="70"/>
      <c r="S235" s="70"/>
      <c r="T235" s="70"/>
      <c r="U235" s="70"/>
      <c r="V235" s="70"/>
      <c r="W235" s="70"/>
      <c r="X235" s="70"/>
      <c r="Y235" s="70"/>
      <c r="Z235" s="70"/>
      <c r="AA235" s="70"/>
      <c r="AB235" s="70"/>
      <c r="AC235" s="70"/>
      <c r="AD235" s="70"/>
      <c r="AE235" s="70"/>
      <c r="AF235" s="70"/>
      <c r="AG235" s="70"/>
      <c r="AH235" s="70"/>
      <c r="AI235" s="70"/>
      <c r="AJ235" s="70"/>
      <c r="AK235" s="70"/>
      <c r="AL235" s="70"/>
      <c r="AM235" s="70"/>
      <c r="AN235" s="80"/>
      <c r="AO235" s="80"/>
      <c r="AP235" s="80"/>
      <c r="AQ235" s="80"/>
      <c r="AR235" s="70"/>
      <c r="AS235" s="70"/>
      <c r="AT235" s="70"/>
      <c r="AU235" s="70"/>
      <c r="AV235" s="70"/>
      <c r="AW235" s="70"/>
      <c r="AX235" s="70"/>
      <c r="AY235" s="70"/>
      <c r="AZ235" s="70"/>
      <c r="BA235" s="70"/>
      <c r="BB235" s="70"/>
      <c r="BC235" s="70"/>
      <c r="BD235" s="81"/>
      <c r="BE235" s="81"/>
      <c r="BF235" s="81"/>
      <c r="BG235" s="81"/>
      <c r="BZ235" s="65"/>
      <c r="CA235" s="65"/>
      <c r="CB235" s="65"/>
      <c r="CC235" s="65"/>
      <c r="CD235" s="65"/>
    </row>
    <row r="236" spans="1:82" s="69" customFormat="1" ht="7.5" customHeight="1">
      <c r="A236" s="64"/>
      <c r="B236" s="64"/>
      <c r="C236" s="64"/>
      <c r="D236" s="64"/>
      <c r="E236" s="64"/>
      <c r="F236" s="64"/>
      <c r="G236" s="64"/>
      <c r="H236" s="64"/>
      <c r="I236" s="64"/>
      <c r="J236" s="64"/>
      <c r="K236" s="64"/>
      <c r="L236" s="64"/>
      <c r="M236" s="70"/>
      <c r="N236" s="70"/>
      <c r="O236" s="70"/>
      <c r="P236" s="70"/>
      <c r="Q236" s="70"/>
      <c r="R236" s="70"/>
      <c r="S236" s="70"/>
      <c r="T236" s="70"/>
      <c r="U236" s="70"/>
      <c r="V236" s="70"/>
      <c r="W236" s="70"/>
      <c r="X236" s="70"/>
      <c r="Y236" s="70"/>
      <c r="Z236" s="70"/>
      <c r="AA236" s="70"/>
      <c r="AB236" s="70"/>
      <c r="AC236" s="70"/>
      <c r="AD236" s="70"/>
      <c r="AE236" s="70"/>
      <c r="AF236" s="70"/>
      <c r="AG236" s="70"/>
      <c r="AH236" s="70"/>
      <c r="AI236" s="70"/>
      <c r="AJ236" s="70"/>
      <c r="AK236" s="70"/>
      <c r="AL236" s="70"/>
      <c r="AM236" s="70"/>
      <c r="AN236" s="80"/>
      <c r="AO236" s="80"/>
      <c r="AP236" s="80"/>
      <c r="AQ236" s="80"/>
      <c r="AR236" s="70"/>
      <c r="AS236" s="70"/>
      <c r="AT236" s="70"/>
      <c r="AU236" s="70"/>
      <c r="AV236" s="70"/>
      <c r="AW236" s="70"/>
      <c r="AX236" s="70"/>
      <c r="AY236" s="70"/>
      <c r="AZ236" s="70"/>
      <c r="BA236" s="70"/>
      <c r="BB236" s="70"/>
      <c r="BC236" s="70"/>
      <c r="BD236" s="81"/>
      <c r="BE236" s="81"/>
      <c r="BF236" s="81"/>
      <c r="BG236" s="81"/>
      <c r="BZ236" s="65"/>
      <c r="CA236" s="65"/>
      <c r="CB236" s="65"/>
      <c r="CC236" s="65"/>
      <c r="CD236" s="65"/>
    </row>
    <row r="237" spans="1:82" s="69" customFormat="1" ht="7.5" customHeight="1">
      <c r="A237" s="64"/>
      <c r="B237" s="64"/>
      <c r="C237" s="64"/>
      <c r="D237" s="64"/>
      <c r="E237" s="64"/>
      <c r="F237" s="64"/>
      <c r="G237" s="64"/>
      <c r="H237" s="64"/>
      <c r="I237" s="64"/>
      <c r="J237" s="64"/>
      <c r="K237" s="64"/>
      <c r="L237" s="64"/>
      <c r="M237" s="65"/>
      <c r="N237" s="65"/>
      <c r="O237" s="65"/>
      <c r="P237" s="65"/>
      <c r="Q237" s="65"/>
      <c r="R237" s="65"/>
      <c r="S237" s="65"/>
      <c r="T237" s="65"/>
      <c r="U237" s="72"/>
      <c r="V237" s="65"/>
      <c r="W237" s="65"/>
      <c r="X237" s="72"/>
      <c r="Y237" s="65"/>
      <c r="Z237" s="65"/>
      <c r="AA237" s="72"/>
      <c r="AB237" s="65"/>
      <c r="AC237" s="65"/>
      <c r="AD237" s="72"/>
      <c r="AE237" s="65"/>
      <c r="AF237" s="65"/>
      <c r="AG237" s="72"/>
      <c r="AH237" s="65"/>
      <c r="AI237" s="65"/>
      <c r="AJ237" s="72"/>
      <c r="AK237" s="72"/>
      <c r="AL237" s="65"/>
      <c r="AM237" s="65"/>
      <c r="AN237" s="80"/>
      <c r="AO237" s="80"/>
      <c r="AP237" s="80"/>
      <c r="AQ237" s="80"/>
      <c r="AR237" s="72"/>
      <c r="AS237" s="72"/>
      <c r="AT237" s="72"/>
      <c r="AU237" s="72"/>
      <c r="AV237" s="72"/>
      <c r="AW237" s="72"/>
      <c r="AX237" s="72"/>
      <c r="AY237" s="72"/>
      <c r="AZ237" s="72"/>
      <c r="BA237" s="72"/>
      <c r="BB237" s="72"/>
      <c r="BC237" s="72"/>
      <c r="BD237" s="72"/>
      <c r="BE237" s="72"/>
      <c r="BF237" s="72"/>
      <c r="BG237" s="72"/>
      <c r="BZ237" s="65"/>
      <c r="CA237" s="65"/>
      <c r="CB237" s="65"/>
      <c r="CC237" s="65"/>
      <c r="CD237" s="65"/>
    </row>
    <row r="238" spans="1:82" s="69" customFormat="1" ht="7.5" customHeight="1">
      <c r="A238" s="64"/>
      <c r="B238" s="64"/>
      <c r="C238" s="64"/>
      <c r="D238" s="64"/>
      <c r="E238" s="64"/>
      <c r="F238" s="64"/>
      <c r="G238" s="64"/>
      <c r="H238" s="64"/>
      <c r="I238" s="64"/>
      <c r="J238" s="64"/>
      <c r="K238" s="64"/>
      <c r="L238" s="64"/>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80"/>
      <c r="AO238" s="80"/>
      <c r="AP238" s="80"/>
      <c r="AQ238" s="80"/>
      <c r="AR238" s="72"/>
      <c r="AS238" s="72"/>
      <c r="AT238" s="72"/>
      <c r="AU238" s="72"/>
      <c r="AV238" s="72"/>
      <c r="AW238" s="72"/>
      <c r="AX238" s="72"/>
      <c r="AY238" s="72"/>
      <c r="AZ238" s="72"/>
      <c r="BA238" s="72"/>
      <c r="BB238" s="72"/>
      <c r="BC238" s="72"/>
      <c r="BD238" s="72"/>
      <c r="BE238" s="72"/>
      <c r="BF238" s="72"/>
      <c r="BG238" s="72"/>
      <c r="BZ238" s="65"/>
      <c r="CA238" s="65"/>
      <c r="CB238" s="65"/>
      <c r="CC238" s="65"/>
      <c r="CD238" s="65"/>
    </row>
    <row r="239" spans="1:82" s="69" customFormat="1" ht="7.5" customHeight="1">
      <c r="A239" s="64"/>
      <c r="B239" s="64"/>
      <c r="C239" s="64"/>
      <c r="D239" s="64"/>
      <c r="E239" s="64"/>
      <c r="F239" s="64"/>
      <c r="G239" s="64"/>
      <c r="H239" s="64"/>
      <c r="I239" s="64"/>
      <c r="J239" s="64"/>
      <c r="K239" s="64"/>
      <c r="L239" s="64"/>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80"/>
      <c r="AO239" s="80"/>
      <c r="AP239" s="80"/>
      <c r="AQ239" s="168">
        <v>7</v>
      </c>
      <c r="AR239" s="72"/>
      <c r="AS239" s="72"/>
      <c r="AT239" s="72"/>
      <c r="AU239" s="72"/>
      <c r="AV239" s="72"/>
      <c r="AW239" s="72"/>
      <c r="AX239" s="72"/>
      <c r="AY239" s="72"/>
      <c r="AZ239" s="72"/>
      <c r="BA239" s="72"/>
      <c r="BB239" s="72"/>
      <c r="BC239" s="72"/>
      <c r="BD239" s="72"/>
      <c r="BE239" s="72"/>
      <c r="BF239" s="72"/>
      <c r="BG239" s="72"/>
      <c r="BZ239" s="65"/>
      <c r="CA239" s="65"/>
      <c r="CB239" s="65"/>
      <c r="CC239" s="65"/>
      <c r="CD239" s="65"/>
    </row>
    <row r="240" spans="1:82">
      <c r="A240" s="244"/>
      <c r="B240" s="244"/>
      <c r="C240" s="244"/>
      <c r="D240" s="244"/>
      <c r="E240" s="244"/>
      <c r="F240" s="244"/>
      <c r="G240" s="244"/>
      <c r="H240" s="244"/>
      <c r="I240" s="244"/>
      <c r="J240" s="244"/>
      <c r="K240" s="244"/>
      <c r="L240" s="244"/>
      <c r="M240" s="245">
        <v>181</v>
      </c>
      <c r="N240" s="245"/>
      <c r="O240" s="242"/>
      <c r="P240" s="242"/>
      <c r="Q240" s="242"/>
      <c r="R240" s="242"/>
      <c r="S240" s="242"/>
      <c r="T240" s="242"/>
      <c r="U240" s="243"/>
      <c r="V240" s="243"/>
      <c r="W240" s="243"/>
      <c r="X240" s="243"/>
      <c r="Y240" s="243"/>
      <c r="Z240" s="243"/>
      <c r="AA240" s="243"/>
      <c r="AB240" s="243"/>
      <c r="AC240" s="243"/>
      <c r="AD240" s="241"/>
      <c r="AE240" s="241"/>
      <c r="AF240" s="241"/>
      <c r="AG240" s="242"/>
      <c r="AH240" s="242"/>
      <c r="AI240" s="242"/>
      <c r="AJ240" s="241"/>
      <c r="AK240" s="241"/>
      <c r="AL240" s="241"/>
      <c r="AM240" s="241"/>
      <c r="AN240" s="228"/>
      <c r="AO240" s="228"/>
      <c r="AP240" s="228"/>
      <c r="AQ240" s="228"/>
      <c r="AR240" s="230" t="str">
        <f t="shared" ref="AR240:AR269" si="20">IF(OR(BU240=TRUE,BV240=TRUE),13500,IF(BW240=TRUE,ROUNDDOWN(2000/AA240,0),"-"))</f>
        <v>-</v>
      </c>
      <c r="AS240" s="230"/>
      <c r="AT240" s="230"/>
      <c r="AU240" s="230"/>
      <c r="AV240" s="230" t="str">
        <f t="shared" ref="AV240:AV269" si="21">IF(AR240="-","-",IF(AR240=13333,ROUNDDOWN(2000*U240*X240,0),ROUNDDOWN(AJ240*AR240,0)))</f>
        <v>-</v>
      </c>
      <c r="AW240" s="230"/>
      <c r="AX240" s="230"/>
      <c r="AY240" s="230"/>
      <c r="AZ240" s="230" t="e">
        <f t="shared" ref="AZ240:AZ269" si="22">IF(AR240="-",BX240,MIN((IF((AN240-AR240)&gt;0,AN240-AR240,0)),BX240))</f>
        <v>#REF!</v>
      </c>
      <c r="BA240" s="230"/>
      <c r="BB240" s="230"/>
      <c r="BC240" s="230"/>
      <c r="BD240" s="230" t="e">
        <f t="shared" ref="BD240:BD269" si="23">ROUNDDOWN(AJ240*AZ240,0)</f>
        <v>#REF!</v>
      </c>
      <c r="BE240" s="230"/>
      <c r="BF240" s="230"/>
      <c r="BG240" s="230"/>
      <c r="BH240" s="60"/>
      <c r="BI240" s="60"/>
      <c r="BJ240" s="60"/>
      <c r="BK240" s="60"/>
      <c r="BL240" s="60"/>
      <c r="BM240" s="60"/>
      <c r="BN240" s="60"/>
      <c r="BO240" s="60"/>
      <c r="BP240" s="60"/>
      <c r="BQ240" s="60"/>
      <c r="BR240" s="60"/>
      <c r="BS240" s="60"/>
      <c r="BT240" s="60"/>
      <c r="BU240" s="60" t="b">
        <v>0</v>
      </c>
      <c r="BV240" s="60" t="b">
        <v>0</v>
      </c>
      <c r="BW240" s="60" t="b">
        <v>0</v>
      </c>
      <c r="BX240" s="60" t="e">
        <f>IF(#REF!="スギ",MIN(AN240,50000),MIN(AN240,70000))</f>
        <v>#REF!</v>
      </c>
      <c r="BZ240" s="56"/>
      <c r="CA240" s="56"/>
      <c r="CB240" s="56"/>
      <c r="CC240" s="56"/>
      <c r="CD240" s="56"/>
    </row>
    <row r="241" spans="1:82">
      <c r="A241" s="239"/>
      <c r="B241" s="239"/>
      <c r="C241" s="239"/>
      <c r="D241" s="239"/>
      <c r="E241" s="239"/>
      <c r="F241" s="239"/>
      <c r="G241" s="239"/>
      <c r="H241" s="239"/>
      <c r="I241" s="239"/>
      <c r="J241" s="239"/>
      <c r="K241" s="239"/>
      <c r="L241" s="239"/>
      <c r="M241" s="240">
        <v>182</v>
      </c>
      <c r="N241" s="240"/>
      <c r="O241" s="233"/>
      <c r="P241" s="233"/>
      <c r="Q241" s="233"/>
      <c r="R241" s="233"/>
      <c r="S241" s="233"/>
      <c r="T241" s="233"/>
      <c r="U241" s="231"/>
      <c r="V241" s="231"/>
      <c r="W241" s="231"/>
      <c r="X241" s="231"/>
      <c r="Y241" s="231"/>
      <c r="Z241" s="231"/>
      <c r="AA241" s="231"/>
      <c r="AB241" s="231"/>
      <c r="AC241" s="231"/>
      <c r="AD241" s="232"/>
      <c r="AE241" s="232"/>
      <c r="AF241" s="232"/>
      <c r="AG241" s="233"/>
      <c r="AH241" s="233"/>
      <c r="AI241" s="233"/>
      <c r="AJ241" s="232"/>
      <c r="AK241" s="232"/>
      <c r="AL241" s="232"/>
      <c r="AM241" s="232"/>
      <c r="AN241" s="226"/>
      <c r="AO241" s="226"/>
      <c r="AP241" s="226"/>
      <c r="AQ241" s="226"/>
      <c r="AR241" s="230" t="str">
        <f t="shared" si="20"/>
        <v>-</v>
      </c>
      <c r="AS241" s="230"/>
      <c r="AT241" s="230"/>
      <c r="AU241" s="230"/>
      <c r="AV241" s="230" t="str">
        <f t="shared" si="21"/>
        <v>-</v>
      </c>
      <c r="AW241" s="230"/>
      <c r="AX241" s="230"/>
      <c r="AY241" s="230"/>
      <c r="AZ241" s="230" t="e">
        <f t="shared" si="22"/>
        <v>#REF!</v>
      </c>
      <c r="BA241" s="230"/>
      <c r="BB241" s="230"/>
      <c r="BC241" s="230"/>
      <c r="BD241" s="230" t="e">
        <f t="shared" si="23"/>
        <v>#REF!</v>
      </c>
      <c r="BE241" s="230"/>
      <c r="BF241" s="230"/>
      <c r="BG241" s="230"/>
      <c r="BH241" s="60"/>
      <c r="BI241" s="60"/>
      <c r="BJ241" s="60"/>
      <c r="BK241" s="221"/>
      <c r="BL241" s="221"/>
      <c r="BM241" s="221"/>
      <c r="BN241" s="60"/>
      <c r="BO241" s="60"/>
      <c r="BP241" s="60"/>
      <c r="BQ241" s="60"/>
      <c r="BR241" s="60"/>
      <c r="BS241" s="60"/>
      <c r="BT241" s="60"/>
      <c r="BU241" s="60" t="b">
        <v>0</v>
      </c>
      <c r="BV241" s="60" t="b">
        <v>0</v>
      </c>
      <c r="BW241" s="60" t="b">
        <v>0</v>
      </c>
      <c r="BX241" s="60" t="e">
        <f>IF(#REF!="スギ",MIN(AN241,50000),MIN(AN241,70000))</f>
        <v>#REF!</v>
      </c>
      <c r="BZ241" s="56"/>
      <c r="CA241" s="56"/>
      <c r="CB241" s="56"/>
      <c r="CC241" s="56"/>
      <c r="CD241" s="56"/>
    </row>
    <row r="242" spans="1:82">
      <c r="A242" s="239"/>
      <c r="B242" s="239"/>
      <c r="C242" s="239"/>
      <c r="D242" s="239"/>
      <c r="E242" s="239"/>
      <c r="F242" s="239"/>
      <c r="G242" s="239"/>
      <c r="H242" s="239"/>
      <c r="I242" s="239"/>
      <c r="J242" s="239"/>
      <c r="K242" s="239"/>
      <c r="L242" s="239"/>
      <c r="M242" s="240">
        <v>183</v>
      </c>
      <c r="N242" s="240"/>
      <c r="O242" s="233"/>
      <c r="P242" s="233"/>
      <c r="Q242" s="233"/>
      <c r="R242" s="233"/>
      <c r="S242" s="233"/>
      <c r="T242" s="233"/>
      <c r="U242" s="231"/>
      <c r="V242" s="231"/>
      <c r="W242" s="231"/>
      <c r="X242" s="231"/>
      <c r="Y242" s="231"/>
      <c r="Z242" s="231"/>
      <c r="AA242" s="231"/>
      <c r="AB242" s="231"/>
      <c r="AC242" s="231"/>
      <c r="AD242" s="232"/>
      <c r="AE242" s="232"/>
      <c r="AF242" s="232"/>
      <c r="AG242" s="233"/>
      <c r="AH242" s="233"/>
      <c r="AI242" s="233"/>
      <c r="AJ242" s="232"/>
      <c r="AK242" s="232"/>
      <c r="AL242" s="232"/>
      <c r="AM242" s="232"/>
      <c r="AN242" s="226"/>
      <c r="AO242" s="226"/>
      <c r="AP242" s="226"/>
      <c r="AQ242" s="226"/>
      <c r="AR242" s="230" t="str">
        <f t="shared" si="20"/>
        <v>-</v>
      </c>
      <c r="AS242" s="230"/>
      <c r="AT242" s="230"/>
      <c r="AU242" s="230"/>
      <c r="AV242" s="230" t="str">
        <f t="shared" si="21"/>
        <v>-</v>
      </c>
      <c r="AW242" s="230"/>
      <c r="AX242" s="230"/>
      <c r="AY242" s="230"/>
      <c r="AZ242" s="230" t="e">
        <f t="shared" si="22"/>
        <v>#REF!</v>
      </c>
      <c r="BA242" s="230"/>
      <c r="BB242" s="230"/>
      <c r="BC242" s="230"/>
      <c r="BD242" s="230" t="e">
        <f t="shared" si="23"/>
        <v>#REF!</v>
      </c>
      <c r="BE242" s="230"/>
      <c r="BF242" s="230"/>
      <c r="BG242" s="230"/>
      <c r="BH242" s="60"/>
      <c r="BI242" s="60"/>
      <c r="BJ242" s="60"/>
      <c r="BK242" s="221"/>
      <c r="BL242" s="221"/>
      <c r="BM242" s="221"/>
      <c r="BN242" s="60"/>
      <c r="BO242" s="60"/>
      <c r="BP242" s="60"/>
      <c r="BQ242" s="60"/>
      <c r="BR242" s="60"/>
      <c r="BS242" s="60"/>
      <c r="BT242" s="60"/>
      <c r="BU242" s="60" t="b">
        <v>0</v>
      </c>
      <c r="BV242" s="60" t="b">
        <v>0</v>
      </c>
      <c r="BW242" s="60" t="b">
        <v>0</v>
      </c>
      <c r="BX242" s="60" t="e">
        <f>IF(#REF!="スギ",MIN(AN242,50000),MIN(AN242,70000))</f>
        <v>#REF!</v>
      </c>
      <c r="BZ242" s="56"/>
      <c r="CA242" s="56"/>
      <c r="CB242" s="56"/>
      <c r="CC242" s="56"/>
      <c r="CD242" s="56"/>
    </row>
    <row r="243" spans="1:82">
      <c r="A243" s="239"/>
      <c r="B243" s="239"/>
      <c r="C243" s="239"/>
      <c r="D243" s="239"/>
      <c r="E243" s="239"/>
      <c r="F243" s="239"/>
      <c r="G243" s="239"/>
      <c r="H243" s="239"/>
      <c r="I243" s="239"/>
      <c r="J243" s="239"/>
      <c r="K243" s="239"/>
      <c r="L243" s="239"/>
      <c r="M243" s="240">
        <v>184</v>
      </c>
      <c r="N243" s="240"/>
      <c r="O243" s="233"/>
      <c r="P243" s="233"/>
      <c r="Q243" s="233"/>
      <c r="R243" s="233"/>
      <c r="S243" s="233"/>
      <c r="T243" s="233"/>
      <c r="U243" s="231"/>
      <c r="V243" s="231"/>
      <c r="W243" s="231"/>
      <c r="X243" s="231"/>
      <c r="Y243" s="231"/>
      <c r="Z243" s="231"/>
      <c r="AA243" s="231"/>
      <c r="AB243" s="231"/>
      <c r="AC243" s="231"/>
      <c r="AD243" s="232"/>
      <c r="AE243" s="232"/>
      <c r="AF243" s="232"/>
      <c r="AG243" s="233"/>
      <c r="AH243" s="233"/>
      <c r="AI243" s="233"/>
      <c r="AJ243" s="232"/>
      <c r="AK243" s="232"/>
      <c r="AL243" s="232"/>
      <c r="AM243" s="232"/>
      <c r="AN243" s="226"/>
      <c r="AO243" s="226"/>
      <c r="AP243" s="226"/>
      <c r="AQ243" s="226"/>
      <c r="AR243" s="230" t="str">
        <f t="shared" si="20"/>
        <v>-</v>
      </c>
      <c r="AS243" s="230"/>
      <c r="AT243" s="230"/>
      <c r="AU243" s="230"/>
      <c r="AV243" s="230" t="str">
        <f t="shared" si="21"/>
        <v>-</v>
      </c>
      <c r="AW243" s="230"/>
      <c r="AX243" s="230"/>
      <c r="AY243" s="230"/>
      <c r="AZ243" s="230" t="e">
        <f t="shared" si="22"/>
        <v>#REF!</v>
      </c>
      <c r="BA243" s="230"/>
      <c r="BB243" s="230"/>
      <c r="BC243" s="230"/>
      <c r="BD243" s="230" t="e">
        <f t="shared" si="23"/>
        <v>#REF!</v>
      </c>
      <c r="BE243" s="230"/>
      <c r="BF243" s="230"/>
      <c r="BG243" s="230"/>
      <c r="BH243" s="60"/>
      <c r="BI243" s="60"/>
      <c r="BJ243" s="60"/>
      <c r="BK243" s="221"/>
      <c r="BL243" s="221"/>
      <c r="BM243" s="221"/>
      <c r="BN243" s="60"/>
      <c r="BO243" s="60"/>
      <c r="BP243" s="60"/>
      <c r="BQ243" s="60"/>
      <c r="BR243" s="60"/>
      <c r="BS243" s="60"/>
      <c r="BT243" s="60"/>
      <c r="BU243" s="60" t="b">
        <v>0</v>
      </c>
      <c r="BV243" s="60" t="b">
        <v>0</v>
      </c>
      <c r="BW243" s="60" t="b">
        <v>0</v>
      </c>
      <c r="BX243" s="60" t="e">
        <f>IF(#REF!="スギ",MIN(AN243,50000),MIN(AN243,70000))</f>
        <v>#REF!</v>
      </c>
      <c r="BZ243" s="56"/>
      <c r="CA243" s="56"/>
      <c r="CB243" s="56"/>
      <c r="CC243" s="56"/>
      <c r="CD243" s="56"/>
    </row>
    <row r="244" spans="1:82">
      <c r="A244" s="239"/>
      <c r="B244" s="239"/>
      <c r="C244" s="239"/>
      <c r="D244" s="239"/>
      <c r="E244" s="239"/>
      <c r="F244" s="239"/>
      <c r="G244" s="239"/>
      <c r="H244" s="239"/>
      <c r="I244" s="239"/>
      <c r="J244" s="239"/>
      <c r="K244" s="239"/>
      <c r="L244" s="239"/>
      <c r="M244" s="240">
        <v>185</v>
      </c>
      <c r="N244" s="240"/>
      <c r="O244" s="233"/>
      <c r="P244" s="233"/>
      <c r="Q244" s="233"/>
      <c r="R244" s="233"/>
      <c r="S244" s="233"/>
      <c r="T244" s="233"/>
      <c r="U244" s="231"/>
      <c r="V244" s="231"/>
      <c r="W244" s="231"/>
      <c r="X244" s="231"/>
      <c r="Y244" s="231"/>
      <c r="Z244" s="231"/>
      <c r="AA244" s="231"/>
      <c r="AB244" s="231"/>
      <c r="AC244" s="231"/>
      <c r="AD244" s="232"/>
      <c r="AE244" s="232"/>
      <c r="AF244" s="232"/>
      <c r="AG244" s="233"/>
      <c r="AH244" s="233"/>
      <c r="AI244" s="233"/>
      <c r="AJ244" s="232"/>
      <c r="AK244" s="232"/>
      <c r="AL244" s="232"/>
      <c r="AM244" s="232"/>
      <c r="AN244" s="226"/>
      <c r="AO244" s="226"/>
      <c r="AP244" s="226"/>
      <c r="AQ244" s="226"/>
      <c r="AR244" s="230" t="str">
        <f t="shared" si="20"/>
        <v>-</v>
      </c>
      <c r="AS244" s="230"/>
      <c r="AT244" s="230"/>
      <c r="AU244" s="230"/>
      <c r="AV244" s="230" t="str">
        <f t="shared" si="21"/>
        <v>-</v>
      </c>
      <c r="AW244" s="230"/>
      <c r="AX244" s="230"/>
      <c r="AY244" s="230"/>
      <c r="AZ244" s="230" t="e">
        <f t="shared" si="22"/>
        <v>#REF!</v>
      </c>
      <c r="BA244" s="230"/>
      <c r="BB244" s="230"/>
      <c r="BC244" s="230"/>
      <c r="BD244" s="230" t="e">
        <f t="shared" si="23"/>
        <v>#REF!</v>
      </c>
      <c r="BE244" s="230"/>
      <c r="BF244" s="230"/>
      <c r="BG244" s="230"/>
      <c r="BH244" s="60"/>
      <c r="BI244" s="60"/>
      <c r="BJ244" s="60"/>
      <c r="BK244" s="221"/>
      <c r="BL244" s="221"/>
      <c r="BM244" s="221"/>
      <c r="BN244" s="60"/>
      <c r="BO244" s="60"/>
      <c r="BP244" s="60"/>
      <c r="BQ244" s="60"/>
      <c r="BR244" s="60"/>
      <c r="BS244" s="60"/>
      <c r="BT244" s="60"/>
      <c r="BU244" s="60" t="b">
        <v>0</v>
      </c>
      <c r="BV244" s="60" t="b">
        <v>0</v>
      </c>
      <c r="BW244" s="60" t="b">
        <v>0</v>
      </c>
      <c r="BX244" s="60" t="e">
        <f>IF(#REF!="スギ",MIN(AN244,50000),MIN(AN244,70000))</f>
        <v>#REF!</v>
      </c>
      <c r="BZ244" s="56"/>
      <c r="CA244" s="56"/>
      <c r="CB244" s="56"/>
      <c r="CC244" s="56"/>
      <c r="CD244" s="56"/>
    </row>
    <row r="245" spans="1:82">
      <c r="A245" s="239"/>
      <c r="B245" s="239"/>
      <c r="C245" s="239"/>
      <c r="D245" s="239"/>
      <c r="E245" s="239"/>
      <c r="F245" s="239"/>
      <c r="G245" s="239"/>
      <c r="H245" s="239"/>
      <c r="I245" s="239"/>
      <c r="J245" s="239"/>
      <c r="K245" s="239"/>
      <c r="L245" s="239"/>
      <c r="M245" s="240">
        <v>186</v>
      </c>
      <c r="N245" s="240"/>
      <c r="O245" s="233"/>
      <c r="P245" s="233"/>
      <c r="Q245" s="233"/>
      <c r="R245" s="233"/>
      <c r="S245" s="233"/>
      <c r="T245" s="233"/>
      <c r="U245" s="231"/>
      <c r="V245" s="231"/>
      <c r="W245" s="231"/>
      <c r="X245" s="231"/>
      <c r="Y245" s="231"/>
      <c r="Z245" s="231"/>
      <c r="AA245" s="231"/>
      <c r="AB245" s="231"/>
      <c r="AC245" s="231"/>
      <c r="AD245" s="232"/>
      <c r="AE245" s="232"/>
      <c r="AF245" s="232"/>
      <c r="AG245" s="233"/>
      <c r="AH245" s="233"/>
      <c r="AI245" s="233"/>
      <c r="AJ245" s="232"/>
      <c r="AK245" s="232"/>
      <c r="AL245" s="232"/>
      <c r="AM245" s="232"/>
      <c r="AN245" s="226"/>
      <c r="AO245" s="226"/>
      <c r="AP245" s="226"/>
      <c r="AQ245" s="226"/>
      <c r="AR245" s="230" t="str">
        <f t="shared" si="20"/>
        <v>-</v>
      </c>
      <c r="AS245" s="230"/>
      <c r="AT245" s="230"/>
      <c r="AU245" s="230"/>
      <c r="AV245" s="230" t="str">
        <f t="shared" si="21"/>
        <v>-</v>
      </c>
      <c r="AW245" s="230"/>
      <c r="AX245" s="230"/>
      <c r="AY245" s="230"/>
      <c r="AZ245" s="230" t="e">
        <f t="shared" si="22"/>
        <v>#REF!</v>
      </c>
      <c r="BA245" s="230"/>
      <c r="BB245" s="230"/>
      <c r="BC245" s="230"/>
      <c r="BD245" s="230" t="e">
        <f t="shared" si="23"/>
        <v>#REF!</v>
      </c>
      <c r="BE245" s="230"/>
      <c r="BF245" s="230"/>
      <c r="BG245" s="230"/>
      <c r="BH245" s="60"/>
      <c r="BI245" s="60"/>
      <c r="BJ245" s="60"/>
      <c r="BK245" s="221"/>
      <c r="BL245" s="221"/>
      <c r="BM245" s="221"/>
      <c r="BN245" s="60"/>
      <c r="BO245" s="60"/>
      <c r="BP245" s="60"/>
      <c r="BQ245" s="60"/>
      <c r="BR245" s="60"/>
      <c r="BS245" s="60"/>
      <c r="BT245" s="60"/>
      <c r="BU245" s="60" t="b">
        <v>0</v>
      </c>
      <c r="BV245" s="60" t="b">
        <v>0</v>
      </c>
      <c r="BW245" s="60" t="b">
        <v>0</v>
      </c>
      <c r="BX245" s="60" t="e">
        <f>IF(#REF!="スギ",MIN(AN245,50000),MIN(AN245,70000))</f>
        <v>#REF!</v>
      </c>
      <c r="BZ245" s="56"/>
      <c r="CA245" s="56"/>
      <c r="CB245" s="56"/>
      <c r="CC245" s="56"/>
      <c r="CD245" s="56"/>
    </row>
    <row r="246" spans="1:82">
      <c r="A246" s="239"/>
      <c r="B246" s="239"/>
      <c r="C246" s="239"/>
      <c r="D246" s="239"/>
      <c r="E246" s="239"/>
      <c r="F246" s="239"/>
      <c r="G246" s="239"/>
      <c r="H246" s="239"/>
      <c r="I246" s="239"/>
      <c r="J246" s="239"/>
      <c r="K246" s="239"/>
      <c r="L246" s="239"/>
      <c r="M246" s="240">
        <v>187</v>
      </c>
      <c r="N246" s="240"/>
      <c r="O246" s="233"/>
      <c r="P246" s="233"/>
      <c r="Q246" s="233"/>
      <c r="R246" s="233"/>
      <c r="S246" s="233"/>
      <c r="T246" s="233"/>
      <c r="U246" s="231"/>
      <c r="V246" s="231"/>
      <c r="W246" s="231"/>
      <c r="X246" s="231"/>
      <c r="Y246" s="231"/>
      <c r="Z246" s="231"/>
      <c r="AA246" s="231"/>
      <c r="AB246" s="231"/>
      <c r="AC246" s="231"/>
      <c r="AD246" s="232"/>
      <c r="AE246" s="232"/>
      <c r="AF246" s="232"/>
      <c r="AG246" s="233"/>
      <c r="AH246" s="233"/>
      <c r="AI246" s="233"/>
      <c r="AJ246" s="232"/>
      <c r="AK246" s="232"/>
      <c r="AL246" s="232"/>
      <c r="AM246" s="232"/>
      <c r="AN246" s="226"/>
      <c r="AO246" s="226"/>
      <c r="AP246" s="226"/>
      <c r="AQ246" s="226"/>
      <c r="AR246" s="230" t="str">
        <f t="shared" si="20"/>
        <v>-</v>
      </c>
      <c r="AS246" s="230"/>
      <c r="AT246" s="230"/>
      <c r="AU246" s="230"/>
      <c r="AV246" s="230" t="str">
        <f t="shared" si="21"/>
        <v>-</v>
      </c>
      <c r="AW246" s="230"/>
      <c r="AX246" s="230"/>
      <c r="AY246" s="230"/>
      <c r="AZ246" s="230" t="e">
        <f t="shared" si="22"/>
        <v>#REF!</v>
      </c>
      <c r="BA246" s="230"/>
      <c r="BB246" s="230"/>
      <c r="BC246" s="230"/>
      <c r="BD246" s="230" t="e">
        <f t="shared" si="23"/>
        <v>#REF!</v>
      </c>
      <c r="BE246" s="230"/>
      <c r="BF246" s="230"/>
      <c r="BG246" s="230"/>
      <c r="BH246" s="60"/>
      <c r="BI246" s="60"/>
      <c r="BJ246" s="60"/>
      <c r="BK246" s="221"/>
      <c r="BL246" s="221"/>
      <c r="BM246" s="221"/>
      <c r="BN246" s="60"/>
      <c r="BO246" s="60"/>
      <c r="BP246" s="60"/>
      <c r="BQ246" s="60"/>
      <c r="BR246" s="60"/>
      <c r="BS246" s="60"/>
      <c r="BT246" s="60"/>
      <c r="BU246" s="60" t="b">
        <v>0</v>
      </c>
      <c r="BV246" s="60" t="b">
        <v>0</v>
      </c>
      <c r="BW246" s="60" t="b">
        <v>0</v>
      </c>
      <c r="BX246" s="60" t="e">
        <f>IF(#REF!="スギ",MIN(AN246,50000),MIN(AN246,70000))</f>
        <v>#REF!</v>
      </c>
      <c r="BZ246" s="56"/>
      <c r="CA246" s="56"/>
      <c r="CB246" s="56"/>
      <c r="CC246" s="56"/>
      <c r="CD246" s="56"/>
    </row>
    <row r="247" spans="1:82">
      <c r="A247" s="239"/>
      <c r="B247" s="239"/>
      <c r="C247" s="239"/>
      <c r="D247" s="239"/>
      <c r="E247" s="239"/>
      <c r="F247" s="239"/>
      <c r="G247" s="239"/>
      <c r="H247" s="239"/>
      <c r="I247" s="239"/>
      <c r="J247" s="239"/>
      <c r="K247" s="239"/>
      <c r="L247" s="239"/>
      <c r="M247" s="240">
        <v>188</v>
      </c>
      <c r="N247" s="240"/>
      <c r="O247" s="233"/>
      <c r="P247" s="233"/>
      <c r="Q247" s="233"/>
      <c r="R247" s="233"/>
      <c r="S247" s="233"/>
      <c r="T247" s="233"/>
      <c r="U247" s="231"/>
      <c r="V247" s="231"/>
      <c r="W247" s="231"/>
      <c r="X247" s="231"/>
      <c r="Y247" s="231"/>
      <c r="Z247" s="231"/>
      <c r="AA247" s="231"/>
      <c r="AB247" s="231"/>
      <c r="AC247" s="231"/>
      <c r="AD247" s="232"/>
      <c r="AE247" s="232"/>
      <c r="AF247" s="232"/>
      <c r="AG247" s="233"/>
      <c r="AH247" s="233"/>
      <c r="AI247" s="233"/>
      <c r="AJ247" s="232"/>
      <c r="AK247" s="232"/>
      <c r="AL247" s="232"/>
      <c r="AM247" s="232"/>
      <c r="AN247" s="226"/>
      <c r="AO247" s="226"/>
      <c r="AP247" s="226"/>
      <c r="AQ247" s="226"/>
      <c r="AR247" s="230" t="str">
        <f t="shared" si="20"/>
        <v>-</v>
      </c>
      <c r="AS247" s="230"/>
      <c r="AT247" s="230"/>
      <c r="AU247" s="230"/>
      <c r="AV247" s="230" t="str">
        <f t="shared" si="21"/>
        <v>-</v>
      </c>
      <c r="AW247" s="230"/>
      <c r="AX247" s="230"/>
      <c r="AY247" s="230"/>
      <c r="AZ247" s="230" t="e">
        <f t="shared" si="22"/>
        <v>#REF!</v>
      </c>
      <c r="BA247" s="230"/>
      <c r="BB247" s="230"/>
      <c r="BC247" s="230"/>
      <c r="BD247" s="230" t="e">
        <f t="shared" si="23"/>
        <v>#REF!</v>
      </c>
      <c r="BE247" s="230"/>
      <c r="BF247" s="230"/>
      <c r="BG247" s="230"/>
      <c r="BH247" s="60"/>
      <c r="BI247" s="60"/>
      <c r="BJ247" s="60"/>
      <c r="BK247" s="221"/>
      <c r="BL247" s="221"/>
      <c r="BM247" s="221"/>
      <c r="BN247" s="60"/>
      <c r="BO247" s="60"/>
      <c r="BP247" s="60"/>
      <c r="BQ247" s="60"/>
      <c r="BR247" s="60"/>
      <c r="BS247" s="60"/>
      <c r="BT247" s="60"/>
      <c r="BU247" s="60" t="b">
        <v>0</v>
      </c>
      <c r="BV247" s="60" t="b">
        <v>0</v>
      </c>
      <c r="BW247" s="60" t="b">
        <v>0</v>
      </c>
      <c r="BX247" s="60" t="e">
        <f>IF(#REF!="スギ",MIN(AN247,50000),MIN(AN247,70000))</f>
        <v>#REF!</v>
      </c>
      <c r="BZ247" s="56"/>
      <c r="CA247" s="56"/>
      <c r="CB247" s="56"/>
      <c r="CC247" s="56"/>
      <c r="CD247" s="56"/>
    </row>
    <row r="248" spans="1:82">
      <c r="A248" s="239"/>
      <c r="B248" s="239"/>
      <c r="C248" s="239"/>
      <c r="D248" s="239"/>
      <c r="E248" s="239"/>
      <c r="F248" s="239"/>
      <c r="G248" s="239"/>
      <c r="H248" s="239"/>
      <c r="I248" s="239"/>
      <c r="J248" s="239"/>
      <c r="K248" s="239"/>
      <c r="L248" s="239"/>
      <c r="M248" s="240">
        <v>189</v>
      </c>
      <c r="N248" s="240"/>
      <c r="O248" s="233"/>
      <c r="P248" s="233"/>
      <c r="Q248" s="233"/>
      <c r="R248" s="233"/>
      <c r="S248" s="233"/>
      <c r="T248" s="233"/>
      <c r="U248" s="231"/>
      <c r="V248" s="231"/>
      <c r="W248" s="231"/>
      <c r="X248" s="231"/>
      <c r="Y248" s="231"/>
      <c r="Z248" s="231"/>
      <c r="AA248" s="231"/>
      <c r="AB248" s="231"/>
      <c r="AC248" s="231"/>
      <c r="AD248" s="232"/>
      <c r="AE248" s="232"/>
      <c r="AF248" s="232"/>
      <c r="AG248" s="233"/>
      <c r="AH248" s="233"/>
      <c r="AI248" s="233"/>
      <c r="AJ248" s="232"/>
      <c r="AK248" s="232"/>
      <c r="AL248" s="232"/>
      <c r="AM248" s="232"/>
      <c r="AN248" s="226"/>
      <c r="AO248" s="226"/>
      <c r="AP248" s="226"/>
      <c r="AQ248" s="226"/>
      <c r="AR248" s="230" t="str">
        <f t="shared" si="20"/>
        <v>-</v>
      </c>
      <c r="AS248" s="230"/>
      <c r="AT248" s="230"/>
      <c r="AU248" s="230"/>
      <c r="AV248" s="230" t="str">
        <f t="shared" si="21"/>
        <v>-</v>
      </c>
      <c r="AW248" s="230"/>
      <c r="AX248" s="230"/>
      <c r="AY248" s="230"/>
      <c r="AZ248" s="230" t="e">
        <f t="shared" si="22"/>
        <v>#REF!</v>
      </c>
      <c r="BA248" s="230"/>
      <c r="BB248" s="230"/>
      <c r="BC248" s="230"/>
      <c r="BD248" s="230" t="e">
        <f t="shared" si="23"/>
        <v>#REF!</v>
      </c>
      <c r="BE248" s="230"/>
      <c r="BF248" s="230"/>
      <c r="BG248" s="230"/>
      <c r="BH248" s="60"/>
      <c r="BI248" s="60"/>
      <c r="BJ248" s="60"/>
      <c r="BK248" s="221"/>
      <c r="BL248" s="221"/>
      <c r="BM248" s="221"/>
      <c r="BN248" s="60"/>
      <c r="BO248" s="60"/>
      <c r="BP248" s="60"/>
      <c r="BQ248" s="60"/>
      <c r="BR248" s="60"/>
      <c r="BS248" s="60"/>
      <c r="BT248" s="60"/>
      <c r="BU248" s="60" t="b">
        <v>0</v>
      </c>
      <c r="BV248" s="60" t="b">
        <v>0</v>
      </c>
      <c r="BW248" s="60" t="b">
        <v>0</v>
      </c>
      <c r="BX248" s="60" t="e">
        <f>IF(#REF!="スギ",MIN(AN248,50000),MIN(AN248,70000))</f>
        <v>#REF!</v>
      </c>
      <c r="BZ248" s="56"/>
      <c r="CA248" s="56"/>
      <c r="CB248" s="56"/>
      <c r="CC248" s="56"/>
      <c r="CD248" s="56"/>
    </row>
    <row r="249" spans="1:82">
      <c r="A249" s="239"/>
      <c r="B249" s="239"/>
      <c r="C249" s="239"/>
      <c r="D249" s="239"/>
      <c r="E249" s="239"/>
      <c r="F249" s="239"/>
      <c r="G249" s="239"/>
      <c r="H249" s="239"/>
      <c r="I249" s="239"/>
      <c r="J249" s="239"/>
      <c r="K249" s="239"/>
      <c r="L249" s="239"/>
      <c r="M249" s="240">
        <v>190</v>
      </c>
      <c r="N249" s="240"/>
      <c r="O249" s="233"/>
      <c r="P249" s="233"/>
      <c r="Q249" s="233"/>
      <c r="R249" s="233"/>
      <c r="S249" s="233"/>
      <c r="T249" s="233"/>
      <c r="U249" s="231"/>
      <c r="V249" s="231"/>
      <c r="W249" s="231"/>
      <c r="X249" s="231"/>
      <c r="Y249" s="231"/>
      <c r="Z249" s="231"/>
      <c r="AA249" s="231"/>
      <c r="AB249" s="231"/>
      <c r="AC249" s="231"/>
      <c r="AD249" s="232"/>
      <c r="AE249" s="232"/>
      <c r="AF249" s="232"/>
      <c r="AG249" s="233"/>
      <c r="AH249" s="233"/>
      <c r="AI249" s="233"/>
      <c r="AJ249" s="232"/>
      <c r="AK249" s="232"/>
      <c r="AL249" s="232"/>
      <c r="AM249" s="232"/>
      <c r="AN249" s="226"/>
      <c r="AO249" s="226"/>
      <c r="AP249" s="226"/>
      <c r="AQ249" s="226"/>
      <c r="AR249" s="230" t="str">
        <f t="shared" si="20"/>
        <v>-</v>
      </c>
      <c r="AS249" s="230"/>
      <c r="AT249" s="230"/>
      <c r="AU249" s="230"/>
      <c r="AV249" s="230" t="str">
        <f t="shared" si="21"/>
        <v>-</v>
      </c>
      <c r="AW249" s="230"/>
      <c r="AX249" s="230"/>
      <c r="AY249" s="230"/>
      <c r="AZ249" s="230" t="e">
        <f t="shared" si="22"/>
        <v>#REF!</v>
      </c>
      <c r="BA249" s="230"/>
      <c r="BB249" s="230"/>
      <c r="BC249" s="230"/>
      <c r="BD249" s="230" t="e">
        <f t="shared" si="23"/>
        <v>#REF!</v>
      </c>
      <c r="BE249" s="230"/>
      <c r="BF249" s="230"/>
      <c r="BG249" s="230"/>
      <c r="BH249" s="60"/>
      <c r="BI249" s="60"/>
      <c r="BJ249" s="60"/>
      <c r="BK249" s="221"/>
      <c r="BL249" s="221"/>
      <c r="BM249" s="221"/>
      <c r="BN249" s="60"/>
      <c r="BO249" s="60"/>
      <c r="BP249" s="60"/>
      <c r="BQ249" s="60"/>
      <c r="BR249" s="60"/>
      <c r="BS249" s="60"/>
      <c r="BT249" s="60"/>
      <c r="BU249" s="60" t="b">
        <v>0</v>
      </c>
      <c r="BV249" s="60" t="b">
        <v>0</v>
      </c>
      <c r="BW249" s="60" t="b">
        <v>0</v>
      </c>
      <c r="BX249" s="60" t="e">
        <f>IF(#REF!="スギ",MIN(AN249,50000),MIN(AN249,70000))</f>
        <v>#REF!</v>
      </c>
      <c r="BZ249" s="56"/>
      <c r="CA249" s="56"/>
      <c r="CB249" s="56"/>
      <c r="CC249" s="56"/>
      <c r="CD249" s="56"/>
    </row>
    <row r="250" spans="1:82">
      <c r="A250" s="239"/>
      <c r="B250" s="239"/>
      <c r="C250" s="239"/>
      <c r="D250" s="239"/>
      <c r="E250" s="239"/>
      <c r="F250" s="239"/>
      <c r="G250" s="239"/>
      <c r="H250" s="239"/>
      <c r="I250" s="239"/>
      <c r="J250" s="239"/>
      <c r="K250" s="239"/>
      <c r="L250" s="239"/>
      <c r="M250" s="240">
        <v>191</v>
      </c>
      <c r="N250" s="240"/>
      <c r="O250" s="233"/>
      <c r="P250" s="233"/>
      <c r="Q250" s="233"/>
      <c r="R250" s="233"/>
      <c r="S250" s="233"/>
      <c r="T250" s="233"/>
      <c r="U250" s="231"/>
      <c r="V250" s="231"/>
      <c r="W250" s="231"/>
      <c r="X250" s="231"/>
      <c r="Y250" s="231"/>
      <c r="Z250" s="231"/>
      <c r="AA250" s="231"/>
      <c r="AB250" s="231"/>
      <c r="AC250" s="231"/>
      <c r="AD250" s="232"/>
      <c r="AE250" s="232"/>
      <c r="AF250" s="232"/>
      <c r="AG250" s="233"/>
      <c r="AH250" s="233"/>
      <c r="AI250" s="233"/>
      <c r="AJ250" s="232"/>
      <c r="AK250" s="232"/>
      <c r="AL250" s="232"/>
      <c r="AM250" s="232"/>
      <c r="AN250" s="226"/>
      <c r="AO250" s="226"/>
      <c r="AP250" s="226"/>
      <c r="AQ250" s="226"/>
      <c r="AR250" s="230" t="str">
        <f t="shared" si="20"/>
        <v>-</v>
      </c>
      <c r="AS250" s="230"/>
      <c r="AT250" s="230"/>
      <c r="AU250" s="230"/>
      <c r="AV250" s="230" t="str">
        <f t="shared" si="21"/>
        <v>-</v>
      </c>
      <c r="AW250" s="230"/>
      <c r="AX250" s="230"/>
      <c r="AY250" s="230"/>
      <c r="AZ250" s="230" t="e">
        <f t="shared" si="22"/>
        <v>#REF!</v>
      </c>
      <c r="BA250" s="230"/>
      <c r="BB250" s="230"/>
      <c r="BC250" s="230"/>
      <c r="BD250" s="230" t="e">
        <f t="shared" si="23"/>
        <v>#REF!</v>
      </c>
      <c r="BE250" s="230"/>
      <c r="BF250" s="230"/>
      <c r="BG250" s="230"/>
      <c r="BH250" s="60"/>
      <c r="BI250" s="60"/>
      <c r="BJ250" s="60"/>
      <c r="BK250" s="221"/>
      <c r="BL250" s="221"/>
      <c r="BM250" s="221"/>
      <c r="BN250" s="60"/>
      <c r="BO250" s="60"/>
      <c r="BP250" s="60"/>
      <c r="BQ250" s="60"/>
      <c r="BR250" s="60"/>
      <c r="BS250" s="60"/>
      <c r="BT250" s="60"/>
      <c r="BU250" s="60" t="b">
        <v>0</v>
      </c>
      <c r="BV250" s="60" t="b">
        <v>0</v>
      </c>
      <c r="BW250" s="60" t="b">
        <v>0</v>
      </c>
      <c r="BX250" s="60" t="e">
        <f>IF(#REF!="スギ",MIN(AN250,50000),MIN(AN250,70000))</f>
        <v>#REF!</v>
      </c>
      <c r="BZ250" s="56"/>
      <c r="CA250" s="56"/>
      <c r="CB250" s="56"/>
      <c r="CC250" s="56"/>
      <c r="CD250" s="56"/>
    </row>
    <row r="251" spans="1:82">
      <c r="A251" s="239"/>
      <c r="B251" s="239"/>
      <c r="C251" s="239"/>
      <c r="D251" s="239"/>
      <c r="E251" s="239"/>
      <c r="F251" s="239"/>
      <c r="G251" s="239"/>
      <c r="H251" s="239"/>
      <c r="I251" s="239"/>
      <c r="J251" s="239"/>
      <c r="K251" s="239"/>
      <c r="L251" s="239"/>
      <c r="M251" s="240">
        <v>192</v>
      </c>
      <c r="N251" s="240"/>
      <c r="O251" s="233"/>
      <c r="P251" s="233"/>
      <c r="Q251" s="233"/>
      <c r="R251" s="233"/>
      <c r="S251" s="233"/>
      <c r="T251" s="233"/>
      <c r="U251" s="231"/>
      <c r="V251" s="231"/>
      <c r="W251" s="231"/>
      <c r="X251" s="231"/>
      <c r="Y251" s="231"/>
      <c r="Z251" s="231"/>
      <c r="AA251" s="231"/>
      <c r="AB251" s="231"/>
      <c r="AC251" s="231"/>
      <c r="AD251" s="232"/>
      <c r="AE251" s="232"/>
      <c r="AF251" s="232"/>
      <c r="AG251" s="233"/>
      <c r="AH251" s="233"/>
      <c r="AI251" s="233"/>
      <c r="AJ251" s="232"/>
      <c r="AK251" s="232"/>
      <c r="AL251" s="232"/>
      <c r="AM251" s="232"/>
      <c r="AN251" s="226"/>
      <c r="AO251" s="226"/>
      <c r="AP251" s="226"/>
      <c r="AQ251" s="226"/>
      <c r="AR251" s="230" t="str">
        <f t="shared" si="20"/>
        <v>-</v>
      </c>
      <c r="AS251" s="230"/>
      <c r="AT251" s="230"/>
      <c r="AU251" s="230"/>
      <c r="AV251" s="230" t="str">
        <f t="shared" si="21"/>
        <v>-</v>
      </c>
      <c r="AW251" s="230"/>
      <c r="AX251" s="230"/>
      <c r="AY251" s="230"/>
      <c r="AZ251" s="230" t="e">
        <f t="shared" si="22"/>
        <v>#REF!</v>
      </c>
      <c r="BA251" s="230"/>
      <c r="BB251" s="230"/>
      <c r="BC251" s="230"/>
      <c r="BD251" s="230" t="e">
        <f t="shared" si="23"/>
        <v>#REF!</v>
      </c>
      <c r="BE251" s="230"/>
      <c r="BF251" s="230"/>
      <c r="BG251" s="230"/>
      <c r="BH251" s="60"/>
      <c r="BI251" s="60"/>
      <c r="BJ251" s="60"/>
      <c r="BK251" s="221"/>
      <c r="BL251" s="221"/>
      <c r="BM251" s="221"/>
      <c r="BN251" s="60"/>
      <c r="BO251" s="60"/>
      <c r="BP251" s="60"/>
      <c r="BQ251" s="60"/>
      <c r="BR251" s="60"/>
      <c r="BS251" s="60"/>
      <c r="BT251" s="60"/>
      <c r="BU251" s="60" t="b">
        <v>0</v>
      </c>
      <c r="BV251" s="60" t="b">
        <v>0</v>
      </c>
      <c r="BW251" s="60" t="b">
        <v>0</v>
      </c>
      <c r="BX251" s="60" t="e">
        <f>IF(#REF!="スギ",MIN(AN251,50000),MIN(AN251,70000))</f>
        <v>#REF!</v>
      </c>
      <c r="BZ251" s="56"/>
      <c r="CA251" s="56"/>
      <c r="CB251" s="56"/>
      <c r="CC251" s="56"/>
      <c r="CD251" s="56"/>
    </row>
    <row r="252" spans="1:82">
      <c r="A252" s="239"/>
      <c r="B252" s="239"/>
      <c r="C252" s="239"/>
      <c r="D252" s="239"/>
      <c r="E252" s="239"/>
      <c r="F252" s="239"/>
      <c r="G252" s="239"/>
      <c r="H252" s="239"/>
      <c r="I252" s="239"/>
      <c r="J252" s="239"/>
      <c r="K252" s="239"/>
      <c r="L252" s="239"/>
      <c r="M252" s="240">
        <v>193</v>
      </c>
      <c r="N252" s="240"/>
      <c r="O252" s="233"/>
      <c r="P252" s="233"/>
      <c r="Q252" s="233"/>
      <c r="R252" s="233"/>
      <c r="S252" s="233"/>
      <c r="T252" s="233"/>
      <c r="U252" s="231"/>
      <c r="V252" s="231"/>
      <c r="W252" s="231"/>
      <c r="X252" s="231"/>
      <c r="Y252" s="231"/>
      <c r="Z252" s="231"/>
      <c r="AA252" s="231"/>
      <c r="AB252" s="231"/>
      <c r="AC252" s="231"/>
      <c r="AD252" s="232"/>
      <c r="AE252" s="232"/>
      <c r="AF252" s="232"/>
      <c r="AG252" s="233"/>
      <c r="AH252" s="233"/>
      <c r="AI252" s="233"/>
      <c r="AJ252" s="232"/>
      <c r="AK252" s="232"/>
      <c r="AL252" s="232"/>
      <c r="AM252" s="232"/>
      <c r="AN252" s="226"/>
      <c r="AO252" s="226"/>
      <c r="AP252" s="226"/>
      <c r="AQ252" s="226"/>
      <c r="AR252" s="230" t="str">
        <f t="shared" si="20"/>
        <v>-</v>
      </c>
      <c r="AS252" s="230"/>
      <c r="AT252" s="230"/>
      <c r="AU252" s="230"/>
      <c r="AV252" s="230" t="str">
        <f t="shared" si="21"/>
        <v>-</v>
      </c>
      <c r="AW252" s="230"/>
      <c r="AX252" s="230"/>
      <c r="AY252" s="230"/>
      <c r="AZ252" s="230" t="e">
        <f t="shared" si="22"/>
        <v>#REF!</v>
      </c>
      <c r="BA252" s="230"/>
      <c r="BB252" s="230"/>
      <c r="BC252" s="230"/>
      <c r="BD252" s="230" t="e">
        <f t="shared" si="23"/>
        <v>#REF!</v>
      </c>
      <c r="BE252" s="230"/>
      <c r="BF252" s="230"/>
      <c r="BG252" s="230"/>
      <c r="BH252" s="60"/>
      <c r="BI252" s="60"/>
      <c r="BJ252" s="60"/>
      <c r="BK252" s="221"/>
      <c r="BL252" s="221"/>
      <c r="BM252" s="221"/>
      <c r="BN252" s="60"/>
      <c r="BO252" s="60"/>
      <c r="BP252" s="60"/>
      <c r="BQ252" s="60"/>
      <c r="BR252" s="60"/>
      <c r="BS252" s="60"/>
      <c r="BT252" s="60"/>
      <c r="BU252" s="60" t="b">
        <v>0</v>
      </c>
      <c r="BV252" s="60" t="b">
        <v>0</v>
      </c>
      <c r="BW252" s="60" t="b">
        <v>0</v>
      </c>
      <c r="BX252" s="60" t="e">
        <f>IF(#REF!="スギ",MIN(AN252,50000),MIN(AN252,70000))</f>
        <v>#REF!</v>
      </c>
      <c r="BZ252" s="56"/>
      <c r="CA252" s="56"/>
      <c r="CB252" s="56"/>
      <c r="CC252" s="56"/>
      <c r="CD252" s="56"/>
    </row>
    <row r="253" spans="1:82">
      <c r="A253" s="239"/>
      <c r="B253" s="239"/>
      <c r="C253" s="239"/>
      <c r="D253" s="239"/>
      <c r="E253" s="239"/>
      <c r="F253" s="239"/>
      <c r="G253" s="239"/>
      <c r="H253" s="239"/>
      <c r="I253" s="239"/>
      <c r="J253" s="239"/>
      <c r="K253" s="239"/>
      <c r="L253" s="239"/>
      <c r="M253" s="240">
        <v>194</v>
      </c>
      <c r="N253" s="240"/>
      <c r="O253" s="233"/>
      <c r="P253" s="233"/>
      <c r="Q253" s="233"/>
      <c r="R253" s="233"/>
      <c r="S253" s="233"/>
      <c r="T253" s="233"/>
      <c r="U253" s="231"/>
      <c r="V253" s="231"/>
      <c r="W253" s="231"/>
      <c r="X253" s="231"/>
      <c r="Y253" s="231"/>
      <c r="Z253" s="231"/>
      <c r="AA253" s="231"/>
      <c r="AB253" s="231"/>
      <c r="AC253" s="231"/>
      <c r="AD253" s="232"/>
      <c r="AE253" s="232"/>
      <c r="AF253" s="232"/>
      <c r="AG253" s="233"/>
      <c r="AH253" s="233"/>
      <c r="AI253" s="233"/>
      <c r="AJ253" s="232"/>
      <c r="AK253" s="232"/>
      <c r="AL253" s="232"/>
      <c r="AM253" s="232"/>
      <c r="AN253" s="226"/>
      <c r="AO253" s="226"/>
      <c r="AP253" s="226"/>
      <c r="AQ253" s="226"/>
      <c r="AR253" s="230" t="str">
        <f t="shared" si="20"/>
        <v>-</v>
      </c>
      <c r="AS253" s="230"/>
      <c r="AT253" s="230"/>
      <c r="AU253" s="230"/>
      <c r="AV253" s="230" t="str">
        <f t="shared" si="21"/>
        <v>-</v>
      </c>
      <c r="AW253" s="230"/>
      <c r="AX253" s="230"/>
      <c r="AY253" s="230"/>
      <c r="AZ253" s="230" t="e">
        <f t="shared" si="22"/>
        <v>#REF!</v>
      </c>
      <c r="BA253" s="230"/>
      <c r="BB253" s="230"/>
      <c r="BC253" s="230"/>
      <c r="BD253" s="230" t="e">
        <f t="shared" si="23"/>
        <v>#REF!</v>
      </c>
      <c r="BE253" s="230"/>
      <c r="BF253" s="230"/>
      <c r="BG253" s="230"/>
      <c r="BH253" s="60"/>
      <c r="BI253" s="60"/>
      <c r="BJ253" s="60"/>
      <c r="BK253" s="221"/>
      <c r="BL253" s="221"/>
      <c r="BM253" s="221"/>
      <c r="BN253" s="60"/>
      <c r="BO253" s="60"/>
      <c r="BP253" s="60"/>
      <c r="BQ253" s="60"/>
      <c r="BR253" s="60"/>
      <c r="BS253" s="60"/>
      <c r="BT253" s="60"/>
      <c r="BU253" s="60" t="b">
        <v>0</v>
      </c>
      <c r="BV253" s="60" t="b">
        <v>0</v>
      </c>
      <c r="BW253" s="60" t="b">
        <v>0</v>
      </c>
      <c r="BX253" s="60" t="e">
        <f>IF(#REF!="スギ",MIN(AN253,50000),MIN(AN253,70000))</f>
        <v>#REF!</v>
      </c>
      <c r="BZ253" s="56"/>
      <c r="CA253" s="56"/>
      <c r="CB253" s="56"/>
      <c r="CC253" s="56"/>
      <c r="CD253" s="56"/>
    </row>
    <row r="254" spans="1:82">
      <c r="A254" s="239"/>
      <c r="B254" s="239"/>
      <c r="C254" s="239"/>
      <c r="D254" s="239"/>
      <c r="E254" s="239"/>
      <c r="F254" s="239"/>
      <c r="G254" s="239"/>
      <c r="H254" s="239"/>
      <c r="I254" s="239"/>
      <c r="J254" s="239"/>
      <c r="K254" s="239"/>
      <c r="L254" s="239"/>
      <c r="M254" s="240">
        <v>195</v>
      </c>
      <c r="N254" s="240"/>
      <c r="O254" s="233"/>
      <c r="P254" s="233"/>
      <c r="Q254" s="233"/>
      <c r="R254" s="233"/>
      <c r="S254" s="233"/>
      <c r="T254" s="233"/>
      <c r="U254" s="231"/>
      <c r="V254" s="231"/>
      <c r="W254" s="231"/>
      <c r="X254" s="231"/>
      <c r="Y254" s="231"/>
      <c r="Z254" s="231"/>
      <c r="AA254" s="231"/>
      <c r="AB254" s="231"/>
      <c r="AC254" s="231"/>
      <c r="AD254" s="232"/>
      <c r="AE254" s="232"/>
      <c r="AF254" s="232"/>
      <c r="AG254" s="233"/>
      <c r="AH254" s="233"/>
      <c r="AI254" s="233"/>
      <c r="AJ254" s="232"/>
      <c r="AK254" s="232"/>
      <c r="AL254" s="232"/>
      <c r="AM254" s="232"/>
      <c r="AN254" s="226"/>
      <c r="AO254" s="226"/>
      <c r="AP254" s="226"/>
      <c r="AQ254" s="226"/>
      <c r="AR254" s="230" t="str">
        <f t="shared" si="20"/>
        <v>-</v>
      </c>
      <c r="AS254" s="230"/>
      <c r="AT254" s="230"/>
      <c r="AU254" s="230"/>
      <c r="AV254" s="230" t="str">
        <f t="shared" si="21"/>
        <v>-</v>
      </c>
      <c r="AW254" s="230"/>
      <c r="AX254" s="230"/>
      <c r="AY254" s="230"/>
      <c r="AZ254" s="230" t="e">
        <f t="shared" si="22"/>
        <v>#REF!</v>
      </c>
      <c r="BA254" s="230"/>
      <c r="BB254" s="230"/>
      <c r="BC254" s="230"/>
      <c r="BD254" s="230" t="e">
        <f t="shared" si="23"/>
        <v>#REF!</v>
      </c>
      <c r="BE254" s="230"/>
      <c r="BF254" s="230"/>
      <c r="BG254" s="230"/>
      <c r="BH254" s="60"/>
      <c r="BI254" s="60"/>
      <c r="BJ254" s="60"/>
      <c r="BK254" s="221"/>
      <c r="BL254" s="221"/>
      <c r="BM254" s="221"/>
      <c r="BN254" s="60"/>
      <c r="BO254" s="60"/>
      <c r="BP254" s="60"/>
      <c r="BQ254" s="60"/>
      <c r="BR254" s="60"/>
      <c r="BS254" s="60"/>
      <c r="BT254" s="60"/>
      <c r="BU254" s="60" t="b">
        <v>0</v>
      </c>
      <c r="BV254" s="60" t="b">
        <v>0</v>
      </c>
      <c r="BW254" s="60" t="b">
        <v>0</v>
      </c>
      <c r="BX254" s="60" t="e">
        <f>IF(#REF!="スギ",MIN(AN254,50000),MIN(AN254,70000))</f>
        <v>#REF!</v>
      </c>
      <c r="BZ254" s="56"/>
      <c r="CA254" s="56"/>
      <c r="CB254" s="56"/>
      <c r="CC254" s="56"/>
      <c r="CD254" s="56"/>
    </row>
    <row r="255" spans="1:82">
      <c r="A255" s="239"/>
      <c r="B255" s="239"/>
      <c r="C255" s="239"/>
      <c r="D255" s="239"/>
      <c r="E255" s="239"/>
      <c r="F255" s="239"/>
      <c r="G255" s="239"/>
      <c r="H255" s="239"/>
      <c r="I255" s="239"/>
      <c r="J255" s="239"/>
      <c r="K255" s="239"/>
      <c r="L255" s="239"/>
      <c r="M255" s="240">
        <v>196</v>
      </c>
      <c r="N255" s="240"/>
      <c r="O255" s="233"/>
      <c r="P255" s="233"/>
      <c r="Q255" s="233"/>
      <c r="R255" s="233"/>
      <c r="S255" s="233"/>
      <c r="T255" s="233"/>
      <c r="U255" s="231"/>
      <c r="V255" s="231"/>
      <c r="W255" s="231"/>
      <c r="X255" s="231"/>
      <c r="Y255" s="231"/>
      <c r="Z255" s="231"/>
      <c r="AA255" s="231"/>
      <c r="AB255" s="231"/>
      <c r="AC255" s="231"/>
      <c r="AD255" s="232"/>
      <c r="AE255" s="232"/>
      <c r="AF255" s="232"/>
      <c r="AG255" s="233"/>
      <c r="AH255" s="233"/>
      <c r="AI255" s="233"/>
      <c r="AJ255" s="232"/>
      <c r="AK255" s="232"/>
      <c r="AL255" s="232"/>
      <c r="AM255" s="232"/>
      <c r="AN255" s="226"/>
      <c r="AO255" s="226"/>
      <c r="AP255" s="226"/>
      <c r="AQ255" s="226"/>
      <c r="AR255" s="230" t="str">
        <f t="shared" si="20"/>
        <v>-</v>
      </c>
      <c r="AS255" s="230"/>
      <c r="AT255" s="230"/>
      <c r="AU255" s="230"/>
      <c r="AV255" s="230" t="str">
        <f t="shared" si="21"/>
        <v>-</v>
      </c>
      <c r="AW255" s="230"/>
      <c r="AX255" s="230"/>
      <c r="AY255" s="230"/>
      <c r="AZ255" s="230" t="e">
        <f t="shared" si="22"/>
        <v>#REF!</v>
      </c>
      <c r="BA255" s="230"/>
      <c r="BB255" s="230"/>
      <c r="BC255" s="230"/>
      <c r="BD255" s="230" t="e">
        <f t="shared" si="23"/>
        <v>#REF!</v>
      </c>
      <c r="BE255" s="230"/>
      <c r="BF255" s="230"/>
      <c r="BG255" s="230"/>
      <c r="BH255" s="60"/>
      <c r="BI255" s="60"/>
      <c r="BJ255" s="60"/>
      <c r="BK255" s="221"/>
      <c r="BL255" s="221"/>
      <c r="BM255" s="221"/>
      <c r="BN255" s="60"/>
      <c r="BO255" s="60"/>
      <c r="BP255" s="60"/>
      <c r="BQ255" s="60"/>
      <c r="BR255" s="60"/>
      <c r="BS255" s="60"/>
      <c r="BT255" s="60"/>
      <c r="BU255" s="60" t="b">
        <v>0</v>
      </c>
      <c r="BV255" s="60" t="b">
        <v>0</v>
      </c>
      <c r="BW255" s="60" t="b">
        <v>0</v>
      </c>
      <c r="BX255" s="60" t="e">
        <f>IF(#REF!="スギ",MIN(AN255,50000),MIN(AN255,70000))</f>
        <v>#REF!</v>
      </c>
      <c r="BZ255" s="56"/>
      <c r="CA255" s="56"/>
      <c r="CB255" s="56"/>
      <c r="CC255" s="56"/>
      <c r="CD255" s="56"/>
    </row>
    <row r="256" spans="1:82">
      <c r="A256" s="239"/>
      <c r="B256" s="239"/>
      <c r="C256" s="239"/>
      <c r="D256" s="239"/>
      <c r="E256" s="239"/>
      <c r="F256" s="239"/>
      <c r="G256" s="239"/>
      <c r="H256" s="239"/>
      <c r="I256" s="239"/>
      <c r="J256" s="239"/>
      <c r="K256" s="239"/>
      <c r="L256" s="239"/>
      <c r="M256" s="240">
        <v>197</v>
      </c>
      <c r="N256" s="240"/>
      <c r="O256" s="233"/>
      <c r="P256" s="233"/>
      <c r="Q256" s="233"/>
      <c r="R256" s="233"/>
      <c r="S256" s="233"/>
      <c r="T256" s="233"/>
      <c r="U256" s="231"/>
      <c r="V256" s="231"/>
      <c r="W256" s="231"/>
      <c r="X256" s="231"/>
      <c r="Y256" s="231"/>
      <c r="Z256" s="231"/>
      <c r="AA256" s="231"/>
      <c r="AB256" s="231"/>
      <c r="AC256" s="231"/>
      <c r="AD256" s="232"/>
      <c r="AE256" s="232"/>
      <c r="AF256" s="232"/>
      <c r="AG256" s="233"/>
      <c r="AH256" s="233"/>
      <c r="AI256" s="233"/>
      <c r="AJ256" s="232"/>
      <c r="AK256" s="232"/>
      <c r="AL256" s="232"/>
      <c r="AM256" s="232"/>
      <c r="AN256" s="226"/>
      <c r="AO256" s="226"/>
      <c r="AP256" s="226"/>
      <c r="AQ256" s="226"/>
      <c r="AR256" s="230" t="str">
        <f t="shared" si="20"/>
        <v>-</v>
      </c>
      <c r="AS256" s="230"/>
      <c r="AT256" s="230"/>
      <c r="AU256" s="230"/>
      <c r="AV256" s="230" t="str">
        <f t="shared" si="21"/>
        <v>-</v>
      </c>
      <c r="AW256" s="230"/>
      <c r="AX256" s="230"/>
      <c r="AY256" s="230"/>
      <c r="AZ256" s="230" t="e">
        <f t="shared" si="22"/>
        <v>#REF!</v>
      </c>
      <c r="BA256" s="230"/>
      <c r="BB256" s="230"/>
      <c r="BC256" s="230"/>
      <c r="BD256" s="230" t="e">
        <f t="shared" si="23"/>
        <v>#REF!</v>
      </c>
      <c r="BE256" s="230"/>
      <c r="BF256" s="230"/>
      <c r="BG256" s="230"/>
      <c r="BH256" s="60"/>
      <c r="BI256" s="60"/>
      <c r="BJ256" s="60"/>
      <c r="BK256" s="221"/>
      <c r="BL256" s="221"/>
      <c r="BM256" s="221"/>
      <c r="BN256" s="60"/>
      <c r="BO256" s="60"/>
      <c r="BP256" s="60"/>
      <c r="BQ256" s="60"/>
      <c r="BR256" s="60"/>
      <c r="BS256" s="60"/>
      <c r="BT256" s="60"/>
      <c r="BU256" s="60" t="b">
        <v>0</v>
      </c>
      <c r="BV256" s="60" t="b">
        <v>0</v>
      </c>
      <c r="BW256" s="60" t="b">
        <v>0</v>
      </c>
      <c r="BX256" s="60" t="e">
        <f>IF(#REF!="スギ",MIN(AN256,50000),MIN(AN256,70000))</f>
        <v>#REF!</v>
      </c>
      <c r="BZ256" s="56"/>
      <c r="CA256" s="56"/>
      <c r="CB256" s="56"/>
      <c r="CC256" s="56"/>
      <c r="CD256" s="56"/>
    </row>
    <row r="257" spans="1:82">
      <c r="A257" s="239"/>
      <c r="B257" s="239"/>
      <c r="C257" s="239"/>
      <c r="D257" s="239"/>
      <c r="E257" s="239"/>
      <c r="F257" s="239"/>
      <c r="G257" s="239"/>
      <c r="H257" s="239"/>
      <c r="I257" s="239"/>
      <c r="J257" s="239"/>
      <c r="K257" s="239"/>
      <c r="L257" s="239"/>
      <c r="M257" s="240">
        <v>198</v>
      </c>
      <c r="N257" s="240"/>
      <c r="O257" s="233"/>
      <c r="P257" s="233"/>
      <c r="Q257" s="233"/>
      <c r="R257" s="233"/>
      <c r="S257" s="233"/>
      <c r="T257" s="233"/>
      <c r="U257" s="231"/>
      <c r="V257" s="231"/>
      <c r="W257" s="231"/>
      <c r="X257" s="231"/>
      <c r="Y257" s="231"/>
      <c r="Z257" s="231"/>
      <c r="AA257" s="231"/>
      <c r="AB257" s="231"/>
      <c r="AC257" s="231"/>
      <c r="AD257" s="232"/>
      <c r="AE257" s="232"/>
      <c r="AF257" s="232"/>
      <c r="AG257" s="233"/>
      <c r="AH257" s="233"/>
      <c r="AI257" s="233"/>
      <c r="AJ257" s="232"/>
      <c r="AK257" s="232"/>
      <c r="AL257" s="232"/>
      <c r="AM257" s="232"/>
      <c r="AN257" s="226"/>
      <c r="AO257" s="226"/>
      <c r="AP257" s="226"/>
      <c r="AQ257" s="226"/>
      <c r="AR257" s="230" t="str">
        <f t="shared" si="20"/>
        <v>-</v>
      </c>
      <c r="AS257" s="230"/>
      <c r="AT257" s="230"/>
      <c r="AU257" s="230"/>
      <c r="AV257" s="230" t="str">
        <f t="shared" si="21"/>
        <v>-</v>
      </c>
      <c r="AW257" s="230"/>
      <c r="AX257" s="230"/>
      <c r="AY257" s="230"/>
      <c r="AZ257" s="230" t="e">
        <f t="shared" si="22"/>
        <v>#REF!</v>
      </c>
      <c r="BA257" s="230"/>
      <c r="BB257" s="230"/>
      <c r="BC257" s="230"/>
      <c r="BD257" s="230" t="e">
        <f t="shared" si="23"/>
        <v>#REF!</v>
      </c>
      <c r="BE257" s="230"/>
      <c r="BF257" s="230"/>
      <c r="BG257" s="230"/>
      <c r="BH257" s="60"/>
      <c r="BI257" s="60"/>
      <c r="BJ257" s="60"/>
      <c r="BK257" s="221"/>
      <c r="BL257" s="221"/>
      <c r="BM257" s="221"/>
      <c r="BN257" s="60"/>
      <c r="BO257" s="60"/>
      <c r="BP257" s="60"/>
      <c r="BQ257" s="60"/>
      <c r="BR257" s="60"/>
      <c r="BS257" s="60"/>
      <c r="BT257" s="60"/>
      <c r="BU257" s="60" t="b">
        <v>0</v>
      </c>
      <c r="BV257" s="60" t="b">
        <v>0</v>
      </c>
      <c r="BW257" s="60" t="b">
        <v>0</v>
      </c>
      <c r="BX257" s="60" t="e">
        <f>IF(#REF!="スギ",MIN(AN257,50000),MIN(AN257,70000))</f>
        <v>#REF!</v>
      </c>
      <c r="BZ257" s="56"/>
      <c r="CA257" s="56"/>
      <c r="CB257" s="56"/>
      <c r="CC257" s="56"/>
      <c r="CD257" s="56"/>
    </row>
    <row r="258" spans="1:82">
      <c r="A258" s="239"/>
      <c r="B258" s="239"/>
      <c r="C258" s="239"/>
      <c r="D258" s="239"/>
      <c r="E258" s="239"/>
      <c r="F258" s="239"/>
      <c r="G258" s="239"/>
      <c r="H258" s="239"/>
      <c r="I258" s="239"/>
      <c r="J258" s="239"/>
      <c r="K258" s="239"/>
      <c r="L258" s="239"/>
      <c r="M258" s="240">
        <v>199</v>
      </c>
      <c r="N258" s="240"/>
      <c r="O258" s="233"/>
      <c r="P258" s="233"/>
      <c r="Q258" s="233"/>
      <c r="R258" s="233"/>
      <c r="S258" s="233"/>
      <c r="T258" s="233"/>
      <c r="U258" s="231"/>
      <c r="V258" s="231"/>
      <c r="W258" s="231"/>
      <c r="X258" s="231"/>
      <c r="Y258" s="231"/>
      <c r="Z258" s="231"/>
      <c r="AA258" s="231"/>
      <c r="AB258" s="231"/>
      <c r="AC258" s="231"/>
      <c r="AD258" s="232"/>
      <c r="AE258" s="232"/>
      <c r="AF258" s="232"/>
      <c r="AG258" s="233"/>
      <c r="AH258" s="233"/>
      <c r="AI258" s="233"/>
      <c r="AJ258" s="232"/>
      <c r="AK258" s="232"/>
      <c r="AL258" s="232"/>
      <c r="AM258" s="232"/>
      <c r="AN258" s="226"/>
      <c r="AO258" s="226"/>
      <c r="AP258" s="226"/>
      <c r="AQ258" s="226"/>
      <c r="AR258" s="230" t="str">
        <f t="shared" si="20"/>
        <v>-</v>
      </c>
      <c r="AS258" s="230"/>
      <c r="AT258" s="230"/>
      <c r="AU258" s="230"/>
      <c r="AV258" s="230" t="str">
        <f t="shared" si="21"/>
        <v>-</v>
      </c>
      <c r="AW258" s="230"/>
      <c r="AX258" s="230"/>
      <c r="AY258" s="230"/>
      <c r="AZ258" s="230" t="e">
        <f t="shared" si="22"/>
        <v>#REF!</v>
      </c>
      <c r="BA258" s="230"/>
      <c r="BB258" s="230"/>
      <c r="BC258" s="230"/>
      <c r="BD258" s="230" t="e">
        <f t="shared" si="23"/>
        <v>#REF!</v>
      </c>
      <c r="BE258" s="230"/>
      <c r="BF258" s="230"/>
      <c r="BG258" s="230"/>
      <c r="BH258" s="60"/>
      <c r="BI258" s="60"/>
      <c r="BJ258" s="60"/>
      <c r="BK258" s="60"/>
      <c r="BL258" s="60"/>
      <c r="BM258" s="60"/>
      <c r="BN258" s="60"/>
      <c r="BO258" s="60"/>
      <c r="BP258" s="60"/>
      <c r="BQ258" s="60"/>
      <c r="BR258" s="60"/>
      <c r="BS258" s="60"/>
      <c r="BT258" s="60"/>
      <c r="BU258" s="60" t="b">
        <v>0</v>
      </c>
      <c r="BV258" s="60" t="b">
        <v>0</v>
      </c>
      <c r="BW258" s="60" t="b">
        <v>0</v>
      </c>
      <c r="BX258" s="60" t="e">
        <f>IF(#REF!="スギ",MIN(AN258,50000),MIN(AN258,70000))</f>
        <v>#REF!</v>
      </c>
      <c r="BZ258" s="56"/>
      <c r="CA258" s="56"/>
      <c r="CB258" s="56"/>
      <c r="CC258" s="56"/>
      <c r="CD258" s="56"/>
    </row>
    <row r="259" spans="1:82">
      <c r="A259" s="239"/>
      <c r="B259" s="239"/>
      <c r="C259" s="239"/>
      <c r="D259" s="239"/>
      <c r="E259" s="239"/>
      <c r="F259" s="239"/>
      <c r="G259" s="239"/>
      <c r="H259" s="239"/>
      <c r="I259" s="239"/>
      <c r="J259" s="239"/>
      <c r="K259" s="239"/>
      <c r="L259" s="239"/>
      <c r="M259" s="240">
        <v>200</v>
      </c>
      <c r="N259" s="240"/>
      <c r="O259" s="233"/>
      <c r="P259" s="233"/>
      <c r="Q259" s="233"/>
      <c r="R259" s="233"/>
      <c r="S259" s="233"/>
      <c r="T259" s="233"/>
      <c r="U259" s="231"/>
      <c r="V259" s="231"/>
      <c r="W259" s="231"/>
      <c r="X259" s="231"/>
      <c r="Y259" s="231"/>
      <c r="Z259" s="231"/>
      <c r="AA259" s="231"/>
      <c r="AB259" s="231"/>
      <c r="AC259" s="231"/>
      <c r="AD259" s="232"/>
      <c r="AE259" s="232"/>
      <c r="AF259" s="232"/>
      <c r="AG259" s="233"/>
      <c r="AH259" s="233"/>
      <c r="AI259" s="233"/>
      <c r="AJ259" s="232"/>
      <c r="AK259" s="232"/>
      <c r="AL259" s="232"/>
      <c r="AM259" s="232"/>
      <c r="AN259" s="226"/>
      <c r="AO259" s="226"/>
      <c r="AP259" s="226"/>
      <c r="AQ259" s="226"/>
      <c r="AR259" s="230" t="str">
        <f t="shared" si="20"/>
        <v>-</v>
      </c>
      <c r="AS259" s="230"/>
      <c r="AT259" s="230"/>
      <c r="AU259" s="230"/>
      <c r="AV259" s="230" t="str">
        <f t="shared" si="21"/>
        <v>-</v>
      </c>
      <c r="AW259" s="230"/>
      <c r="AX259" s="230"/>
      <c r="AY259" s="230"/>
      <c r="AZ259" s="230" t="e">
        <f t="shared" si="22"/>
        <v>#REF!</v>
      </c>
      <c r="BA259" s="230"/>
      <c r="BB259" s="230"/>
      <c r="BC259" s="230"/>
      <c r="BD259" s="230" t="e">
        <f t="shared" si="23"/>
        <v>#REF!</v>
      </c>
      <c r="BE259" s="230"/>
      <c r="BF259" s="230"/>
      <c r="BG259" s="230"/>
      <c r="BH259" s="60"/>
      <c r="BI259" s="60"/>
      <c r="BJ259" s="60"/>
      <c r="BK259" s="60"/>
      <c r="BL259" s="60"/>
      <c r="BM259" s="60"/>
      <c r="BN259" s="60"/>
      <c r="BO259" s="60"/>
      <c r="BP259" s="60"/>
      <c r="BQ259" s="60"/>
      <c r="BR259" s="60"/>
      <c r="BS259" s="60"/>
      <c r="BT259" s="60"/>
      <c r="BU259" s="60" t="b">
        <v>0</v>
      </c>
      <c r="BV259" s="60" t="b">
        <v>0</v>
      </c>
      <c r="BW259" s="60" t="b">
        <v>0</v>
      </c>
      <c r="BX259" s="60" t="e">
        <f>IF(#REF!="スギ",MIN(AN259,50000),MIN(AN259,70000))</f>
        <v>#REF!</v>
      </c>
      <c r="BZ259" s="56"/>
      <c r="CA259" s="56"/>
      <c r="CB259" s="56"/>
      <c r="CC259" s="56"/>
      <c r="CD259" s="56"/>
    </row>
    <row r="260" spans="1:82">
      <c r="A260" s="239"/>
      <c r="B260" s="239"/>
      <c r="C260" s="239"/>
      <c r="D260" s="239"/>
      <c r="E260" s="239"/>
      <c r="F260" s="239"/>
      <c r="G260" s="239"/>
      <c r="H260" s="239"/>
      <c r="I260" s="239"/>
      <c r="J260" s="239"/>
      <c r="K260" s="239"/>
      <c r="L260" s="239"/>
      <c r="M260" s="240">
        <v>201</v>
      </c>
      <c r="N260" s="240"/>
      <c r="O260" s="233"/>
      <c r="P260" s="233"/>
      <c r="Q260" s="233"/>
      <c r="R260" s="233"/>
      <c r="S260" s="233"/>
      <c r="T260" s="233"/>
      <c r="U260" s="231"/>
      <c r="V260" s="231"/>
      <c r="W260" s="231"/>
      <c r="X260" s="231"/>
      <c r="Y260" s="231"/>
      <c r="Z260" s="231"/>
      <c r="AA260" s="231"/>
      <c r="AB260" s="231"/>
      <c r="AC260" s="231"/>
      <c r="AD260" s="232"/>
      <c r="AE260" s="232"/>
      <c r="AF260" s="232"/>
      <c r="AG260" s="233"/>
      <c r="AH260" s="233"/>
      <c r="AI260" s="233"/>
      <c r="AJ260" s="232"/>
      <c r="AK260" s="232"/>
      <c r="AL260" s="232"/>
      <c r="AM260" s="232"/>
      <c r="AN260" s="226"/>
      <c r="AO260" s="226"/>
      <c r="AP260" s="226"/>
      <c r="AQ260" s="226"/>
      <c r="AR260" s="230" t="str">
        <f t="shared" si="20"/>
        <v>-</v>
      </c>
      <c r="AS260" s="230"/>
      <c r="AT260" s="230"/>
      <c r="AU260" s="230"/>
      <c r="AV260" s="230" t="str">
        <f t="shared" si="21"/>
        <v>-</v>
      </c>
      <c r="AW260" s="230"/>
      <c r="AX260" s="230"/>
      <c r="AY260" s="230"/>
      <c r="AZ260" s="230" t="e">
        <f t="shared" si="22"/>
        <v>#REF!</v>
      </c>
      <c r="BA260" s="230"/>
      <c r="BB260" s="230"/>
      <c r="BC260" s="230"/>
      <c r="BD260" s="230" t="e">
        <f t="shared" si="23"/>
        <v>#REF!</v>
      </c>
      <c r="BE260" s="230"/>
      <c r="BF260" s="230"/>
      <c r="BG260" s="230"/>
      <c r="BH260" s="60"/>
      <c r="BI260" s="60"/>
      <c r="BJ260" s="60"/>
      <c r="BK260" s="60"/>
      <c r="BL260" s="60"/>
      <c r="BM260" s="60"/>
      <c r="BN260" s="60"/>
      <c r="BO260" s="60"/>
      <c r="BP260" s="60"/>
      <c r="BQ260" s="60"/>
      <c r="BR260" s="60"/>
      <c r="BS260" s="60"/>
      <c r="BT260" s="60"/>
      <c r="BU260" s="60" t="b">
        <v>0</v>
      </c>
      <c r="BV260" s="60" t="b">
        <v>0</v>
      </c>
      <c r="BW260" s="60" t="b">
        <v>0</v>
      </c>
      <c r="BX260" s="60" t="e">
        <f>IF(#REF!="スギ",MIN(AN260,50000),MIN(AN260,70000))</f>
        <v>#REF!</v>
      </c>
      <c r="BZ260" s="56"/>
      <c r="CA260" s="56"/>
      <c r="CB260" s="56"/>
      <c r="CC260" s="56"/>
      <c r="CD260" s="56"/>
    </row>
    <row r="261" spans="1:82">
      <c r="A261" s="239"/>
      <c r="B261" s="239"/>
      <c r="C261" s="239"/>
      <c r="D261" s="239"/>
      <c r="E261" s="239"/>
      <c r="F261" s="239"/>
      <c r="G261" s="239"/>
      <c r="H261" s="239"/>
      <c r="I261" s="239"/>
      <c r="J261" s="239"/>
      <c r="K261" s="239"/>
      <c r="L261" s="239"/>
      <c r="M261" s="240">
        <v>202</v>
      </c>
      <c r="N261" s="240"/>
      <c r="O261" s="233"/>
      <c r="P261" s="233"/>
      <c r="Q261" s="233"/>
      <c r="R261" s="233"/>
      <c r="S261" s="233"/>
      <c r="T261" s="233"/>
      <c r="U261" s="231"/>
      <c r="V261" s="231"/>
      <c r="W261" s="231"/>
      <c r="X261" s="231"/>
      <c r="Y261" s="231"/>
      <c r="Z261" s="231"/>
      <c r="AA261" s="231"/>
      <c r="AB261" s="231"/>
      <c r="AC261" s="231"/>
      <c r="AD261" s="232"/>
      <c r="AE261" s="232"/>
      <c r="AF261" s="232"/>
      <c r="AG261" s="233"/>
      <c r="AH261" s="233"/>
      <c r="AI261" s="233"/>
      <c r="AJ261" s="232"/>
      <c r="AK261" s="232"/>
      <c r="AL261" s="232"/>
      <c r="AM261" s="232"/>
      <c r="AN261" s="226"/>
      <c r="AO261" s="226"/>
      <c r="AP261" s="226"/>
      <c r="AQ261" s="226"/>
      <c r="AR261" s="230" t="str">
        <f t="shared" si="20"/>
        <v>-</v>
      </c>
      <c r="AS261" s="230"/>
      <c r="AT261" s="230"/>
      <c r="AU261" s="230"/>
      <c r="AV261" s="230" t="str">
        <f t="shared" si="21"/>
        <v>-</v>
      </c>
      <c r="AW261" s="230"/>
      <c r="AX261" s="230"/>
      <c r="AY261" s="230"/>
      <c r="AZ261" s="230" t="e">
        <f t="shared" si="22"/>
        <v>#REF!</v>
      </c>
      <c r="BA261" s="230"/>
      <c r="BB261" s="230"/>
      <c r="BC261" s="230"/>
      <c r="BD261" s="230" t="e">
        <f t="shared" si="23"/>
        <v>#REF!</v>
      </c>
      <c r="BE261" s="230"/>
      <c r="BF261" s="230"/>
      <c r="BG261" s="230"/>
      <c r="BH261" s="60"/>
      <c r="BI261" s="60"/>
      <c r="BJ261" s="60"/>
      <c r="BK261" s="60"/>
      <c r="BL261" s="60"/>
      <c r="BM261" s="60"/>
      <c r="BN261" s="60"/>
      <c r="BO261" s="60"/>
      <c r="BP261" s="60"/>
      <c r="BQ261" s="60"/>
      <c r="BR261" s="60"/>
      <c r="BS261" s="60"/>
      <c r="BT261" s="60"/>
      <c r="BU261" s="60" t="b">
        <v>0</v>
      </c>
      <c r="BV261" s="60" t="b">
        <v>0</v>
      </c>
      <c r="BW261" s="60" t="b">
        <v>0</v>
      </c>
      <c r="BX261" s="60" t="e">
        <f>IF(#REF!="スギ",MIN(AN261,50000),MIN(AN261,70000))</f>
        <v>#REF!</v>
      </c>
      <c r="BZ261" s="56"/>
      <c r="CA261" s="56"/>
      <c r="CB261" s="56"/>
      <c r="CC261" s="56"/>
      <c r="CD261" s="56"/>
    </row>
    <row r="262" spans="1:82">
      <c r="A262" s="239"/>
      <c r="B262" s="239"/>
      <c r="C262" s="239"/>
      <c r="D262" s="239"/>
      <c r="E262" s="239"/>
      <c r="F262" s="239"/>
      <c r="G262" s="239"/>
      <c r="H262" s="239"/>
      <c r="I262" s="239"/>
      <c r="J262" s="239"/>
      <c r="K262" s="239"/>
      <c r="L262" s="239"/>
      <c r="M262" s="240">
        <v>203</v>
      </c>
      <c r="N262" s="240"/>
      <c r="O262" s="233"/>
      <c r="P262" s="233"/>
      <c r="Q262" s="233"/>
      <c r="R262" s="233"/>
      <c r="S262" s="233"/>
      <c r="T262" s="233"/>
      <c r="U262" s="231"/>
      <c r="V262" s="231"/>
      <c r="W262" s="231"/>
      <c r="X262" s="231"/>
      <c r="Y262" s="231"/>
      <c r="Z262" s="231"/>
      <c r="AA262" s="231"/>
      <c r="AB262" s="231"/>
      <c r="AC262" s="231"/>
      <c r="AD262" s="232"/>
      <c r="AE262" s="232"/>
      <c r="AF262" s="232"/>
      <c r="AG262" s="233"/>
      <c r="AH262" s="233"/>
      <c r="AI262" s="233"/>
      <c r="AJ262" s="232"/>
      <c r="AK262" s="232"/>
      <c r="AL262" s="232"/>
      <c r="AM262" s="232"/>
      <c r="AN262" s="226"/>
      <c r="AO262" s="226"/>
      <c r="AP262" s="226"/>
      <c r="AQ262" s="226"/>
      <c r="AR262" s="230" t="str">
        <f t="shared" si="20"/>
        <v>-</v>
      </c>
      <c r="AS262" s="230"/>
      <c r="AT262" s="230"/>
      <c r="AU262" s="230"/>
      <c r="AV262" s="230" t="str">
        <f t="shared" si="21"/>
        <v>-</v>
      </c>
      <c r="AW262" s="230"/>
      <c r="AX262" s="230"/>
      <c r="AY262" s="230"/>
      <c r="AZ262" s="230" t="e">
        <f t="shared" si="22"/>
        <v>#REF!</v>
      </c>
      <c r="BA262" s="230"/>
      <c r="BB262" s="230"/>
      <c r="BC262" s="230"/>
      <c r="BD262" s="230" t="e">
        <f t="shared" si="23"/>
        <v>#REF!</v>
      </c>
      <c r="BE262" s="230"/>
      <c r="BF262" s="230"/>
      <c r="BG262" s="230"/>
      <c r="BH262" s="60"/>
      <c r="BI262" s="60"/>
      <c r="BJ262" s="60"/>
      <c r="BK262" s="60"/>
      <c r="BL262" s="60"/>
      <c r="BM262" s="60"/>
      <c r="BN262" s="60"/>
      <c r="BO262" s="60"/>
      <c r="BP262" s="60"/>
      <c r="BQ262" s="60"/>
      <c r="BR262" s="60"/>
      <c r="BS262" s="60"/>
      <c r="BT262" s="60"/>
      <c r="BU262" s="60" t="b">
        <v>0</v>
      </c>
      <c r="BV262" s="60" t="b">
        <v>0</v>
      </c>
      <c r="BW262" s="60" t="b">
        <v>0</v>
      </c>
      <c r="BX262" s="60" t="e">
        <f>IF(#REF!="スギ",MIN(AN262,50000),MIN(AN262,70000))</f>
        <v>#REF!</v>
      </c>
      <c r="BZ262" s="56"/>
      <c r="CA262" s="56"/>
      <c r="CB262" s="56"/>
      <c r="CC262" s="56"/>
      <c r="CD262" s="56"/>
    </row>
    <row r="263" spans="1:82">
      <c r="A263" s="239"/>
      <c r="B263" s="239"/>
      <c r="C263" s="239"/>
      <c r="D263" s="239"/>
      <c r="E263" s="239"/>
      <c r="F263" s="239"/>
      <c r="G263" s="239"/>
      <c r="H263" s="239"/>
      <c r="I263" s="239"/>
      <c r="J263" s="239"/>
      <c r="K263" s="239"/>
      <c r="L263" s="239"/>
      <c r="M263" s="240">
        <v>204</v>
      </c>
      <c r="N263" s="240"/>
      <c r="O263" s="233"/>
      <c r="P263" s="233"/>
      <c r="Q263" s="233"/>
      <c r="R263" s="233"/>
      <c r="S263" s="233"/>
      <c r="T263" s="233"/>
      <c r="U263" s="231"/>
      <c r="V263" s="231"/>
      <c r="W263" s="231"/>
      <c r="X263" s="231"/>
      <c r="Y263" s="231"/>
      <c r="Z263" s="231"/>
      <c r="AA263" s="231"/>
      <c r="AB263" s="231"/>
      <c r="AC263" s="231"/>
      <c r="AD263" s="232"/>
      <c r="AE263" s="232"/>
      <c r="AF263" s="232"/>
      <c r="AG263" s="233"/>
      <c r="AH263" s="233"/>
      <c r="AI263" s="233"/>
      <c r="AJ263" s="232"/>
      <c r="AK263" s="232"/>
      <c r="AL263" s="232"/>
      <c r="AM263" s="232"/>
      <c r="AN263" s="226"/>
      <c r="AO263" s="226"/>
      <c r="AP263" s="226"/>
      <c r="AQ263" s="226"/>
      <c r="AR263" s="230" t="str">
        <f t="shared" si="20"/>
        <v>-</v>
      </c>
      <c r="AS263" s="230"/>
      <c r="AT263" s="230"/>
      <c r="AU263" s="230"/>
      <c r="AV263" s="230" t="str">
        <f t="shared" si="21"/>
        <v>-</v>
      </c>
      <c r="AW263" s="230"/>
      <c r="AX263" s="230"/>
      <c r="AY263" s="230"/>
      <c r="AZ263" s="230" t="e">
        <f t="shared" si="22"/>
        <v>#REF!</v>
      </c>
      <c r="BA263" s="230"/>
      <c r="BB263" s="230"/>
      <c r="BC263" s="230"/>
      <c r="BD263" s="230" t="e">
        <f t="shared" si="23"/>
        <v>#REF!</v>
      </c>
      <c r="BE263" s="230"/>
      <c r="BF263" s="230"/>
      <c r="BG263" s="230"/>
      <c r="BH263" s="60"/>
      <c r="BI263" s="60"/>
      <c r="BJ263" s="60"/>
      <c r="BK263" s="60"/>
      <c r="BL263" s="60"/>
      <c r="BM263" s="60"/>
      <c r="BN263" s="60"/>
      <c r="BO263" s="60"/>
      <c r="BP263" s="60"/>
      <c r="BQ263" s="60"/>
      <c r="BR263" s="60"/>
      <c r="BS263" s="60"/>
      <c r="BT263" s="60"/>
      <c r="BU263" s="60" t="b">
        <v>0</v>
      </c>
      <c r="BV263" s="60" t="b">
        <v>0</v>
      </c>
      <c r="BW263" s="60" t="b">
        <v>0</v>
      </c>
      <c r="BX263" s="60" t="e">
        <f>IF(#REF!="スギ",MIN(AN263,50000),MIN(AN263,70000))</f>
        <v>#REF!</v>
      </c>
      <c r="BZ263" s="56"/>
      <c r="CA263" s="56"/>
      <c r="CB263" s="56"/>
      <c r="CC263" s="56"/>
      <c r="CD263" s="56"/>
    </row>
    <row r="264" spans="1:82">
      <c r="A264" s="239"/>
      <c r="B264" s="239"/>
      <c r="C264" s="239"/>
      <c r="D264" s="239"/>
      <c r="E264" s="239"/>
      <c r="F264" s="239"/>
      <c r="G264" s="239"/>
      <c r="H264" s="239"/>
      <c r="I264" s="239"/>
      <c r="J264" s="239"/>
      <c r="K264" s="239"/>
      <c r="L264" s="239"/>
      <c r="M264" s="240">
        <v>205</v>
      </c>
      <c r="N264" s="240"/>
      <c r="O264" s="233"/>
      <c r="P264" s="233"/>
      <c r="Q264" s="233"/>
      <c r="R264" s="233"/>
      <c r="S264" s="233"/>
      <c r="T264" s="233"/>
      <c r="U264" s="231"/>
      <c r="V264" s="231"/>
      <c r="W264" s="231"/>
      <c r="X264" s="231"/>
      <c r="Y264" s="231"/>
      <c r="Z264" s="231"/>
      <c r="AA264" s="231"/>
      <c r="AB264" s="231"/>
      <c r="AC264" s="231"/>
      <c r="AD264" s="232"/>
      <c r="AE264" s="232"/>
      <c r="AF264" s="232"/>
      <c r="AG264" s="233"/>
      <c r="AH264" s="233"/>
      <c r="AI264" s="233"/>
      <c r="AJ264" s="232"/>
      <c r="AK264" s="232"/>
      <c r="AL264" s="232"/>
      <c r="AM264" s="232"/>
      <c r="AN264" s="226"/>
      <c r="AO264" s="226"/>
      <c r="AP264" s="226"/>
      <c r="AQ264" s="226"/>
      <c r="AR264" s="230" t="str">
        <f t="shared" si="20"/>
        <v>-</v>
      </c>
      <c r="AS264" s="230"/>
      <c r="AT264" s="230"/>
      <c r="AU264" s="230"/>
      <c r="AV264" s="230" t="str">
        <f t="shared" si="21"/>
        <v>-</v>
      </c>
      <c r="AW264" s="230"/>
      <c r="AX264" s="230"/>
      <c r="AY264" s="230"/>
      <c r="AZ264" s="230" t="e">
        <f t="shared" si="22"/>
        <v>#REF!</v>
      </c>
      <c r="BA264" s="230"/>
      <c r="BB264" s="230"/>
      <c r="BC264" s="230"/>
      <c r="BD264" s="230" t="e">
        <f t="shared" si="23"/>
        <v>#REF!</v>
      </c>
      <c r="BE264" s="230"/>
      <c r="BF264" s="230"/>
      <c r="BG264" s="230"/>
      <c r="BH264" s="60"/>
      <c r="BI264" s="60"/>
      <c r="BJ264" s="60"/>
      <c r="BK264" s="60"/>
      <c r="BL264" s="60"/>
      <c r="BM264" s="60"/>
      <c r="BN264" s="60"/>
      <c r="BO264" s="60"/>
      <c r="BP264" s="60"/>
      <c r="BQ264" s="60"/>
      <c r="BR264" s="60"/>
      <c r="BS264" s="60"/>
      <c r="BT264" s="60"/>
      <c r="BU264" s="60" t="b">
        <v>0</v>
      </c>
      <c r="BV264" s="60" t="b">
        <v>0</v>
      </c>
      <c r="BW264" s="60" t="b">
        <v>0</v>
      </c>
      <c r="BX264" s="60" t="e">
        <f>IF(#REF!="スギ",MIN(AN264,50000),MIN(AN264,70000))</f>
        <v>#REF!</v>
      </c>
      <c r="BZ264" s="56"/>
      <c r="CA264" s="56"/>
      <c r="CB264" s="56"/>
      <c r="CC264" s="56"/>
      <c r="CD264" s="56"/>
    </row>
    <row r="265" spans="1:82">
      <c r="A265" s="239"/>
      <c r="B265" s="239"/>
      <c r="C265" s="239"/>
      <c r="D265" s="239"/>
      <c r="E265" s="239"/>
      <c r="F265" s="239"/>
      <c r="G265" s="239"/>
      <c r="H265" s="239"/>
      <c r="I265" s="239"/>
      <c r="J265" s="239"/>
      <c r="K265" s="239"/>
      <c r="L265" s="239"/>
      <c r="M265" s="240">
        <v>206</v>
      </c>
      <c r="N265" s="240"/>
      <c r="O265" s="233"/>
      <c r="P265" s="233"/>
      <c r="Q265" s="233"/>
      <c r="R265" s="233"/>
      <c r="S265" s="233"/>
      <c r="T265" s="233"/>
      <c r="U265" s="231"/>
      <c r="V265" s="231"/>
      <c r="W265" s="231"/>
      <c r="X265" s="231"/>
      <c r="Y265" s="231"/>
      <c r="Z265" s="231"/>
      <c r="AA265" s="231"/>
      <c r="AB265" s="231"/>
      <c r="AC265" s="231"/>
      <c r="AD265" s="232"/>
      <c r="AE265" s="232"/>
      <c r="AF265" s="232"/>
      <c r="AG265" s="233"/>
      <c r="AH265" s="233"/>
      <c r="AI265" s="233"/>
      <c r="AJ265" s="232"/>
      <c r="AK265" s="232"/>
      <c r="AL265" s="232"/>
      <c r="AM265" s="232"/>
      <c r="AN265" s="226"/>
      <c r="AO265" s="226"/>
      <c r="AP265" s="226"/>
      <c r="AQ265" s="226"/>
      <c r="AR265" s="230" t="str">
        <f t="shared" si="20"/>
        <v>-</v>
      </c>
      <c r="AS265" s="230"/>
      <c r="AT265" s="230"/>
      <c r="AU265" s="230"/>
      <c r="AV265" s="230" t="str">
        <f t="shared" si="21"/>
        <v>-</v>
      </c>
      <c r="AW265" s="230"/>
      <c r="AX265" s="230"/>
      <c r="AY265" s="230"/>
      <c r="AZ265" s="230" t="e">
        <f t="shared" si="22"/>
        <v>#REF!</v>
      </c>
      <c r="BA265" s="230"/>
      <c r="BB265" s="230"/>
      <c r="BC265" s="230"/>
      <c r="BD265" s="230" t="e">
        <f t="shared" si="23"/>
        <v>#REF!</v>
      </c>
      <c r="BE265" s="230"/>
      <c r="BF265" s="230"/>
      <c r="BG265" s="230"/>
      <c r="BH265" s="60"/>
      <c r="BI265" s="60"/>
      <c r="BJ265" s="60"/>
      <c r="BK265" s="60"/>
      <c r="BL265" s="60"/>
      <c r="BM265" s="60"/>
      <c r="BN265" s="60"/>
      <c r="BO265" s="60"/>
      <c r="BP265" s="60"/>
      <c r="BQ265" s="60"/>
      <c r="BR265" s="60"/>
      <c r="BS265" s="60"/>
      <c r="BT265" s="60"/>
      <c r="BU265" s="60" t="b">
        <v>0</v>
      </c>
      <c r="BV265" s="60" t="b">
        <v>0</v>
      </c>
      <c r="BW265" s="60" t="b">
        <v>0</v>
      </c>
      <c r="BX265" s="60" t="e">
        <f>IF(#REF!="スギ",MIN(AN265,50000),MIN(AN265,70000))</f>
        <v>#REF!</v>
      </c>
      <c r="BZ265" s="56"/>
      <c r="CA265" s="56"/>
      <c r="CB265" s="56"/>
      <c r="CC265" s="56"/>
      <c r="CD265" s="56"/>
    </row>
    <row r="266" spans="1:82">
      <c r="A266" s="239"/>
      <c r="B266" s="239"/>
      <c r="C266" s="239"/>
      <c r="D266" s="239"/>
      <c r="E266" s="239"/>
      <c r="F266" s="239"/>
      <c r="G266" s="239"/>
      <c r="H266" s="239"/>
      <c r="I266" s="239"/>
      <c r="J266" s="239"/>
      <c r="K266" s="239"/>
      <c r="L266" s="239"/>
      <c r="M266" s="240">
        <v>207</v>
      </c>
      <c r="N266" s="240"/>
      <c r="O266" s="233"/>
      <c r="P266" s="233"/>
      <c r="Q266" s="233"/>
      <c r="R266" s="233"/>
      <c r="S266" s="233"/>
      <c r="T266" s="233"/>
      <c r="U266" s="231"/>
      <c r="V266" s="231"/>
      <c r="W266" s="231"/>
      <c r="X266" s="231"/>
      <c r="Y266" s="231"/>
      <c r="Z266" s="231"/>
      <c r="AA266" s="231"/>
      <c r="AB266" s="231"/>
      <c r="AC266" s="231"/>
      <c r="AD266" s="232"/>
      <c r="AE266" s="232"/>
      <c r="AF266" s="232"/>
      <c r="AG266" s="233"/>
      <c r="AH266" s="233"/>
      <c r="AI266" s="233"/>
      <c r="AJ266" s="232"/>
      <c r="AK266" s="232"/>
      <c r="AL266" s="232"/>
      <c r="AM266" s="232"/>
      <c r="AN266" s="226"/>
      <c r="AO266" s="226"/>
      <c r="AP266" s="226"/>
      <c r="AQ266" s="226"/>
      <c r="AR266" s="230" t="str">
        <f t="shared" si="20"/>
        <v>-</v>
      </c>
      <c r="AS266" s="230"/>
      <c r="AT266" s="230"/>
      <c r="AU266" s="230"/>
      <c r="AV266" s="230" t="str">
        <f t="shared" si="21"/>
        <v>-</v>
      </c>
      <c r="AW266" s="230"/>
      <c r="AX266" s="230"/>
      <c r="AY266" s="230"/>
      <c r="AZ266" s="230" t="e">
        <f t="shared" si="22"/>
        <v>#REF!</v>
      </c>
      <c r="BA266" s="230"/>
      <c r="BB266" s="230"/>
      <c r="BC266" s="230"/>
      <c r="BD266" s="230" t="e">
        <f t="shared" si="23"/>
        <v>#REF!</v>
      </c>
      <c r="BE266" s="230"/>
      <c r="BF266" s="230"/>
      <c r="BG266" s="230"/>
      <c r="BH266" s="60"/>
      <c r="BI266" s="60"/>
      <c r="BJ266" s="60"/>
      <c r="BK266" s="60"/>
      <c r="BL266" s="60"/>
      <c r="BM266" s="60"/>
      <c r="BN266" s="60"/>
      <c r="BO266" s="60"/>
      <c r="BP266" s="60"/>
      <c r="BQ266" s="60"/>
      <c r="BR266" s="60"/>
      <c r="BS266" s="60"/>
      <c r="BT266" s="60"/>
      <c r="BU266" s="60" t="b">
        <v>0</v>
      </c>
      <c r="BV266" s="60" t="b">
        <v>0</v>
      </c>
      <c r="BW266" s="60" t="b">
        <v>0</v>
      </c>
      <c r="BX266" s="60" t="e">
        <f>IF(#REF!="スギ",MIN(AN266,50000),MIN(AN266,70000))</f>
        <v>#REF!</v>
      </c>
      <c r="BZ266" s="56"/>
      <c r="CA266" s="56"/>
      <c r="CB266" s="56"/>
      <c r="CC266" s="56"/>
      <c r="CD266" s="56"/>
    </row>
    <row r="267" spans="1:82">
      <c r="A267" s="239"/>
      <c r="B267" s="239"/>
      <c r="C267" s="239"/>
      <c r="D267" s="239"/>
      <c r="E267" s="239"/>
      <c r="F267" s="239"/>
      <c r="G267" s="239"/>
      <c r="H267" s="239"/>
      <c r="I267" s="239"/>
      <c r="J267" s="239"/>
      <c r="K267" s="239"/>
      <c r="L267" s="239"/>
      <c r="M267" s="240">
        <v>208</v>
      </c>
      <c r="N267" s="240"/>
      <c r="O267" s="233"/>
      <c r="P267" s="233"/>
      <c r="Q267" s="233"/>
      <c r="R267" s="233"/>
      <c r="S267" s="233"/>
      <c r="T267" s="233"/>
      <c r="U267" s="231"/>
      <c r="V267" s="231"/>
      <c r="W267" s="231"/>
      <c r="X267" s="231"/>
      <c r="Y267" s="231"/>
      <c r="Z267" s="231"/>
      <c r="AA267" s="231"/>
      <c r="AB267" s="231"/>
      <c r="AC267" s="231"/>
      <c r="AD267" s="232"/>
      <c r="AE267" s="232"/>
      <c r="AF267" s="232"/>
      <c r="AG267" s="233"/>
      <c r="AH267" s="233"/>
      <c r="AI267" s="233"/>
      <c r="AJ267" s="232"/>
      <c r="AK267" s="232"/>
      <c r="AL267" s="232"/>
      <c r="AM267" s="232"/>
      <c r="AN267" s="226"/>
      <c r="AO267" s="226"/>
      <c r="AP267" s="226"/>
      <c r="AQ267" s="226"/>
      <c r="AR267" s="230" t="str">
        <f t="shared" si="20"/>
        <v>-</v>
      </c>
      <c r="AS267" s="230"/>
      <c r="AT267" s="230"/>
      <c r="AU267" s="230"/>
      <c r="AV267" s="230" t="str">
        <f t="shared" si="21"/>
        <v>-</v>
      </c>
      <c r="AW267" s="230"/>
      <c r="AX267" s="230"/>
      <c r="AY267" s="230"/>
      <c r="AZ267" s="230" t="e">
        <f t="shared" si="22"/>
        <v>#REF!</v>
      </c>
      <c r="BA267" s="230"/>
      <c r="BB267" s="230"/>
      <c r="BC267" s="230"/>
      <c r="BD267" s="230" t="e">
        <f t="shared" si="23"/>
        <v>#REF!</v>
      </c>
      <c r="BE267" s="230"/>
      <c r="BF267" s="230"/>
      <c r="BG267" s="230"/>
      <c r="BH267" s="60"/>
      <c r="BI267" s="60"/>
      <c r="BJ267" s="60"/>
      <c r="BK267" s="60"/>
      <c r="BL267" s="60"/>
      <c r="BM267" s="60"/>
      <c r="BN267" s="60"/>
      <c r="BO267" s="60"/>
      <c r="BP267" s="60"/>
      <c r="BQ267" s="60"/>
      <c r="BR267" s="60"/>
      <c r="BS267" s="60"/>
      <c r="BT267" s="60"/>
      <c r="BU267" s="60" t="b">
        <v>0</v>
      </c>
      <c r="BV267" s="60" t="b">
        <v>0</v>
      </c>
      <c r="BW267" s="60" t="b">
        <v>0</v>
      </c>
      <c r="BX267" s="60" t="e">
        <f>IF(#REF!="スギ",MIN(AN267,50000),MIN(AN267,70000))</f>
        <v>#REF!</v>
      </c>
      <c r="BZ267" s="56"/>
      <c r="CA267" s="56"/>
      <c r="CB267" s="56"/>
      <c r="CC267" s="56"/>
      <c r="CD267" s="56"/>
    </row>
    <row r="268" spans="1:82">
      <c r="A268" s="239"/>
      <c r="B268" s="239"/>
      <c r="C268" s="239"/>
      <c r="D268" s="239"/>
      <c r="E268" s="239"/>
      <c r="F268" s="239"/>
      <c r="G268" s="239"/>
      <c r="H268" s="239"/>
      <c r="I268" s="239"/>
      <c r="J268" s="239"/>
      <c r="K268" s="239"/>
      <c r="L268" s="239"/>
      <c r="M268" s="240">
        <v>209</v>
      </c>
      <c r="N268" s="240"/>
      <c r="O268" s="233"/>
      <c r="P268" s="233"/>
      <c r="Q268" s="233"/>
      <c r="R268" s="233"/>
      <c r="S268" s="233"/>
      <c r="T268" s="233"/>
      <c r="U268" s="231"/>
      <c r="V268" s="231"/>
      <c r="W268" s="231"/>
      <c r="X268" s="231"/>
      <c r="Y268" s="231"/>
      <c r="Z268" s="231"/>
      <c r="AA268" s="231"/>
      <c r="AB268" s="231"/>
      <c r="AC268" s="231"/>
      <c r="AD268" s="232"/>
      <c r="AE268" s="232"/>
      <c r="AF268" s="232"/>
      <c r="AG268" s="233"/>
      <c r="AH268" s="233"/>
      <c r="AI268" s="233"/>
      <c r="AJ268" s="232"/>
      <c r="AK268" s="232"/>
      <c r="AL268" s="232"/>
      <c r="AM268" s="232"/>
      <c r="AN268" s="226"/>
      <c r="AO268" s="226"/>
      <c r="AP268" s="226"/>
      <c r="AQ268" s="226"/>
      <c r="AR268" s="230" t="str">
        <f t="shared" si="20"/>
        <v>-</v>
      </c>
      <c r="AS268" s="230"/>
      <c r="AT268" s="230"/>
      <c r="AU268" s="230"/>
      <c r="AV268" s="230" t="str">
        <f t="shared" si="21"/>
        <v>-</v>
      </c>
      <c r="AW268" s="230"/>
      <c r="AX268" s="230"/>
      <c r="AY268" s="230"/>
      <c r="AZ268" s="230" t="e">
        <f t="shared" si="22"/>
        <v>#REF!</v>
      </c>
      <c r="BA268" s="230"/>
      <c r="BB268" s="230"/>
      <c r="BC268" s="230"/>
      <c r="BD268" s="230" t="e">
        <f t="shared" si="23"/>
        <v>#REF!</v>
      </c>
      <c r="BE268" s="230"/>
      <c r="BF268" s="230"/>
      <c r="BG268" s="230"/>
      <c r="BH268" s="60"/>
      <c r="BI268" s="60"/>
      <c r="BJ268" s="60"/>
      <c r="BK268" s="60"/>
      <c r="BL268" s="60"/>
      <c r="BM268" s="60"/>
      <c r="BN268" s="60"/>
      <c r="BO268" s="60"/>
      <c r="BP268" s="60"/>
      <c r="BQ268" s="60"/>
      <c r="BR268" s="60"/>
      <c r="BS268" s="60"/>
      <c r="BT268" s="60"/>
      <c r="BU268" s="60" t="b">
        <v>0</v>
      </c>
      <c r="BV268" s="60" t="b">
        <v>0</v>
      </c>
      <c r="BW268" s="60" t="b">
        <v>0</v>
      </c>
      <c r="BX268" s="60" t="e">
        <f>IF(#REF!="スギ",MIN(AN268,50000),MIN(AN268,70000))</f>
        <v>#REF!</v>
      </c>
      <c r="BZ268" s="56"/>
      <c r="CA268" s="56"/>
      <c r="CB268" s="56"/>
      <c r="CC268" s="56"/>
      <c r="CD268" s="56"/>
    </row>
    <row r="269" spans="1:82">
      <c r="A269" s="236"/>
      <c r="B269" s="236"/>
      <c r="C269" s="236"/>
      <c r="D269" s="236"/>
      <c r="E269" s="236"/>
      <c r="F269" s="236"/>
      <c r="G269" s="236"/>
      <c r="H269" s="236"/>
      <c r="I269" s="236"/>
      <c r="J269" s="236"/>
      <c r="K269" s="236"/>
      <c r="L269" s="236"/>
      <c r="M269" s="237">
        <v>210</v>
      </c>
      <c r="N269" s="237"/>
      <c r="O269" s="235"/>
      <c r="P269" s="235"/>
      <c r="Q269" s="235"/>
      <c r="R269" s="235"/>
      <c r="S269" s="235"/>
      <c r="T269" s="235"/>
      <c r="U269" s="238"/>
      <c r="V269" s="238"/>
      <c r="W269" s="238"/>
      <c r="X269" s="238"/>
      <c r="Y269" s="238"/>
      <c r="Z269" s="238"/>
      <c r="AA269" s="238"/>
      <c r="AB269" s="238"/>
      <c r="AC269" s="238"/>
      <c r="AD269" s="234"/>
      <c r="AE269" s="234"/>
      <c r="AF269" s="234"/>
      <c r="AG269" s="235"/>
      <c r="AH269" s="235"/>
      <c r="AI269" s="235"/>
      <c r="AJ269" s="234"/>
      <c r="AK269" s="234"/>
      <c r="AL269" s="234"/>
      <c r="AM269" s="234"/>
      <c r="AN269" s="225"/>
      <c r="AO269" s="225"/>
      <c r="AP269" s="225"/>
      <c r="AQ269" s="225"/>
      <c r="AR269" s="230" t="str">
        <f t="shared" si="20"/>
        <v>-</v>
      </c>
      <c r="AS269" s="230"/>
      <c r="AT269" s="230"/>
      <c r="AU269" s="230"/>
      <c r="AV269" s="230" t="str">
        <f t="shared" si="21"/>
        <v>-</v>
      </c>
      <c r="AW269" s="230"/>
      <c r="AX269" s="230"/>
      <c r="AY269" s="230"/>
      <c r="AZ269" s="230" t="e">
        <f t="shared" si="22"/>
        <v>#REF!</v>
      </c>
      <c r="BA269" s="230"/>
      <c r="BB269" s="230"/>
      <c r="BC269" s="230"/>
      <c r="BD269" s="230" t="e">
        <f t="shared" si="23"/>
        <v>#REF!</v>
      </c>
      <c r="BE269" s="230"/>
      <c r="BF269" s="230"/>
      <c r="BG269" s="230"/>
      <c r="BH269" s="60"/>
      <c r="BI269" s="60"/>
      <c r="BJ269" s="60"/>
      <c r="BK269" s="60"/>
      <c r="BL269" s="60"/>
      <c r="BM269" s="60"/>
      <c r="BN269" s="60"/>
      <c r="BO269" s="60"/>
      <c r="BP269" s="60"/>
      <c r="BQ269" s="60"/>
      <c r="BR269" s="60"/>
      <c r="BS269" s="60"/>
      <c r="BT269" s="60"/>
      <c r="BU269" s="60" t="b">
        <v>0</v>
      </c>
      <c r="BV269" s="60" t="b">
        <v>0</v>
      </c>
      <c r="BW269" s="60" t="b">
        <v>0</v>
      </c>
      <c r="BX269" s="60" t="e">
        <f>IF(#REF!="スギ",MIN(AN269,50000),MIN(AN269,70000))</f>
        <v>#REF!</v>
      </c>
      <c r="BZ269" s="56"/>
      <c r="CA269" s="56"/>
      <c r="CB269" s="56"/>
      <c r="CC269" s="56"/>
      <c r="CD269" s="56"/>
    </row>
    <row r="270" spans="1:82" s="69" customFormat="1" ht="7.5" customHeight="1">
      <c r="A270" s="65"/>
      <c r="B270" s="65"/>
      <c r="C270" s="65"/>
      <c r="D270" s="65"/>
      <c r="E270" s="65"/>
      <c r="F270" s="65"/>
      <c r="G270" s="65"/>
      <c r="H270" s="65"/>
      <c r="I270" s="65"/>
      <c r="J270" s="65"/>
      <c r="K270" s="65"/>
      <c r="L270" s="65"/>
      <c r="M270" s="65"/>
      <c r="N270" s="65"/>
      <c r="O270" s="65"/>
      <c r="P270" s="65"/>
      <c r="Q270" s="65"/>
      <c r="R270" s="65"/>
      <c r="S270" s="65"/>
      <c r="T270" s="65"/>
      <c r="U270" s="66"/>
      <c r="V270" s="66"/>
      <c r="W270" s="66"/>
      <c r="X270" s="66"/>
      <c r="Y270" s="66"/>
      <c r="Z270" s="66"/>
      <c r="AA270" s="66"/>
      <c r="AB270" s="66"/>
      <c r="AC270" s="66"/>
      <c r="AD270" s="66"/>
      <c r="AE270" s="66"/>
      <c r="AF270" s="66"/>
      <c r="AG270" s="66"/>
      <c r="AH270" s="66"/>
      <c r="AI270" s="66"/>
      <c r="AJ270" s="67"/>
      <c r="AK270" s="67"/>
      <c r="AL270" s="67"/>
      <c r="AM270" s="67"/>
      <c r="AN270" s="80"/>
      <c r="AO270" s="80"/>
      <c r="AP270" s="80"/>
      <c r="AQ270" s="80"/>
      <c r="AR270" s="79"/>
      <c r="AS270" s="79"/>
      <c r="AT270" s="79"/>
      <c r="AU270" s="79"/>
      <c r="AV270" s="79"/>
      <c r="AW270" s="79"/>
      <c r="AX270" s="79"/>
      <c r="AY270" s="79"/>
      <c r="AZ270" s="79"/>
      <c r="BA270" s="79"/>
      <c r="BB270" s="79"/>
      <c r="BC270" s="79"/>
      <c r="BD270" s="79"/>
      <c r="BE270" s="79"/>
      <c r="BF270" s="79"/>
      <c r="BG270" s="79"/>
      <c r="BZ270" s="65"/>
      <c r="CA270" s="65"/>
      <c r="CB270" s="65"/>
      <c r="CC270" s="65"/>
      <c r="CD270" s="65"/>
    </row>
    <row r="271" spans="1:82" s="69" customFormat="1" ht="7.5" customHeight="1">
      <c r="A271" s="65"/>
      <c r="B271" s="65"/>
      <c r="C271" s="65"/>
      <c r="D271" s="65"/>
      <c r="E271" s="65"/>
      <c r="F271" s="65"/>
      <c r="G271" s="65"/>
      <c r="H271" s="65"/>
      <c r="I271" s="65"/>
      <c r="J271" s="65"/>
      <c r="K271" s="65"/>
      <c r="L271" s="65"/>
      <c r="M271" s="65"/>
      <c r="N271" s="65"/>
      <c r="O271" s="65"/>
      <c r="P271" s="65"/>
      <c r="Q271" s="65"/>
      <c r="R271" s="65"/>
      <c r="S271" s="65"/>
      <c r="T271" s="65"/>
      <c r="U271" s="66"/>
      <c r="V271" s="66"/>
      <c r="W271" s="66"/>
      <c r="X271" s="66"/>
      <c r="Y271" s="66"/>
      <c r="Z271" s="66"/>
      <c r="AA271" s="66"/>
      <c r="AB271" s="66"/>
      <c r="AC271" s="66"/>
      <c r="AD271" s="66"/>
      <c r="AE271" s="66"/>
      <c r="AF271" s="66"/>
      <c r="AG271" s="66"/>
      <c r="AH271" s="66"/>
      <c r="AI271" s="66"/>
      <c r="AJ271" s="67"/>
      <c r="AK271" s="67"/>
      <c r="AL271" s="67"/>
      <c r="AM271" s="67"/>
      <c r="AN271" s="80"/>
      <c r="AO271" s="80"/>
      <c r="AP271" s="80"/>
      <c r="AQ271" s="80"/>
      <c r="AR271" s="79"/>
      <c r="AS271" s="79"/>
      <c r="AT271" s="79"/>
      <c r="AU271" s="79"/>
      <c r="AV271" s="79"/>
      <c r="AW271" s="79"/>
      <c r="AX271" s="79"/>
      <c r="AY271" s="79"/>
      <c r="AZ271" s="79"/>
      <c r="BA271" s="79"/>
      <c r="BB271" s="79"/>
      <c r="BC271" s="79"/>
      <c r="BD271" s="79"/>
      <c r="BE271" s="79"/>
      <c r="BF271" s="79"/>
      <c r="BG271" s="79"/>
      <c r="BZ271" s="65"/>
      <c r="CA271" s="65"/>
      <c r="CB271" s="65"/>
      <c r="CC271" s="65"/>
      <c r="CD271" s="65"/>
    </row>
    <row r="272" spans="1:82" s="69" customFormat="1" ht="7.5" customHeight="1">
      <c r="A272" s="65"/>
      <c r="B272" s="65"/>
      <c r="C272" s="65"/>
      <c r="D272" s="65"/>
      <c r="E272" s="65"/>
      <c r="F272" s="65"/>
      <c r="G272" s="65"/>
      <c r="H272" s="65"/>
      <c r="I272" s="65"/>
      <c r="J272" s="65"/>
      <c r="K272" s="65"/>
      <c r="L272" s="65"/>
      <c r="M272" s="65"/>
      <c r="N272" s="65"/>
      <c r="O272" s="65"/>
      <c r="P272" s="65"/>
      <c r="Q272" s="65"/>
      <c r="R272" s="65"/>
      <c r="S272" s="65"/>
      <c r="T272" s="65"/>
      <c r="U272" s="66"/>
      <c r="V272" s="66"/>
      <c r="W272" s="66"/>
      <c r="X272" s="66"/>
      <c r="Y272" s="66"/>
      <c r="Z272" s="66"/>
      <c r="AA272" s="66"/>
      <c r="AB272" s="66"/>
      <c r="AC272" s="66"/>
      <c r="AD272" s="66"/>
      <c r="AE272" s="66"/>
      <c r="AF272" s="66"/>
      <c r="AG272" s="66"/>
      <c r="AH272" s="66"/>
      <c r="AI272" s="66"/>
      <c r="AJ272" s="67"/>
      <c r="AK272" s="67"/>
      <c r="AL272" s="67"/>
      <c r="AM272" s="67"/>
      <c r="AN272" s="80"/>
      <c r="AO272" s="80"/>
      <c r="AP272" s="80"/>
      <c r="AQ272" s="80"/>
      <c r="AR272" s="79"/>
      <c r="AS272" s="79"/>
      <c r="AT272" s="79"/>
      <c r="AU272" s="79"/>
      <c r="AV272" s="79"/>
      <c r="AW272" s="79"/>
      <c r="AX272" s="79"/>
      <c r="AY272" s="79"/>
      <c r="AZ272" s="79"/>
      <c r="BA272" s="79"/>
      <c r="BB272" s="79"/>
      <c r="BC272" s="79"/>
      <c r="BD272" s="79"/>
      <c r="BE272" s="79"/>
      <c r="BF272" s="79"/>
      <c r="BG272" s="79"/>
      <c r="BZ272" s="65"/>
      <c r="CA272" s="65"/>
      <c r="CB272" s="65"/>
      <c r="CC272" s="65"/>
      <c r="CD272" s="65"/>
    </row>
    <row r="273" spans="1:82" s="69" customFormat="1" ht="7.5" customHeight="1">
      <c r="A273" s="65"/>
      <c r="B273" s="65"/>
      <c r="C273" s="65"/>
      <c r="D273" s="65"/>
      <c r="E273" s="65"/>
      <c r="F273" s="65"/>
      <c r="G273" s="65"/>
      <c r="H273" s="65"/>
      <c r="I273" s="65"/>
      <c r="J273" s="65"/>
      <c r="K273" s="65"/>
      <c r="L273" s="65"/>
      <c r="M273" s="65"/>
      <c r="N273" s="65"/>
      <c r="O273" s="65"/>
      <c r="P273" s="65"/>
      <c r="Q273" s="65"/>
      <c r="R273" s="65"/>
      <c r="S273" s="65"/>
      <c r="T273" s="65"/>
      <c r="U273" s="66"/>
      <c r="V273" s="66"/>
      <c r="W273" s="66"/>
      <c r="X273" s="66"/>
      <c r="Y273" s="66"/>
      <c r="Z273" s="66"/>
      <c r="AA273" s="66"/>
      <c r="AB273" s="66"/>
      <c r="AC273" s="66"/>
      <c r="AD273" s="66"/>
      <c r="AE273" s="66"/>
      <c r="AF273" s="66"/>
      <c r="AG273" s="66"/>
      <c r="AH273" s="66"/>
      <c r="AI273" s="66"/>
      <c r="AJ273" s="67"/>
      <c r="AK273" s="67"/>
      <c r="AL273" s="67"/>
      <c r="AM273" s="67"/>
      <c r="AN273" s="80"/>
      <c r="AO273" s="80"/>
      <c r="AP273" s="80"/>
      <c r="AQ273" s="80"/>
      <c r="AR273" s="79"/>
      <c r="AS273" s="79"/>
      <c r="AT273" s="79"/>
      <c r="AU273" s="79"/>
      <c r="AV273" s="79"/>
      <c r="AW273" s="79"/>
      <c r="AX273" s="79"/>
      <c r="AY273" s="79"/>
      <c r="AZ273" s="79"/>
      <c r="BA273" s="79"/>
      <c r="BB273" s="79"/>
      <c r="BC273" s="79"/>
      <c r="BD273" s="79"/>
      <c r="BE273" s="79"/>
      <c r="BF273" s="79"/>
      <c r="BG273" s="79"/>
      <c r="BZ273" s="65"/>
      <c r="CA273" s="65"/>
      <c r="CB273" s="65"/>
      <c r="CC273" s="65"/>
      <c r="CD273" s="65"/>
    </row>
    <row r="274" spans="1:82" s="69" customFormat="1" ht="7.5" customHeight="1">
      <c r="A274" s="64"/>
      <c r="B274" s="64"/>
      <c r="C274" s="64"/>
      <c r="D274" s="64"/>
      <c r="E274" s="64"/>
      <c r="F274" s="64"/>
      <c r="G274" s="64"/>
      <c r="H274" s="64"/>
      <c r="I274" s="64"/>
      <c r="J274" s="64"/>
      <c r="K274" s="64"/>
      <c r="L274" s="64"/>
      <c r="N274" s="70"/>
      <c r="O274" s="70"/>
      <c r="P274" s="70"/>
      <c r="Q274" s="70"/>
      <c r="R274" s="70"/>
      <c r="S274" s="70"/>
      <c r="T274" s="70"/>
      <c r="U274" s="70"/>
      <c r="V274" s="70"/>
      <c r="W274" s="70"/>
      <c r="X274" s="70"/>
      <c r="Y274" s="70"/>
      <c r="Z274" s="70"/>
      <c r="AA274" s="70"/>
      <c r="AB274" s="70"/>
      <c r="AC274" s="70"/>
      <c r="AD274" s="70"/>
      <c r="AE274" s="70"/>
      <c r="AF274" s="70"/>
      <c r="AG274" s="70"/>
      <c r="AH274" s="70"/>
      <c r="AI274" s="70"/>
      <c r="AJ274" s="70"/>
      <c r="AK274" s="70"/>
      <c r="AL274" s="70"/>
      <c r="AM274" s="70"/>
      <c r="AN274" s="80"/>
      <c r="AO274" s="80"/>
      <c r="AP274" s="80"/>
      <c r="AQ274" s="80"/>
      <c r="AR274" s="70"/>
      <c r="AS274" s="70"/>
      <c r="AT274" s="70"/>
      <c r="AU274" s="70"/>
      <c r="AV274" s="70"/>
      <c r="AW274" s="70"/>
      <c r="AX274" s="70"/>
      <c r="AY274" s="70"/>
      <c r="AZ274" s="70"/>
      <c r="BA274" s="70"/>
      <c r="BB274" s="70"/>
      <c r="BC274" s="70"/>
      <c r="BD274" s="81"/>
      <c r="BE274" s="81"/>
      <c r="BF274" s="81"/>
      <c r="BG274" s="81"/>
      <c r="BZ274" s="65"/>
      <c r="CA274" s="65"/>
      <c r="CB274" s="65"/>
      <c r="CC274" s="65"/>
      <c r="CD274" s="65"/>
    </row>
    <row r="275" spans="1:82" s="69" customFormat="1" ht="7.5" customHeight="1">
      <c r="A275" s="64"/>
      <c r="B275" s="64"/>
      <c r="C275" s="64"/>
      <c r="D275" s="64"/>
      <c r="E275" s="64"/>
      <c r="F275" s="64"/>
      <c r="G275" s="64"/>
      <c r="H275" s="64"/>
      <c r="I275" s="64"/>
      <c r="J275" s="64"/>
      <c r="K275" s="64"/>
      <c r="L275" s="64"/>
      <c r="M275" s="70"/>
      <c r="N275" s="70"/>
      <c r="O275" s="70"/>
      <c r="P275" s="70"/>
      <c r="Q275" s="70"/>
      <c r="R275" s="70"/>
      <c r="S275" s="70"/>
      <c r="T275" s="70"/>
      <c r="U275" s="70"/>
      <c r="V275" s="70"/>
      <c r="W275" s="70"/>
      <c r="X275" s="70"/>
      <c r="Y275" s="70"/>
      <c r="Z275" s="70"/>
      <c r="AA275" s="70"/>
      <c r="AB275" s="70"/>
      <c r="AC275" s="70"/>
      <c r="AD275" s="70"/>
      <c r="AE275" s="70"/>
      <c r="AF275" s="70"/>
      <c r="AG275" s="70"/>
      <c r="AH275" s="70"/>
      <c r="AI275" s="70"/>
      <c r="AJ275" s="70"/>
      <c r="AK275" s="70"/>
      <c r="AL275" s="70"/>
      <c r="AM275" s="70"/>
      <c r="AN275" s="80"/>
      <c r="AO275" s="80"/>
      <c r="AP275" s="80"/>
      <c r="AQ275" s="80"/>
      <c r="AR275" s="70"/>
      <c r="AS275" s="70"/>
      <c r="AT275" s="70"/>
      <c r="AU275" s="70"/>
      <c r="AV275" s="70"/>
      <c r="AW275" s="70"/>
      <c r="AX275" s="70"/>
      <c r="AY275" s="70"/>
      <c r="AZ275" s="70"/>
      <c r="BA275" s="70"/>
      <c r="BB275" s="70"/>
      <c r="BC275" s="70"/>
      <c r="BD275" s="81"/>
      <c r="BE275" s="81"/>
      <c r="BF275" s="81"/>
      <c r="BG275" s="81"/>
      <c r="BZ275" s="65"/>
      <c r="CA275" s="65"/>
      <c r="CB275" s="65"/>
      <c r="CC275" s="65"/>
      <c r="CD275" s="65"/>
    </row>
    <row r="276" spans="1:82" s="69" customFormat="1" ht="7.5" customHeight="1">
      <c r="A276" s="64"/>
      <c r="B276" s="64"/>
      <c r="C276" s="64"/>
      <c r="D276" s="64"/>
      <c r="E276" s="64"/>
      <c r="F276" s="64"/>
      <c r="G276" s="64"/>
      <c r="H276" s="64"/>
      <c r="I276" s="64"/>
      <c r="J276" s="64"/>
      <c r="K276" s="64"/>
      <c r="L276" s="64"/>
      <c r="M276" s="65"/>
      <c r="N276" s="65"/>
      <c r="O276" s="65"/>
      <c r="P276" s="65"/>
      <c r="Q276" s="65"/>
      <c r="R276" s="65"/>
      <c r="S276" s="65"/>
      <c r="T276" s="65"/>
      <c r="U276" s="72"/>
      <c r="V276" s="65"/>
      <c r="W276" s="65"/>
      <c r="X276" s="72"/>
      <c r="Y276" s="65"/>
      <c r="Z276" s="65"/>
      <c r="AA276" s="72"/>
      <c r="AB276" s="65"/>
      <c r="AC276" s="65"/>
      <c r="AD276" s="72"/>
      <c r="AE276" s="65"/>
      <c r="AF276" s="65"/>
      <c r="AG276" s="72"/>
      <c r="AH276" s="65"/>
      <c r="AI276" s="65"/>
      <c r="AJ276" s="72"/>
      <c r="AK276" s="72"/>
      <c r="AL276" s="65"/>
      <c r="AM276" s="65"/>
      <c r="AN276" s="80"/>
      <c r="AO276" s="80"/>
      <c r="AP276" s="80"/>
      <c r="AQ276" s="80"/>
      <c r="AR276" s="72"/>
      <c r="AS276" s="72"/>
      <c r="AT276" s="72"/>
      <c r="AU276" s="72"/>
      <c r="AV276" s="72"/>
      <c r="AW276" s="72"/>
      <c r="AX276" s="72"/>
      <c r="AY276" s="72"/>
      <c r="AZ276" s="72"/>
      <c r="BA276" s="72"/>
      <c r="BB276" s="72"/>
      <c r="BC276" s="72"/>
      <c r="BD276" s="72"/>
      <c r="BE276" s="72"/>
      <c r="BF276" s="72"/>
      <c r="BG276" s="72"/>
      <c r="BZ276" s="65"/>
      <c r="CA276" s="65"/>
      <c r="CB276" s="65"/>
      <c r="CC276" s="65"/>
      <c r="CD276" s="65"/>
    </row>
    <row r="277" spans="1:82" s="69" customFormat="1" ht="7.5" customHeight="1">
      <c r="A277" s="64"/>
      <c r="B277" s="64"/>
      <c r="C277" s="64"/>
      <c r="D277" s="64"/>
      <c r="E277" s="64"/>
      <c r="F277" s="64"/>
      <c r="G277" s="64"/>
      <c r="H277" s="64"/>
      <c r="I277" s="64"/>
      <c r="J277" s="64"/>
      <c r="K277" s="64"/>
      <c r="L277" s="64"/>
      <c r="M277" s="65"/>
      <c r="N277" s="65"/>
      <c r="O277" s="65"/>
      <c r="P277" s="65"/>
      <c r="Q277" s="65"/>
      <c r="R277" s="65"/>
      <c r="S277" s="65"/>
      <c r="T277" s="65"/>
      <c r="U277" s="65"/>
      <c r="V277" s="65"/>
      <c r="W277" s="65"/>
      <c r="X277" s="65"/>
      <c r="Y277" s="65"/>
      <c r="Z277" s="65"/>
      <c r="AA277" s="65"/>
      <c r="AB277" s="65"/>
      <c r="AC277" s="65"/>
      <c r="AD277" s="65"/>
      <c r="AE277" s="65"/>
      <c r="AF277" s="65"/>
      <c r="AG277" s="65"/>
      <c r="AH277" s="65"/>
      <c r="AI277" s="65"/>
      <c r="AJ277" s="65"/>
      <c r="AK277" s="65"/>
      <c r="AL277" s="65"/>
      <c r="AM277" s="65"/>
      <c r="AN277" s="80"/>
      <c r="AO277" s="80"/>
      <c r="AP277" s="80"/>
      <c r="AQ277" s="80"/>
      <c r="AR277" s="72"/>
      <c r="AS277" s="72"/>
      <c r="AT277" s="72"/>
      <c r="AU277" s="72"/>
      <c r="AV277" s="72"/>
      <c r="AW277" s="72"/>
      <c r="AX277" s="72"/>
      <c r="AY277" s="72"/>
      <c r="AZ277" s="72"/>
      <c r="BA277" s="72"/>
      <c r="BB277" s="72"/>
      <c r="BC277" s="72"/>
      <c r="BD277" s="72"/>
      <c r="BE277" s="72"/>
      <c r="BF277" s="72"/>
      <c r="BG277" s="72"/>
      <c r="BZ277" s="65"/>
      <c r="CA277" s="65"/>
      <c r="CB277" s="65"/>
      <c r="CC277" s="65"/>
      <c r="CD277" s="65"/>
    </row>
    <row r="278" spans="1:82" s="69" customFormat="1" ht="7.5" customHeight="1">
      <c r="A278" s="64"/>
      <c r="B278" s="64"/>
      <c r="C278" s="64"/>
      <c r="D278" s="64"/>
      <c r="E278" s="64"/>
      <c r="F278" s="64"/>
      <c r="G278" s="64"/>
      <c r="H278" s="64"/>
      <c r="I278" s="64"/>
      <c r="J278" s="64"/>
      <c r="K278" s="64"/>
      <c r="L278" s="64"/>
      <c r="M278" s="65"/>
      <c r="N278" s="65"/>
      <c r="O278" s="65"/>
      <c r="P278" s="65"/>
      <c r="Q278" s="65"/>
      <c r="R278" s="65"/>
      <c r="S278" s="65"/>
      <c r="T278" s="65"/>
      <c r="U278" s="65"/>
      <c r="V278" s="65"/>
      <c r="W278" s="65"/>
      <c r="X278" s="65"/>
      <c r="Y278" s="65"/>
      <c r="Z278" s="65"/>
      <c r="AA278" s="65"/>
      <c r="AB278" s="65"/>
      <c r="AC278" s="65"/>
      <c r="AD278" s="65"/>
      <c r="AE278" s="65"/>
      <c r="AF278" s="65"/>
      <c r="AG278" s="65"/>
      <c r="AH278" s="65"/>
      <c r="AI278" s="65"/>
      <c r="AJ278" s="65"/>
      <c r="AK278" s="65"/>
      <c r="AL278" s="65"/>
      <c r="AM278" s="65"/>
      <c r="AN278" s="80"/>
      <c r="AO278" s="80"/>
      <c r="AP278" s="80"/>
      <c r="AQ278" s="168">
        <v>8</v>
      </c>
      <c r="AR278" s="72"/>
      <c r="AS278" s="72"/>
      <c r="AT278" s="72"/>
      <c r="AU278" s="72"/>
      <c r="AV278" s="72"/>
      <c r="AW278" s="72"/>
      <c r="AX278" s="72"/>
      <c r="AY278" s="72"/>
      <c r="AZ278" s="72"/>
      <c r="BA278" s="72"/>
      <c r="BB278" s="72"/>
      <c r="BC278" s="72"/>
      <c r="BD278" s="72"/>
      <c r="BE278" s="72"/>
      <c r="BF278" s="72"/>
      <c r="BG278" s="72"/>
      <c r="BZ278" s="65"/>
      <c r="CA278" s="65"/>
      <c r="CB278" s="65"/>
      <c r="CC278" s="65"/>
      <c r="CD278" s="65"/>
    </row>
    <row r="279" spans="1:82">
      <c r="A279" s="244"/>
      <c r="B279" s="244"/>
      <c r="C279" s="244"/>
      <c r="D279" s="244"/>
      <c r="E279" s="244"/>
      <c r="F279" s="244"/>
      <c r="G279" s="244"/>
      <c r="H279" s="244"/>
      <c r="I279" s="244"/>
      <c r="J279" s="244"/>
      <c r="K279" s="244"/>
      <c r="L279" s="244"/>
      <c r="M279" s="245">
        <v>211</v>
      </c>
      <c r="N279" s="245"/>
      <c r="O279" s="242"/>
      <c r="P279" s="242"/>
      <c r="Q279" s="242"/>
      <c r="R279" s="242"/>
      <c r="S279" s="242"/>
      <c r="T279" s="242"/>
      <c r="U279" s="243"/>
      <c r="V279" s="243"/>
      <c r="W279" s="243"/>
      <c r="X279" s="243"/>
      <c r="Y279" s="243"/>
      <c r="Z279" s="243"/>
      <c r="AA279" s="243"/>
      <c r="AB279" s="243"/>
      <c r="AC279" s="243"/>
      <c r="AD279" s="241"/>
      <c r="AE279" s="241"/>
      <c r="AF279" s="241"/>
      <c r="AG279" s="242"/>
      <c r="AH279" s="242"/>
      <c r="AI279" s="242"/>
      <c r="AJ279" s="241"/>
      <c r="AK279" s="241"/>
      <c r="AL279" s="241"/>
      <c r="AM279" s="241"/>
      <c r="AN279" s="228"/>
      <c r="AO279" s="228"/>
      <c r="AP279" s="228"/>
      <c r="AQ279" s="228"/>
      <c r="AR279" s="230"/>
      <c r="AS279" s="230"/>
      <c r="AT279" s="230"/>
      <c r="AU279" s="230"/>
      <c r="AV279" s="230"/>
      <c r="AW279" s="230"/>
      <c r="AX279" s="230"/>
      <c r="AY279" s="230"/>
      <c r="AZ279" s="230"/>
      <c r="BA279" s="230"/>
      <c r="BB279" s="230"/>
      <c r="BC279" s="230"/>
      <c r="BD279" s="230"/>
      <c r="BE279" s="230"/>
      <c r="BF279" s="230"/>
      <c r="BG279" s="230"/>
      <c r="BH279" s="60"/>
      <c r="BI279" s="60"/>
      <c r="BJ279" s="60"/>
      <c r="BK279" s="60"/>
      <c r="BL279" s="60"/>
      <c r="BM279" s="60"/>
      <c r="BN279" s="60"/>
      <c r="BO279" s="60"/>
      <c r="BP279" s="60"/>
      <c r="BQ279" s="60"/>
      <c r="BR279" s="60"/>
      <c r="BS279" s="60"/>
      <c r="BT279" s="60"/>
      <c r="BU279" s="60"/>
      <c r="BV279" s="60"/>
      <c r="BW279" s="60"/>
      <c r="BX279" s="60"/>
      <c r="BZ279" s="56"/>
      <c r="CA279" s="56"/>
      <c r="CB279" s="56"/>
      <c r="CC279" s="56"/>
      <c r="CD279" s="56"/>
    </row>
    <row r="280" spans="1:82">
      <c r="A280" s="239"/>
      <c r="B280" s="239"/>
      <c r="C280" s="239"/>
      <c r="D280" s="239"/>
      <c r="E280" s="239"/>
      <c r="F280" s="239"/>
      <c r="G280" s="239"/>
      <c r="H280" s="239"/>
      <c r="I280" s="239"/>
      <c r="J280" s="239"/>
      <c r="K280" s="239"/>
      <c r="L280" s="239"/>
      <c r="M280" s="240">
        <v>212</v>
      </c>
      <c r="N280" s="240"/>
      <c r="O280" s="233"/>
      <c r="P280" s="233"/>
      <c r="Q280" s="233"/>
      <c r="R280" s="233"/>
      <c r="S280" s="233"/>
      <c r="T280" s="233"/>
      <c r="U280" s="231"/>
      <c r="V280" s="231"/>
      <c r="W280" s="231"/>
      <c r="X280" s="231"/>
      <c r="Y280" s="231"/>
      <c r="Z280" s="231"/>
      <c r="AA280" s="231"/>
      <c r="AB280" s="231"/>
      <c r="AC280" s="231"/>
      <c r="AD280" s="232"/>
      <c r="AE280" s="232"/>
      <c r="AF280" s="232"/>
      <c r="AG280" s="233"/>
      <c r="AH280" s="233"/>
      <c r="AI280" s="233"/>
      <c r="AJ280" s="232"/>
      <c r="AK280" s="232"/>
      <c r="AL280" s="232"/>
      <c r="AM280" s="232"/>
      <c r="AN280" s="226"/>
      <c r="AO280" s="226"/>
      <c r="AP280" s="226"/>
      <c r="AQ280" s="226"/>
      <c r="AR280" s="230"/>
      <c r="AS280" s="230"/>
      <c r="AT280" s="230"/>
      <c r="AU280" s="230"/>
      <c r="AV280" s="230"/>
      <c r="AW280" s="230"/>
      <c r="AX280" s="230"/>
      <c r="AY280" s="230"/>
      <c r="AZ280" s="230"/>
      <c r="BA280" s="230"/>
      <c r="BB280" s="230"/>
      <c r="BC280" s="230"/>
      <c r="BD280" s="230"/>
      <c r="BE280" s="230"/>
      <c r="BF280" s="230"/>
      <c r="BG280" s="230"/>
      <c r="BH280" s="60"/>
      <c r="BI280" s="60"/>
      <c r="BJ280" s="60"/>
      <c r="BK280" s="221"/>
      <c r="BL280" s="221"/>
      <c r="BM280" s="221"/>
      <c r="BN280" s="60"/>
      <c r="BO280" s="60"/>
      <c r="BP280" s="60"/>
      <c r="BQ280" s="60"/>
      <c r="BR280" s="60"/>
      <c r="BS280" s="60"/>
      <c r="BT280" s="60"/>
      <c r="BU280" s="60"/>
      <c r="BV280" s="60"/>
      <c r="BW280" s="60"/>
      <c r="BX280" s="60"/>
      <c r="BZ280" s="56"/>
      <c r="CA280" s="56"/>
      <c r="CB280" s="56"/>
      <c r="CC280" s="56"/>
      <c r="CD280" s="56"/>
    </row>
    <row r="281" spans="1:82">
      <c r="A281" s="239"/>
      <c r="B281" s="239"/>
      <c r="C281" s="239"/>
      <c r="D281" s="239"/>
      <c r="E281" s="239"/>
      <c r="F281" s="239"/>
      <c r="G281" s="239"/>
      <c r="H281" s="239"/>
      <c r="I281" s="239"/>
      <c r="J281" s="239"/>
      <c r="K281" s="239"/>
      <c r="L281" s="239"/>
      <c r="M281" s="240">
        <v>213</v>
      </c>
      <c r="N281" s="240"/>
      <c r="O281" s="233"/>
      <c r="P281" s="233"/>
      <c r="Q281" s="233"/>
      <c r="R281" s="233"/>
      <c r="S281" s="233"/>
      <c r="T281" s="233"/>
      <c r="U281" s="231"/>
      <c r="V281" s="231"/>
      <c r="W281" s="231"/>
      <c r="X281" s="231"/>
      <c r="Y281" s="231"/>
      <c r="Z281" s="231"/>
      <c r="AA281" s="231"/>
      <c r="AB281" s="231"/>
      <c r="AC281" s="231"/>
      <c r="AD281" s="232"/>
      <c r="AE281" s="232"/>
      <c r="AF281" s="232"/>
      <c r="AG281" s="233"/>
      <c r="AH281" s="233"/>
      <c r="AI281" s="233"/>
      <c r="AJ281" s="232"/>
      <c r="AK281" s="232"/>
      <c r="AL281" s="232"/>
      <c r="AM281" s="232"/>
      <c r="AN281" s="226"/>
      <c r="AO281" s="226"/>
      <c r="AP281" s="226"/>
      <c r="AQ281" s="226"/>
      <c r="AR281" s="230"/>
      <c r="AS281" s="230"/>
      <c r="AT281" s="230"/>
      <c r="AU281" s="230"/>
      <c r="AV281" s="230"/>
      <c r="AW281" s="230"/>
      <c r="AX281" s="230"/>
      <c r="AY281" s="230"/>
      <c r="AZ281" s="230"/>
      <c r="BA281" s="230"/>
      <c r="BB281" s="230"/>
      <c r="BC281" s="230"/>
      <c r="BD281" s="230"/>
      <c r="BE281" s="230"/>
      <c r="BF281" s="230"/>
      <c r="BG281" s="230"/>
      <c r="BH281" s="60"/>
      <c r="BI281" s="60"/>
      <c r="BJ281" s="60"/>
      <c r="BK281" s="221"/>
      <c r="BL281" s="221"/>
      <c r="BM281" s="221"/>
      <c r="BN281" s="60"/>
      <c r="BO281" s="60"/>
      <c r="BP281" s="60"/>
      <c r="BQ281" s="60"/>
      <c r="BR281" s="60"/>
      <c r="BS281" s="60"/>
      <c r="BT281" s="60"/>
      <c r="BU281" s="60"/>
      <c r="BV281" s="60"/>
      <c r="BW281" s="60"/>
      <c r="BX281" s="60"/>
      <c r="BZ281" s="56"/>
      <c r="CA281" s="56"/>
      <c r="CB281" s="56"/>
      <c r="CC281" s="56"/>
      <c r="CD281" s="56"/>
    </row>
    <row r="282" spans="1:82">
      <c r="A282" s="239"/>
      <c r="B282" s="239"/>
      <c r="C282" s="239"/>
      <c r="D282" s="239"/>
      <c r="E282" s="239"/>
      <c r="F282" s="239"/>
      <c r="G282" s="239"/>
      <c r="H282" s="239"/>
      <c r="I282" s="239"/>
      <c r="J282" s="239"/>
      <c r="K282" s="239"/>
      <c r="L282" s="239"/>
      <c r="M282" s="240">
        <v>214</v>
      </c>
      <c r="N282" s="240"/>
      <c r="O282" s="233"/>
      <c r="P282" s="233"/>
      <c r="Q282" s="233"/>
      <c r="R282" s="233"/>
      <c r="S282" s="233"/>
      <c r="T282" s="233"/>
      <c r="U282" s="231"/>
      <c r="V282" s="231"/>
      <c r="W282" s="231"/>
      <c r="X282" s="231"/>
      <c r="Y282" s="231"/>
      <c r="Z282" s="231"/>
      <c r="AA282" s="231"/>
      <c r="AB282" s="231"/>
      <c r="AC282" s="231"/>
      <c r="AD282" s="232"/>
      <c r="AE282" s="232"/>
      <c r="AF282" s="232"/>
      <c r="AG282" s="233"/>
      <c r="AH282" s="233"/>
      <c r="AI282" s="233"/>
      <c r="AJ282" s="232"/>
      <c r="AK282" s="232"/>
      <c r="AL282" s="232"/>
      <c r="AM282" s="232"/>
      <c r="AN282" s="226"/>
      <c r="AO282" s="226"/>
      <c r="AP282" s="226"/>
      <c r="AQ282" s="226"/>
      <c r="AR282" s="230"/>
      <c r="AS282" s="230"/>
      <c r="AT282" s="230"/>
      <c r="AU282" s="230"/>
      <c r="AV282" s="230"/>
      <c r="AW282" s="230"/>
      <c r="AX282" s="230"/>
      <c r="AY282" s="230"/>
      <c r="AZ282" s="230"/>
      <c r="BA282" s="230"/>
      <c r="BB282" s="230"/>
      <c r="BC282" s="230"/>
      <c r="BD282" s="230"/>
      <c r="BE282" s="230"/>
      <c r="BF282" s="230"/>
      <c r="BG282" s="230"/>
      <c r="BH282" s="60"/>
      <c r="BI282" s="60"/>
      <c r="BJ282" s="60"/>
      <c r="BK282" s="221"/>
      <c r="BL282" s="221"/>
      <c r="BM282" s="221"/>
      <c r="BN282" s="60"/>
      <c r="BO282" s="60"/>
      <c r="BP282" s="60"/>
      <c r="BQ282" s="60"/>
      <c r="BR282" s="60"/>
      <c r="BS282" s="60"/>
      <c r="BT282" s="60"/>
      <c r="BU282" s="60"/>
      <c r="BV282" s="60"/>
      <c r="BW282" s="60"/>
      <c r="BX282" s="60"/>
      <c r="BZ282" s="56"/>
      <c r="CA282" s="56"/>
      <c r="CB282" s="56"/>
      <c r="CC282" s="56"/>
      <c r="CD282" s="56"/>
    </row>
    <row r="283" spans="1:82">
      <c r="A283" s="239"/>
      <c r="B283" s="239"/>
      <c r="C283" s="239"/>
      <c r="D283" s="239"/>
      <c r="E283" s="239"/>
      <c r="F283" s="239"/>
      <c r="G283" s="239"/>
      <c r="H283" s="239"/>
      <c r="I283" s="239"/>
      <c r="J283" s="239"/>
      <c r="K283" s="239"/>
      <c r="L283" s="239"/>
      <c r="M283" s="240">
        <v>215</v>
      </c>
      <c r="N283" s="240"/>
      <c r="O283" s="233"/>
      <c r="P283" s="233"/>
      <c r="Q283" s="233"/>
      <c r="R283" s="233"/>
      <c r="S283" s="233"/>
      <c r="T283" s="233"/>
      <c r="U283" s="231"/>
      <c r="V283" s="231"/>
      <c r="W283" s="231"/>
      <c r="X283" s="231"/>
      <c r="Y283" s="231"/>
      <c r="Z283" s="231"/>
      <c r="AA283" s="231"/>
      <c r="AB283" s="231"/>
      <c r="AC283" s="231"/>
      <c r="AD283" s="232"/>
      <c r="AE283" s="232"/>
      <c r="AF283" s="232"/>
      <c r="AG283" s="233"/>
      <c r="AH283" s="233"/>
      <c r="AI283" s="233"/>
      <c r="AJ283" s="232"/>
      <c r="AK283" s="232"/>
      <c r="AL283" s="232"/>
      <c r="AM283" s="232"/>
      <c r="AN283" s="226"/>
      <c r="AO283" s="226"/>
      <c r="AP283" s="226"/>
      <c r="AQ283" s="226"/>
      <c r="AR283" s="230"/>
      <c r="AS283" s="230"/>
      <c r="AT283" s="230"/>
      <c r="AU283" s="230"/>
      <c r="AV283" s="230"/>
      <c r="AW283" s="230"/>
      <c r="AX283" s="230"/>
      <c r="AY283" s="230"/>
      <c r="AZ283" s="230"/>
      <c r="BA283" s="230"/>
      <c r="BB283" s="230"/>
      <c r="BC283" s="230"/>
      <c r="BD283" s="230"/>
      <c r="BE283" s="230"/>
      <c r="BF283" s="230"/>
      <c r="BG283" s="230"/>
      <c r="BH283" s="60"/>
      <c r="BI283" s="60"/>
      <c r="BJ283" s="60"/>
      <c r="BK283" s="221"/>
      <c r="BL283" s="221"/>
      <c r="BM283" s="221"/>
      <c r="BN283" s="60"/>
      <c r="BO283" s="60"/>
      <c r="BP283" s="60"/>
      <c r="BQ283" s="60"/>
      <c r="BR283" s="60"/>
      <c r="BS283" s="60"/>
      <c r="BT283" s="60"/>
      <c r="BU283" s="60"/>
      <c r="BV283" s="60"/>
      <c r="BW283" s="60"/>
      <c r="BX283" s="60"/>
      <c r="BZ283" s="56"/>
      <c r="CA283" s="56"/>
      <c r="CB283" s="56"/>
      <c r="CC283" s="56"/>
      <c r="CD283" s="56"/>
    </row>
    <row r="284" spans="1:82">
      <c r="A284" s="239"/>
      <c r="B284" s="239"/>
      <c r="C284" s="239"/>
      <c r="D284" s="239"/>
      <c r="E284" s="239"/>
      <c r="F284" s="239"/>
      <c r="G284" s="239"/>
      <c r="H284" s="239"/>
      <c r="I284" s="239"/>
      <c r="J284" s="239"/>
      <c r="K284" s="239"/>
      <c r="L284" s="239"/>
      <c r="M284" s="240">
        <v>216</v>
      </c>
      <c r="N284" s="240"/>
      <c r="O284" s="233"/>
      <c r="P284" s="233"/>
      <c r="Q284" s="233"/>
      <c r="R284" s="233"/>
      <c r="S284" s="233"/>
      <c r="T284" s="233"/>
      <c r="U284" s="231"/>
      <c r="V284" s="231"/>
      <c r="W284" s="231"/>
      <c r="X284" s="231"/>
      <c r="Y284" s="231"/>
      <c r="Z284" s="231"/>
      <c r="AA284" s="231"/>
      <c r="AB284" s="231"/>
      <c r="AC284" s="231"/>
      <c r="AD284" s="232"/>
      <c r="AE284" s="232"/>
      <c r="AF284" s="232"/>
      <c r="AG284" s="233"/>
      <c r="AH284" s="233"/>
      <c r="AI284" s="233"/>
      <c r="AJ284" s="232"/>
      <c r="AK284" s="232"/>
      <c r="AL284" s="232"/>
      <c r="AM284" s="232"/>
      <c r="AN284" s="226"/>
      <c r="AO284" s="226"/>
      <c r="AP284" s="226"/>
      <c r="AQ284" s="226"/>
      <c r="AR284" s="230"/>
      <c r="AS284" s="230"/>
      <c r="AT284" s="230"/>
      <c r="AU284" s="230"/>
      <c r="AV284" s="230"/>
      <c r="AW284" s="230"/>
      <c r="AX284" s="230"/>
      <c r="AY284" s="230"/>
      <c r="AZ284" s="230"/>
      <c r="BA284" s="230"/>
      <c r="BB284" s="230"/>
      <c r="BC284" s="230"/>
      <c r="BD284" s="230"/>
      <c r="BE284" s="230"/>
      <c r="BF284" s="230"/>
      <c r="BG284" s="230"/>
      <c r="BH284" s="60"/>
      <c r="BI284" s="60"/>
      <c r="BJ284" s="60"/>
      <c r="BK284" s="221"/>
      <c r="BL284" s="221"/>
      <c r="BM284" s="221"/>
      <c r="BN284" s="60"/>
      <c r="BO284" s="60"/>
      <c r="BP284" s="60"/>
      <c r="BQ284" s="60"/>
      <c r="BR284" s="60"/>
      <c r="BS284" s="60"/>
      <c r="BT284" s="60"/>
      <c r="BU284" s="60"/>
      <c r="BV284" s="60"/>
      <c r="BW284" s="60"/>
      <c r="BX284" s="60"/>
      <c r="BZ284" s="56"/>
      <c r="CA284" s="56"/>
      <c r="CB284" s="56"/>
      <c r="CC284" s="56"/>
      <c r="CD284" s="56"/>
    </row>
    <row r="285" spans="1:82">
      <c r="A285" s="239"/>
      <c r="B285" s="239"/>
      <c r="C285" s="239"/>
      <c r="D285" s="239"/>
      <c r="E285" s="239"/>
      <c r="F285" s="239"/>
      <c r="G285" s="239"/>
      <c r="H285" s="239"/>
      <c r="I285" s="239"/>
      <c r="J285" s="239"/>
      <c r="K285" s="239"/>
      <c r="L285" s="239"/>
      <c r="M285" s="240">
        <v>217</v>
      </c>
      <c r="N285" s="240"/>
      <c r="O285" s="233"/>
      <c r="P285" s="233"/>
      <c r="Q285" s="233"/>
      <c r="R285" s="233"/>
      <c r="S285" s="233"/>
      <c r="T285" s="233"/>
      <c r="U285" s="231"/>
      <c r="V285" s="231"/>
      <c r="W285" s="231"/>
      <c r="X285" s="231"/>
      <c r="Y285" s="231"/>
      <c r="Z285" s="231"/>
      <c r="AA285" s="231"/>
      <c r="AB285" s="231"/>
      <c r="AC285" s="231"/>
      <c r="AD285" s="232"/>
      <c r="AE285" s="232"/>
      <c r="AF285" s="232"/>
      <c r="AG285" s="233"/>
      <c r="AH285" s="233"/>
      <c r="AI285" s="233"/>
      <c r="AJ285" s="232"/>
      <c r="AK285" s="232"/>
      <c r="AL285" s="232"/>
      <c r="AM285" s="232"/>
      <c r="AN285" s="226"/>
      <c r="AO285" s="226"/>
      <c r="AP285" s="226"/>
      <c r="AQ285" s="226"/>
      <c r="AR285" s="230"/>
      <c r="AS285" s="230"/>
      <c r="AT285" s="230"/>
      <c r="AU285" s="230"/>
      <c r="AV285" s="230"/>
      <c r="AW285" s="230"/>
      <c r="AX285" s="230"/>
      <c r="AY285" s="230"/>
      <c r="AZ285" s="230"/>
      <c r="BA285" s="230"/>
      <c r="BB285" s="230"/>
      <c r="BC285" s="230"/>
      <c r="BD285" s="230"/>
      <c r="BE285" s="230"/>
      <c r="BF285" s="230"/>
      <c r="BG285" s="230"/>
      <c r="BH285" s="60"/>
      <c r="BI285" s="60"/>
      <c r="BJ285" s="60"/>
      <c r="BK285" s="221"/>
      <c r="BL285" s="221"/>
      <c r="BM285" s="221"/>
      <c r="BN285" s="60"/>
      <c r="BO285" s="60"/>
      <c r="BP285" s="60"/>
      <c r="BQ285" s="60"/>
      <c r="BR285" s="60"/>
      <c r="BS285" s="60"/>
      <c r="BT285" s="60"/>
      <c r="BU285" s="60"/>
      <c r="BV285" s="60"/>
      <c r="BW285" s="60"/>
      <c r="BX285" s="60"/>
      <c r="BZ285" s="56"/>
      <c r="CA285" s="56"/>
      <c r="CB285" s="56"/>
      <c r="CC285" s="56"/>
      <c r="CD285" s="56"/>
    </row>
    <row r="286" spans="1:82">
      <c r="A286" s="239"/>
      <c r="B286" s="239"/>
      <c r="C286" s="239"/>
      <c r="D286" s="239"/>
      <c r="E286" s="239"/>
      <c r="F286" s="239"/>
      <c r="G286" s="239"/>
      <c r="H286" s="239"/>
      <c r="I286" s="239"/>
      <c r="J286" s="239"/>
      <c r="K286" s="239"/>
      <c r="L286" s="239"/>
      <c r="M286" s="240">
        <v>218</v>
      </c>
      <c r="N286" s="240"/>
      <c r="O286" s="233"/>
      <c r="P286" s="233"/>
      <c r="Q286" s="233"/>
      <c r="R286" s="233"/>
      <c r="S286" s="233"/>
      <c r="T286" s="233"/>
      <c r="U286" s="231"/>
      <c r="V286" s="231"/>
      <c r="W286" s="231"/>
      <c r="X286" s="231"/>
      <c r="Y286" s="231"/>
      <c r="Z286" s="231"/>
      <c r="AA286" s="231"/>
      <c r="AB286" s="231"/>
      <c r="AC286" s="231"/>
      <c r="AD286" s="232"/>
      <c r="AE286" s="232"/>
      <c r="AF286" s="232"/>
      <c r="AG286" s="233"/>
      <c r="AH286" s="233"/>
      <c r="AI286" s="233"/>
      <c r="AJ286" s="232"/>
      <c r="AK286" s="232"/>
      <c r="AL286" s="232"/>
      <c r="AM286" s="232"/>
      <c r="AN286" s="226"/>
      <c r="AO286" s="226"/>
      <c r="AP286" s="226"/>
      <c r="AQ286" s="226"/>
      <c r="AR286" s="230"/>
      <c r="AS286" s="230"/>
      <c r="AT286" s="230"/>
      <c r="AU286" s="230"/>
      <c r="AV286" s="230"/>
      <c r="AW286" s="230"/>
      <c r="AX286" s="230"/>
      <c r="AY286" s="230"/>
      <c r="AZ286" s="230"/>
      <c r="BA286" s="230"/>
      <c r="BB286" s="230"/>
      <c r="BC286" s="230"/>
      <c r="BD286" s="230"/>
      <c r="BE286" s="230"/>
      <c r="BF286" s="230"/>
      <c r="BG286" s="230"/>
      <c r="BH286" s="60"/>
      <c r="BI286" s="60"/>
      <c r="BJ286" s="60"/>
      <c r="BK286" s="221"/>
      <c r="BL286" s="221"/>
      <c r="BM286" s="221"/>
      <c r="BN286" s="60"/>
      <c r="BO286" s="60"/>
      <c r="BP286" s="60"/>
      <c r="BQ286" s="60"/>
      <c r="BR286" s="60"/>
      <c r="BS286" s="60"/>
      <c r="BT286" s="60"/>
      <c r="BU286" s="60"/>
      <c r="BV286" s="60"/>
      <c r="BW286" s="60"/>
      <c r="BX286" s="60"/>
      <c r="BZ286" s="56"/>
      <c r="CA286" s="56"/>
      <c r="CB286" s="56"/>
      <c r="CC286" s="56"/>
      <c r="CD286" s="56"/>
    </row>
    <row r="287" spans="1:82">
      <c r="A287" s="239"/>
      <c r="B287" s="239"/>
      <c r="C287" s="239"/>
      <c r="D287" s="239"/>
      <c r="E287" s="239"/>
      <c r="F287" s="239"/>
      <c r="G287" s="239"/>
      <c r="H287" s="239"/>
      <c r="I287" s="239"/>
      <c r="J287" s="239"/>
      <c r="K287" s="239"/>
      <c r="L287" s="239"/>
      <c r="M287" s="240">
        <v>219</v>
      </c>
      <c r="N287" s="240"/>
      <c r="O287" s="233"/>
      <c r="P287" s="233"/>
      <c r="Q287" s="233"/>
      <c r="R287" s="233"/>
      <c r="S287" s="233"/>
      <c r="T287" s="233"/>
      <c r="U287" s="231"/>
      <c r="V287" s="231"/>
      <c r="W287" s="231"/>
      <c r="X287" s="231"/>
      <c r="Y287" s="231"/>
      <c r="Z287" s="231"/>
      <c r="AA287" s="231"/>
      <c r="AB287" s="231"/>
      <c r="AC287" s="231"/>
      <c r="AD287" s="232"/>
      <c r="AE287" s="232"/>
      <c r="AF287" s="232"/>
      <c r="AG287" s="233"/>
      <c r="AH287" s="233"/>
      <c r="AI287" s="233"/>
      <c r="AJ287" s="232"/>
      <c r="AK287" s="232"/>
      <c r="AL287" s="232"/>
      <c r="AM287" s="232"/>
      <c r="AN287" s="226"/>
      <c r="AO287" s="226"/>
      <c r="AP287" s="226"/>
      <c r="AQ287" s="226"/>
      <c r="AR287" s="230"/>
      <c r="AS287" s="230"/>
      <c r="AT287" s="230"/>
      <c r="AU287" s="230"/>
      <c r="AV287" s="230"/>
      <c r="AW287" s="230"/>
      <c r="AX287" s="230"/>
      <c r="AY287" s="230"/>
      <c r="AZ287" s="230"/>
      <c r="BA287" s="230"/>
      <c r="BB287" s="230"/>
      <c r="BC287" s="230"/>
      <c r="BD287" s="230"/>
      <c r="BE287" s="230"/>
      <c r="BF287" s="230"/>
      <c r="BG287" s="230"/>
      <c r="BH287" s="60"/>
      <c r="BI287" s="60"/>
      <c r="BJ287" s="60"/>
      <c r="BK287" s="221"/>
      <c r="BL287" s="221"/>
      <c r="BM287" s="221"/>
      <c r="BN287" s="60"/>
      <c r="BO287" s="60"/>
      <c r="BP287" s="60"/>
      <c r="BQ287" s="60"/>
      <c r="BR287" s="60"/>
      <c r="BS287" s="60"/>
      <c r="BT287" s="60"/>
      <c r="BU287" s="60"/>
      <c r="BV287" s="60"/>
      <c r="BW287" s="60"/>
      <c r="BX287" s="60"/>
      <c r="BZ287" s="56"/>
      <c r="CA287" s="56"/>
      <c r="CB287" s="56"/>
      <c r="CC287" s="56"/>
      <c r="CD287" s="56"/>
    </row>
    <row r="288" spans="1:82">
      <c r="A288" s="239"/>
      <c r="B288" s="239"/>
      <c r="C288" s="239"/>
      <c r="D288" s="239"/>
      <c r="E288" s="239"/>
      <c r="F288" s="239"/>
      <c r="G288" s="239"/>
      <c r="H288" s="239"/>
      <c r="I288" s="239"/>
      <c r="J288" s="239"/>
      <c r="K288" s="239"/>
      <c r="L288" s="239"/>
      <c r="M288" s="240">
        <v>220</v>
      </c>
      <c r="N288" s="240"/>
      <c r="O288" s="233"/>
      <c r="P288" s="233"/>
      <c r="Q288" s="233"/>
      <c r="R288" s="233"/>
      <c r="S288" s="233"/>
      <c r="T288" s="233"/>
      <c r="U288" s="231"/>
      <c r="V288" s="231"/>
      <c r="W288" s="231"/>
      <c r="X288" s="231"/>
      <c r="Y288" s="231"/>
      <c r="Z288" s="231"/>
      <c r="AA288" s="231"/>
      <c r="AB288" s="231"/>
      <c r="AC288" s="231"/>
      <c r="AD288" s="232"/>
      <c r="AE288" s="232"/>
      <c r="AF288" s="232"/>
      <c r="AG288" s="233"/>
      <c r="AH288" s="233"/>
      <c r="AI288" s="233"/>
      <c r="AJ288" s="232"/>
      <c r="AK288" s="232"/>
      <c r="AL288" s="232"/>
      <c r="AM288" s="232"/>
      <c r="AN288" s="226"/>
      <c r="AO288" s="226"/>
      <c r="AP288" s="226"/>
      <c r="AQ288" s="226"/>
      <c r="AR288" s="230"/>
      <c r="AS288" s="230"/>
      <c r="AT288" s="230"/>
      <c r="AU288" s="230"/>
      <c r="AV288" s="230"/>
      <c r="AW288" s="230"/>
      <c r="AX288" s="230"/>
      <c r="AY288" s="230"/>
      <c r="AZ288" s="230"/>
      <c r="BA288" s="230"/>
      <c r="BB288" s="230"/>
      <c r="BC288" s="230"/>
      <c r="BD288" s="230"/>
      <c r="BE288" s="230"/>
      <c r="BF288" s="230"/>
      <c r="BG288" s="230"/>
      <c r="BH288" s="60"/>
      <c r="BI288" s="60"/>
      <c r="BJ288" s="60"/>
      <c r="BK288" s="221"/>
      <c r="BL288" s="221"/>
      <c r="BM288" s="221"/>
      <c r="BN288" s="60"/>
      <c r="BO288" s="60"/>
      <c r="BP288" s="60"/>
      <c r="BQ288" s="60"/>
      <c r="BR288" s="60"/>
      <c r="BS288" s="60"/>
      <c r="BT288" s="60"/>
      <c r="BU288" s="60"/>
      <c r="BV288" s="60"/>
      <c r="BW288" s="60"/>
      <c r="BX288" s="60"/>
      <c r="BZ288" s="56"/>
      <c r="CA288" s="56"/>
      <c r="CB288" s="56"/>
      <c r="CC288" s="56"/>
      <c r="CD288" s="56"/>
    </row>
    <row r="289" spans="1:82">
      <c r="A289" s="239"/>
      <c r="B289" s="239"/>
      <c r="C289" s="239"/>
      <c r="D289" s="239"/>
      <c r="E289" s="239"/>
      <c r="F289" s="239"/>
      <c r="G289" s="239"/>
      <c r="H289" s="239"/>
      <c r="I289" s="239"/>
      <c r="J289" s="239"/>
      <c r="K289" s="239"/>
      <c r="L289" s="239"/>
      <c r="M289" s="240">
        <v>221</v>
      </c>
      <c r="N289" s="240"/>
      <c r="O289" s="233"/>
      <c r="P289" s="233"/>
      <c r="Q289" s="233"/>
      <c r="R289" s="233"/>
      <c r="S289" s="233"/>
      <c r="T289" s="233"/>
      <c r="U289" s="231"/>
      <c r="V289" s="231"/>
      <c r="W289" s="231"/>
      <c r="X289" s="231"/>
      <c r="Y289" s="231"/>
      <c r="Z289" s="231"/>
      <c r="AA289" s="231"/>
      <c r="AB289" s="231"/>
      <c r="AC289" s="231"/>
      <c r="AD289" s="232"/>
      <c r="AE289" s="232"/>
      <c r="AF289" s="232"/>
      <c r="AG289" s="233"/>
      <c r="AH289" s="233"/>
      <c r="AI289" s="233"/>
      <c r="AJ289" s="232"/>
      <c r="AK289" s="232"/>
      <c r="AL289" s="232"/>
      <c r="AM289" s="232"/>
      <c r="AN289" s="226"/>
      <c r="AO289" s="226"/>
      <c r="AP289" s="226"/>
      <c r="AQ289" s="226"/>
      <c r="AR289" s="230"/>
      <c r="AS289" s="230"/>
      <c r="AT289" s="230"/>
      <c r="AU289" s="230"/>
      <c r="AV289" s="230"/>
      <c r="AW289" s="230"/>
      <c r="AX289" s="230"/>
      <c r="AY289" s="230"/>
      <c r="AZ289" s="230"/>
      <c r="BA289" s="230"/>
      <c r="BB289" s="230"/>
      <c r="BC289" s="230"/>
      <c r="BD289" s="230"/>
      <c r="BE289" s="230"/>
      <c r="BF289" s="230"/>
      <c r="BG289" s="230"/>
      <c r="BH289" s="60"/>
      <c r="BI289" s="60"/>
      <c r="BJ289" s="60"/>
      <c r="BK289" s="221"/>
      <c r="BL289" s="221"/>
      <c r="BM289" s="221"/>
      <c r="BN289" s="60"/>
      <c r="BO289" s="60"/>
      <c r="BP289" s="60"/>
      <c r="BQ289" s="60"/>
      <c r="BR289" s="60"/>
      <c r="BS289" s="60"/>
      <c r="BT289" s="60"/>
      <c r="BU289" s="60"/>
      <c r="BV289" s="60"/>
      <c r="BW289" s="60"/>
      <c r="BX289" s="60"/>
      <c r="BZ289" s="56"/>
      <c r="CA289" s="56"/>
      <c r="CB289" s="56"/>
      <c r="CC289" s="56"/>
      <c r="CD289" s="56"/>
    </row>
    <row r="290" spans="1:82">
      <c r="A290" s="239"/>
      <c r="B290" s="239"/>
      <c r="C290" s="239"/>
      <c r="D290" s="239"/>
      <c r="E290" s="239"/>
      <c r="F290" s="239"/>
      <c r="G290" s="239"/>
      <c r="H290" s="239"/>
      <c r="I290" s="239"/>
      <c r="J290" s="239"/>
      <c r="K290" s="239"/>
      <c r="L290" s="239"/>
      <c r="M290" s="240">
        <v>222</v>
      </c>
      <c r="N290" s="240"/>
      <c r="O290" s="233"/>
      <c r="P290" s="233"/>
      <c r="Q290" s="233"/>
      <c r="R290" s="233"/>
      <c r="S290" s="233"/>
      <c r="T290" s="233"/>
      <c r="U290" s="231"/>
      <c r="V290" s="231"/>
      <c r="W290" s="231"/>
      <c r="X290" s="231"/>
      <c r="Y290" s="231"/>
      <c r="Z290" s="231"/>
      <c r="AA290" s="231"/>
      <c r="AB290" s="231"/>
      <c r="AC290" s="231"/>
      <c r="AD290" s="232"/>
      <c r="AE290" s="232"/>
      <c r="AF290" s="232"/>
      <c r="AG290" s="233"/>
      <c r="AH290" s="233"/>
      <c r="AI290" s="233"/>
      <c r="AJ290" s="232"/>
      <c r="AK290" s="232"/>
      <c r="AL290" s="232"/>
      <c r="AM290" s="232"/>
      <c r="AN290" s="226"/>
      <c r="AO290" s="226"/>
      <c r="AP290" s="226"/>
      <c r="AQ290" s="226"/>
      <c r="AR290" s="230"/>
      <c r="AS290" s="230"/>
      <c r="AT290" s="230"/>
      <c r="AU290" s="230"/>
      <c r="AV290" s="230"/>
      <c r="AW290" s="230"/>
      <c r="AX290" s="230"/>
      <c r="AY290" s="230"/>
      <c r="AZ290" s="230"/>
      <c r="BA290" s="230"/>
      <c r="BB290" s="230"/>
      <c r="BC290" s="230"/>
      <c r="BD290" s="230"/>
      <c r="BE290" s="230"/>
      <c r="BF290" s="230"/>
      <c r="BG290" s="230"/>
      <c r="BH290" s="60"/>
      <c r="BI290" s="60"/>
      <c r="BJ290" s="60"/>
      <c r="BK290" s="221"/>
      <c r="BL290" s="221"/>
      <c r="BM290" s="221"/>
      <c r="BN290" s="60"/>
      <c r="BO290" s="60"/>
      <c r="BP290" s="60"/>
      <c r="BQ290" s="60"/>
      <c r="BR290" s="60"/>
      <c r="BS290" s="60"/>
      <c r="BT290" s="60"/>
      <c r="BU290" s="60"/>
      <c r="BV290" s="60"/>
      <c r="BW290" s="60"/>
      <c r="BX290" s="60"/>
      <c r="BZ290" s="56"/>
      <c r="CA290" s="56"/>
      <c r="CB290" s="56"/>
      <c r="CC290" s="56"/>
      <c r="CD290" s="56"/>
    </row>
    <row r="291" spans="1:82">
      <c r="A291" s="239"/>
      <c r="B291" s="239"/>
      <c r="C291" s="239"/>
      <c r="D291" s="239"/>
      <c r="E291" s="239"/>
      <c r="F291" s="239"/>
      <c r="G291" s="239"/>
      <c r="H291" s="239"/>
      <c r="I291" s="239"/>
      <c r="J291" s="239"/>
      <c r="K291" s="239"/>
      <c r="L291" s="239"/>
      <c r="M291" s="240">
        <v>223</v>
      </c>
      <c r="N291" s="240"/>
      <c r="O291" s="233"/>
      <c r="P291" s="233"/>
      <c r="Q291" s="233"/>
      <c r="R291" s="233"/>
      <c r="S291" s="233"/>
      <c r="T291" s="233"/>
      <c r="U291" s="231"/>
      <c r="V291" s="231"/>
      <c r="W291" s="231"/>
      <c r="X291" s="231"/>
      <c r="Y291" s="231"/>
      <c r="Z291" s="231"/>
      <c r="AA291" s="231"/>
      <c r="AB291" s="231"/>
      <c r="AC291" s="231"/>
      <c r="AD291" s="232"/>
      <c r="AE291" s="232"/>
      <c r="AF291" s="232"/>
      <c r="AG291" s="233"/>
      <c r="AH291" s="233"/>
      <c r="AI291" s="233"/>
      <c r="AJ291" s="232"/>
      <c r="AK291" s="232"/>
      <c r="AL291" s="232"/>
      <c r="AM291" s="232"/>
      <c r="AN291" s="226"/>
      <c r="AO291" s="226"/>
      <c r="AP291" s="226"/>
      <c r="AQ291" s="226"/>
      <c r="AR291" s="230"/>
      <c r="AS291" s="230"/>
      <c r="AT291" s="230"/>
      <c r="AU291" s="230"/>
      <c r="AV291" s="230"/>
      <c r="AW291" s="230"/>
      <c r="AX291" s="230"/>
      <c r="AY291" s="230"/>
      <c r="AZ291" s="230"/>
      <c r="BA291" s="230"/>
      <c r="BB291" s="230"/>
      <c r="BC291" s="230"/>
      <c r="BD291" s="230"/>
      <c r="BE291" s="230"/>
      <c r="BF291" s="230"/>
      <c r="BG291" s="230"/>
      <c r="BH291" s="60"/>
      <c r="BI291" s="60"/>
      <c r="BJ291" s="60"/>
      <c r="BK291" s="221"/>
      <c r="BL291" s="221"/>
      <c r="BM291" s="221"/>
      <c r="BN291" s="60"/>
      <c r="BO291" s="60"/>
      <c r="BP291" s="60"/>
      <c r="BQ291" s="60"/>
      <c r="BR291" s="60"/>
      <c r="BS291" s="60"/>
      <c r="BT291" s="60"/>
      <c r="BU291" s="60"/>
      <c r="BV291" s="60"/>
      <c r="BW291" s="60"/>
      <c r="BX291" s="60"/>
      <c r="BZ291" s="56"/>
      <c r="CA291" s="56"/>
      <c r="CB291" s="56"/>
      <c r="CC291" s="56"/>
      <c r="CD291" s="56"/>
    </row>
    <row r="292" spans="1:82">
      <c r="A292" s="239"/>
      <c r="B292" s="239"/>
      <c r="C292" s="239"/>
      <c r="D292" s="239"/>
      <c r="E292" s="239"/>
      <c r="F292" s="239"/>
      <c r="G292" s="239"/>
      <c r="H292" s="239"/>
      <c r="I292" s="239"/>
      <c r="J292" s="239"/>
      <c r="K292" s="239"/>
      <c r="L292" s="239"/>
      <c r="M292" s="240">
        <v>224</v>
      </c>
      <c r="N292" s="240"/>
      <c r="O292" s="233"/>
      <c r="P292" s="233"/>
      <c r="Q292" s="233"/>
      <c r="R292" s="233"/>
      <c r="S292" s="233"/>
      <c r="T292" s="233"/>
      <c r="U292" s="231"/>
      <c r="V292" s="231"/>
      <c r="W292" s="231"/>
      <c r="X292" s="231"/>
      <c r="Y292" s="231"/>
      <c r="Z292" s="231"/>
      <c r="AA292" s="231"/>
      <c r="AB292" s="231"/>
      <c r="AC292" s="231"/>
      <c r="AD292" s="232"/>
      <c r="AE292" s="232"/>
      <c r="AF292" s="232"/>
      <c r="AG292" s="233"/>
      <c r="AH292" s="233"/>
      <c r="AI292" s="233"/>
      <c r="AJ292" s="232"/>
      <c r="AK292" s="232"/>
      <c r="AL292" s="232"/>
      <c r="AM292" s="232"/>
      <c r="AN292" s="226"/>
      <c r="AO292" s="226"/>
      <c r="AP292" s="226"/>
      <c r="AQ292" s="226"/>
      <c r="AR292" s="230"/>
      <c r="AS292" s="230"/>
      <c r="AT292" s="230"/>
      <c r="AU292" s="230"/>
      <c r="AV292" s="230"/>
      <c r="AW292" s="230"/>
      <c r="AX292" s="230"/>
      <c r="AY292" s="230"/>
      <c r="AZ292" s="230"/>
      <c r="BA292" s="230"/>
      <c r="BB292" s="230"/>
      <c r="BC292" s="230"/>
      <c r="BD292" s="230"/>
      <c r="BE292" s="230"/>
      <c r="BF292" s="230"/>
      <c r="BG292" s="230"/>
      <c r="BH292" s="60"/>
      <c r="BI292" s="60"/>
      <c r="BJ292" s="60"/>
      <c r="BK292" s="221"/>
      <c r="BL292" s="221"/>
      <c r="BM292" s="221"/>
      <c r="BN292" s="60"/>
      <c r="BO292" s="60"/>
      <c r="BP292" s="60"/>
      <c r="BQ292" s="60"/>
      <c r="BR292" s="60"/>
      <c r="BS292" s="60"/>
      <c r="BT292" s="60"/>
      <c r="BU292" s="60"/>
      <c r="BV292" s="60"/>
      <c r="BW292" s="60"/>
      <c r="BX292" s="60"/>
      <c r="BZ292" s="56"/>
      <c r="CA292" s="56"/>
      <c r="CB292" s="56"/>
      <c r="CC292" s="56"/>
      <c r="CD292" s="56"/>
    </row>
    <row r="293" spans="1:82">
      <c r="A293" s="239"/>
      <c r="B293" s="239"/>
      <c r="C293" s="239"/>
      <c r="D293" s="239"/>
      <c r="E293" s="239"/>
      <c r="F293" s="239"/>
      <c r="G293" s="239"/>
      <c r="H293" s="239"/>
      <c r="I293" s="239"/>
      <c r="J293" s="239"/>
      <c r="K293" s="239"/>
      <c r="L293" s="239"/>
      <c r="M293" s="240">
        <v>225</v>
      </c>
      <c r="N293" s="240"/>
      <c r="O293" s="233"/>
      <c r="P293" s="233"/>
      <c r="Q293" s="233"/>
      <c r="R293" s="233"/>
      <c r="S293" s="233"/>
      <c r="T293" s="233"/>
      <c r="U293" s="231"/>
      <c r="V293" s="231"/>
      <c r="W293" s="231"/>
      <c r="X293" s="231"/>
      <c r="Y293" s="231"/>
      <c r="Z293" s="231"/>
      <c r="AA293" s="231"/>
      <c r="AB293" s="231"/>
      <c r="AC293" s="231"/>
      <c r="AD293" s="232"/>
      <c r="AE293" s="232"/>
      <c r="AF293" s="232"/>
      <c r="AG293" s="233"/>
      <c r="AH293" s="233"/>
      <c r="AI293" s="233"/>
      <c r="AJ293" s="232"/>
      <c r="AK293" s="232"/>
      <c r="AL293" s="232"/>
      <c r="AM293" s="232"/>
      <c r="AN293" s="226"/>
      <c r="AO293" s="226"/>
      <c r="AP293" s="226"/>
      <c r="AQ293" s="226"/>
      <c r="AR293" s="230"/>
      <c r="AS293" s="230"/>
      <c r="AT293" s="230"/>
      <c r="AU293" s="230"/>
      <c r="AV293" s="230"/>
      <c r="AW293" s="230"/>
      <c r="AX293" s="230"/>
      <c r="AY293" s="230"/>
      <c r="AZ293" s="230"/>
      <c r="BA293" s="230"/>
      <c r="BB293" s="230"/>
      <c r="BC293" s="230"/>
      <c r="BD293" s="230"/>
      <c r="BE293" s="230"/>
      <c r="BF293" s="230"/>
      <c r="BG293" s="230"/>
      <c r="BH293" s="60"/>
      <c r="BI293" s="60"/>
      <c r="BJ293" s="60"/>
      <c r="BK293" s="221"/>
      <c r="BL293" s="221"/>
      <c r="BM293" s="221"/>
      <c r="BN293" s="60"/>
      <c r="BO293" s="60"/>
      <c r="BP293" s="60"/>
      <c r="BQ293" s="60"/>
      <c r="BR293" s="60"/>
      <c r="BS293" s="60"/>
      <c r="BT293" s="60"/>
      <c r="BU293" s="60"/>
      <c r="BV293" s="60"/>
      <c r="BW293" s="60"/>
      <c r="BX293" s="60"/>
      <c r="BZ293" s="56"/>
      <c r="CA293" s="56"/>
      <c r="CB293" s="56"/>
      <c r="CC293" s="56"/>
      <c r="CD293" s="56"/>
    </row>
    <row r="294" spans="1:82">
      <c r="A294" s="239"/>
      <c r="B294" s="239"/>
      <c r="C294" s="239"/>
      <c r="D294" s="239"/>
      <c r="E294" s="239"/>
      <c r="F294" s="239"/>
      <c r="G294" s="239"/>
      <c r="H294" s="239"/>
      <c r="I294" s="239"/>
      <c r="J294" s="239"/>
      <c r="K294" s="239"/>
      <c r="L294" s="239"/>
      <c r="M294" s="240">
        <v>226</v>
      </c>
      <c r="N294" s="240"/>
      <c r="O294" s="233"/>
      <c r="P294" s="233"/>
      <c r="Q294" s="233"/>
      <c r="R294" s="233"/>
      <c r="S294" s="233"/>
      <c r="T294" s="233"/>
      <c r="U294" s="231"/>
      <c r="V294" s="231"/>
      <c r="W294" s="231"/>
      <c r="X294" s="231"/>
      <c r="Y294" s="231"/>
      <c r="Z294" s="231"/>
      <c r="AA294" s="231"/>
      <c r="AB294" s="231"/>
      <c r="AC294" s="231"/>
      <c r="AD294" s="232"/>
      <c r="AE294" s="232"/>
      <c r="AF294" s="232"/>
      <c r="AG294" s="233"/>
      <c r="AH294" s="233"/>
      <c r="AI294" s="233"/>
      <c r="AJ294" s="232"/>
      <c r="AK294" s="232"/>
      <c r="AL294" s="232"/>
      <c r="AM294" s="232"/>
      <c r="AN294" s="226"/>
      <c r="AO294" s="226"/>
      <c r="AP294" s="226"/>
      <c r="AQ294" s="226"/>
      <c r="AR294" s="230"/>
      <c r="AS294" s="230"/>
      <c r="AT294" s="230"/>
      <c r="AU294" s="230"/>
      <c r="AV294" s="230"/>
      <c r="AW294" s="230"/>
      <c r="AX294" s="230"/>
      <c r="AY294" s="230"/>
      <c r="AZ294" s="230"/>
      <c r="BA294" s="230"/>
      <c r="BB294" s="230"/>
      <c r="BC294" s="230"/>
      <c r="BD294" s="230"/>
      <c r="BE294" s="230"/>
      <c r="BF294" s="230"/>
      <c r="BG294" s="230"/>
      <c r="BH294" s="60"/>
      <c r="BI294" s="60"/>
      <c r="BJ294" s="60"/>
      <c r="BK294" s="221"/>
      <c r="BL294" s="221"/>
      <c r="BM294" s="221"/>
      <c r="BN294" s="60"/>
      <c r="BO294" s="60"/>
      <c r="BP294" s="60"/>
      <c r="BQ294" s="60"/>
      <c r="BR294" s="60"/>
      <c r="BS294" s="60"/>
      <c r="BT294" s="60"/>
      <c r="BU294" s="60"/>
      <c r="BV294" s="60"/>
      <c r="BW294" s="60"/>
      <c r="BX294" s="60"/>
      <c r="BZ294" s="56"/>
      <c r="CA294" s="56"/>
      <c r="CB294" s="56"/>
      <c r="CC294" s="56"/>
      <c r="CD294" s="56"/>
    </row>
    <row r="295" spans="1:82">
      <c r="A295" s="239"/>
      <c r="B295" s="239"/>
      <c r="C295" s="239"/>
      <c r="D295" s="239"/>
      <c r="E295" s="239"/>
      <c r="F295" s="239"/>
      <c r="G295" s="239"/>
      <c r="H295" s="239"/>
      <c r="I295" s="239"/>
      <c r="J295" s="239"/>
      <c r="K295" s="239"/>
      <c r="L295" s="239"/>
      <c r="M295" s="240">
        <v>227</v>
      </c>
      <c r="N295" s="240"/>
      <c r="O295" s="233"/>
      <c r="P295" s="233"/>
      <c r="Q295" s="233"/>
      <c r="R295" s="233"/>
      <c r="S295" s="233"/>
      <c r="T295" s="233"/>
      <c r="U295" s="231"/>
      <c r="V295" s="231"/>
      <c r="W295" s="231"/>
      <c r="X295" s="231"/>
      <c r="Y295" s="231"/>
      <c r="Z295" s="231"/>
      <c r="AA295" s="231"/>
      <c r="AB295" s="231"/>
      <c r="AC295" s="231"/>
      <c r="AD295" s="232"/>
      <c r="AE295" s="232"/>
      <c r="AF295" s="232"/>
      <c r="AG295" s="233"/>
      <c r="AH295" s="233"/>
      <c r="AI295" s="233"/>
      <c r="AJ295" s="232"/>
      <c r="AK295" s="232"/>
      <c r="AL295" s="232"/>
      <c r="AM295" s="232"/>
      <c r="AN295" s="226"/>
      <c r="AO295" s="226"/>
      <c r="AP295" s="226"/>
      <c r="AQ295" s="226"/>
      <c r="AR295" s="230"/>
      <c r="AS295" s="230"/>
      <c r="AT295" s="230"/>
      <c r="AU295" s="230"/>
      <c r="AV295" s="230"/>
      <c r="AW295" s="230"/>
      <c r="AX295" s="230"/>
      <c r="AY295" s="230"/>
      <c r="AZ295" s="230"/>
      <c r="BA295" s="230"/>
      <c r="BB295" s="230"/>
      <c r="BC295" s="230"/>
      <c r="BD295" s="230"/>
      <c r="BE295" s="230"/>
      <c r="BF295" s="230"/>
      <c r="BG295" s="230"/>
      <c r="BH295" s="60"/>
      <c r="BI295" s="60"/>
      <c r="BJ295" s="60"/>
      <c r="BK295" s="221"/>
      <c r="BL295" s="221"/>
      <c r="BM295" s="221"/>
      <c r="BN295" s="60"/>
      <c r="BO295" s="60"/>
      <c r="BP295" s="60"/>
      <c r="BQ295" s="60"/>
      <c r="BR295" s="60"/>
      <c r="BS295" s="60"/>
      <c r="BT295" s="60"/>
      <c r="BU295" s="60"/>
      <c r="BV295" s="60"/>
      <c r="BW295" s="60"/>
      <c r="BX295" s="60"/>
      <c r="BZ295" s="56"/>
      <c r="CA295" s="56"/>
      <c r="CB295" s="56"/>
      <c r="CC295" s="56"/>
      <c r="CD295" s="56"/>
    </row>
    <row r="296" spans="1:82">
      <c r="A296" s="239"/>
      <c r="B296" s="239"/>
      <c r="C296" s="239"/>
      <c r="D296" s="239"/>
      <c r="E296" s="239"/>
      <c r="F296" s="239"/>
      <c r="G296" s="239"/>
      <c r="H296" s="239"/>
      <c r="I296" s="239"/>
      <c r="J296" s="239"/>
      <c r="K296" s="239"/>
      <c r="L296" s="239"/>
      <c r="M296" s="240">
        <v>228</v>
      </c>
      <c r="N296" s="240"/>
      <c r="O296" s="233"/>
      <c r="P296" s="233"/>
      <c r="Q296" s="233"/>
      <c r="R296" s="233"/>
      <c r="S296" s="233"/>
      <c r="T296" s="233"/>
      <c r="U296" s="231"/>
      <c r="V296" s="231"/>
      <c r="W296" s="231"/>
      <c r="X296" s="231"/>
      <c r="Y296" s="231"/>
      <c r="Z296" s="231"/>
      <c r="AA296" s="231"/>
      <c r="AB296" s="231"/>
      <c r="AC296" s="231"/>
      <c r="AD296" s="232"/>
      <c r="AE296" s="232"/>
      <c r="AF296" s="232"/>
      <c r="AG296" s="233"/>
      <c r="AH296" s="233"/>
      <c r="AI296" s="233"/>
      <c r="AJ296" s="232"/>
      <c r="AK296" s="232"/>
      <c r="AL296" s="232"/>
      <c r="AM296" s="232"/>
      <c r="AN296" s="226"/>
      <c r="AO296" s="226"/>
      <c r="AP296" s="226"/>
      <c r="AQ296" s="226"/>
      <c r="AR296" s="230"/>
      <c r="AS296" s="230"/>
      <c r="AT296" s="230"/>
      <c r="AU296" s="230"/>
      <c r="AV296" s="230"/>
      <c r="AW296" s="230"/>
      <c r="AX296" s="230"/>
      <c r="AY296" s="230"/>
      <c r="AZ296" s="230"/>
      <c r="BA296" s="230"/>
      <c r="BB296" s="230"/>
      <c r="BC296" s="230"/>
      <c r="BD296" s="230"/>
      <c r="BE296" s="230"/>
      <c r="BF296" s="230"/>
      <c r="BG296" s="230"/>
      <c r="BH296" s="60"/>
      <c r="BI296" s="60"/>
      <c r="BJ296" s="60"/>
      <c r="BK296" s="221"/>
      <c r="BL296" s="221"/>
      <c r="BM296" s="221"/>
      <c r="BN296" s="60"/>
      <c r="BO296" s="60"/>
      <c r="BP296" s="60"/>
      <c r="BQ296" s="60"/>
      <c r="BR296" s="60"/>
      <c r="BS296" s="60"/>
      <c r="BT296" s="60"/>
      <c r="BU296" s="60"/>
      <c r="BV296" s="60"/>
      <c r="BW296" s="60"/>
      <c r="BX296" s="60"/>
      <c r="BZ296" s="56"/>
      <c r="CA296" s="56"/>
      <c r="CB296" s="56"/>
      <c r="CC296" s="56"/>
      <c r="CD296" s="56"/>
    </row>
    <row r="297" spans="1:82">
      <c r="A297" s="239"/>
      <c r="B297" s="239"/>
      <c r="C297" s="239"/>
      <c r="D297" s="239"/>
      <c r="E297" s="239"/>
      <c r="F297" s="239"/>
      <c r="G297" s="239"/>
      <c r="H297" s="239"/>
      <c r="I297" s="239"/>
      <c r="J297" s="239"/>
      <c r="K297" s="239"/>
      <c r="L297" s="239"/>
      <c r="M297" s="240">
        <v>229</v>
      </c>
      <c r="N297" s="240"/>
      <c r="O297" s="233"/>
      <c r="P297" s="233"/>
      <c r="Q297" s="233"/>
      <c r="R297" s="233"/>
      <c r="S297" s="233"/>
      <c r="T297" s="233"/>
      <c r="U297" s="231"/>
      <c r="V297" s="231"/>
      <c r="W297" s="231"/>
      <c r="X297" s="231"/>
      <c r="Y297" s="231"/>
      <c r="Z297" s="231"/>
      <c r="AA297" s="231"/>
      <c r="AB297" s="231"/>
      <c r="AC297" s="231"/>
      <c r="AD297" s="232"/>
      <c r="AE297" s="232"/>
      <c r="AF297" s="232"/>
      <c r="AG297" s="233"/>
      <c r="AH297" s="233"/>
      <c r="AI297" s="233"/>
      <c r="AJ297" s="232"/>
      <c r="AK297" s="232"/>
      <c r="AL297" s="232"/>
      <c r="AM297" s="232"/>
      <c r="AN297" s="226"/>
      <c r="AO297" s="226"/>
      <c r="AP297" s="226"/>
      <c r="AQ297" s="226"/>
      <c r="AR297" s="230"/>
      <c r="AS297" s="230"/>
      <c r="AT297" s="230"/>
      <c r="AU297" s="230"/>
      <c r="AV297" s="230"/>
      <c r="AW297" s="230"/>
      <c r="AX297" s="230"/>
      <c r="AY297" s="230"/>
      <c r="AZ297" s="230"/>
      <c r="BA297" s="230"/>
      <c r="BB297" s="230"/>
      <c r="BC297" s="230"/>
      <c r="BD297" s="230"/>
      <c r="BE297" s="230"/>
      <c r="BF297" s="230"/>
      <c r="BG297" s="230"/>
      <c r="BH297" s="60"/>
      <c r="BI297" s="60"/>
      <c r="BJ297" s="60"/>
      <c r="BK297" s="60"/>
      <c r="BL297" s="60"/>
      <c r="BM297" s="60"/>
      <c r="BN297" s="60"/>
      <c r="BO297" s="60"/>
      <c r="BP297" s="60"/>
      <c r="BQ297" s="60"/>
      <c r="BR297" s="60"/>
      <c r="BS297" s="60"/>
      <c r="BT297" s="60"/>
      <c r="BU297" s="60"/>
      <c r="BV297" s="60"/>
      <c r="BW297" s="60"/>
      <c r="BX297" s="60"/>
      <c r="BZ297" s="56"/>
      <c r="CA297" s="56"/>
      <c r="CB297" s="56"/>
      <c r="CC297" s="56"/>
      <c r="CD297" s="56"/>
    </row>
    <row r="298" spans="1:82">
      <c r="A298" s="239"/>
      <c r="B298" s="239"/>
      <c r="C298" s="239"/>
      <c r="D298" s="239"/>
      <c r="E298" s="239"/>
      <c r="F298" s="239"/>
      <c r="G298" s="239"/>
      <c r="H298" s="239"/>
      <c r="I298" s="239"/>
      <c r="J298" s="239"/>
      <c r="K298" s="239"/>
      <c r="L298" s="239"/>
      <c r="M298" s="240">
        <v>230</v>
      </c>
      <c r="N298" s="240"/>
      <c r="O298" s="233"/>
      <c r="P298" s="233"/>
      <c r="Q298" s="233"/>
      <c r="R298" s="233"/>
      <c r="S298" s="233"/>
      <c r="T298" s="233"/>
      <c r="U298" s="231"/>
      <c r="V298" s="231"/>
      <c r="W298" s="231"/>
      <c r="X298" s="231"/>
      <c r="Y298" s="231"/>
      <c r="Z298" s="231"/>
      <c r="AA298" s="231"/>
      <c r="AB298" s="231"/>
      <c r="AC298" s="231"/>
      <c r="AD298" s="232"/>
      <c r="AE298" s="232"/>
      <c r="AF298" s="232"/>
      <c r="AG298" s="233"/>
      <c r="AH298" s="233"/>
      <c r="AI298" s="233"/>
      <c r="AJ298" s="232"/>
      <c r="AK298" s="232"/>
      <c r="AL298" s="232"/>
      <c r="AM298" s="232"/>
      <c r="AN298" s="226"/>
      <c r="AO298" s="226"/>
      <c r="AP298" s="226"/>
      <c r="AQ298" s="226"/>
      <c r="AR298" s="230"/>
      <c r="AS298" s="230"/>
      <c r="AT298" s="230"/>
      <c r="AU298" s="230"/>
      <c r="AV298" s="230"/>
      <c r="AW298" s="230"/>
      <c r="AX298" s="230"/>
      <c r="AY298" s="230"/>
      <c r="AZ298" s="230"/>
      <c r="BA298" s="230"/>
      <c r="BB298" s="230"/>
      <c r="BC298" s="230"/>
      <c r="BD298" s="230"/>
      <c r="BE298" s="230"/>
      <c r="BF298" s="230"/>
      <c r="BG298" s="230"/>
      <c r="BH298" s="60"/>
      <c r="BI298" s="60"/>
      <c r="BJ298" s="60"/>
      <c r="BK298" s="60"/>
      <c r="BL298" s="60"/>
      <c r="BM298" s="60"/>
      <c r="BN298" s="60"/>
      <c r="BO298" s="60"/>
      <c r="BP298" s="60"/>
      <c r="BQ298" s="60"/>
      <c r="BR298" s="60"/>
      <c r="BS298" s="60"/>
      <c r="BT298" s="60"/>
      <c r="BU298" s="60"/>
      <c r="BV298" s="60"/>
      <c r="BW298" s="60"/>
      <c r="BX298" s="60"/>
      <c r="BZ298" s="56"/>
      <c r="CA298" s="56"/>
      <c r="CB298" s="56"/>
      <c r="CC298" s="56"/>
      <c r="CD298" s="56"/>
    </row>
    <row r="299" spans="1:82">
      <c r="A299" s="239"/>
      <c r="B299" s="239"/>
      <c r="C299" s="239"/>
      <c r="D299" s="239"/>
      <c r="E299" s="239"/>
      <c r="F299" s="239"/>
      <c r="G299" s="239"/>
      <c r="H299" s="239"/>
      <c r="I299" s="239"/>
      <c r="J299" s="239"/>
      <c r="K299" s="239"/>
      <c r="L299" s="239"/>
      <c r="M299" s="240">
        <v>231</v>
      </c>
      <c r="N299" s="240"/>
      <c r="O299" s="233"/>
      <c r="P299" s="233"/>
      <c r="Q299" s="233"/>
      <c r="R299" s="233"/>
      <c r="S299" s="233"/>
      <c r="T299" s="233"/>
      <c r="U299" s="231"/>
      <c r="V299" s="231"/>
      <c r="W299" s="231"/>
      <c r="X299" s="231"/>
      <c r="Y299" s="231"/>
      <c r="Z299" s="231"/>
      <c r="AA299" s="231"/>
      <c r="AB299" s="231"/>
      <c r="AC299" s="231"/>
      <c r="AD299" s="232"/>
      <c r="AE299" s="232"/>
      <c r="AF299" s="232"/>
      <c r="AG299" s="233"/>
      <c r="AH299" s="233"/>
      <c r="AI299" s="233"/>
      <c r="AJ299" s="232"/>
      <c r="AK299" s="232"/>
      <c r="AL299" s="232"/>
      <c r="AM299" s="232"/>
      <c r="AN299" s="226"/>
      <c r="AO299" s="226"/>
      <c r="AP299" s="226"/>
      <c r="AQ299" s="226"/>
      <c r="AR299" s="230"/>
      <c r="AS299" s="230"/>
      <c r="AT299" s="230"/>
      <c r="AU299" s="230"/>
      <c r="AV299" s="230"/>
      <c r="AW299" s="230"/>
      <c r="AX299" s="230"/>
      <c r="AY299" s="230"/>
      <c r="AZ299" s="230"/>
      <c r="BA299" s="230"/>
      <c r="BB299" s="230"/>
      <c r="BC299" s="230"/>
      <c r="BD299" s="230"/>
      <c r="BE299" s="230"/>
      <c r="BF299" s="230"/>
      <c r="BG299" s="230"/>
      <c r="BH299" s="60"/>
      <c r="BI299" s="60"/>
      <c r="BJ299" s="60"/>
      <c r="BK299" s="60"/>
      <c r="BL299" s="60"/>
      <c r="BM299" s="60"/>
      <c r="BN299" s="60"/>
      <c r="BO299" s="60"/>
      <c r="BP299" s="60"/>
      <c r="BQ299" s="60"/>
      <c r="BR299" s="60"/>
      <c r="BS299" s="60"/>
      <c r="BT299" s="60"/>
      <c r="BU299" s="60"/>
      <c r="BV299" s="60"/>
      <c r="BW299" s="60"/>
      <c r="BX299" s="60"/>
      <c r="BZ299" s="56"/>
      <c r="CA299" s="56"/>
      <c r="CB299" s="56"/>
      <c r="CC299" s="56"/>
      <c r="CD299" s="56"/>
    </row>
    <row r="300" spans="1:82">
      <c r="A300" s="239"/>
      <c r="B300" s="239"/>
      <c r="C300" s="239"/>
      <c r="D300" s="239"/>
      <c r="E300" s="239"/>
      <c r="F300" s="239"/>
      <c r="G300" s="239"/>
      <c r="H300" s="239"/>
      <c r="I300" s="239"/>
      <c r="J300" s="239"/>
      <c r="K300" s="239"/>
      <c r="L300" s="239"/>
      <c r="M300" s="240">
        <v>232</v>
      </c>
      <c r="N300" s="240"/>
      <c r="O300" s="233"/>
      <c r="P300" s="233"/>
      <c r="Q300" s="233"/>
      <c r="R300" s="233"/>
      <c r="S300" s="233"/>
      <c r="T300" s="233"/>
      <c r="U300" s="231"/>
      <c r="V300" s="231"/>
      <c r="W300" s="231"/>
      <c r="X300" s="231"/>
      <c r="Y300" s="231"/>
      <c r="Z300" s="231"/>
      <c r="AA300" s="231"/>
      <c r="AB300" s="231"/>
      <c r="AC300" s="231"/>
      <c r="AD300" s="232"/>
      <c r="AE300" s="232"/>
      <c r="AF300" s="232"/>
      <c r="AG300" s="233"/>
      <c r="AH300" s="233"/>
      <c r="AI300" s="233"/>
      <c r="AJ300" s="232"/>
      <c r="AK300" s="232"/>
      <c r="AL300" s="232"/>
      <c r="AM300" s="232"/>
      <c r="AN300" s="226"/>
      <c r="AO300" s="226"/>
      <c r="AP300" s="226"/>
      <c r="AQ300" s="226"/>
      <c r="AR300" s="230"/>
      <c r="AS300" s="230"/>
      <c r="AT300" s="230"/>
      <c r="AU300" s="230"/>
      <c r="AV300" s="230"/>
      <c r="AW300" s="230"/>
      <c r="AX300" s="230"/>
      <c r="AY300" s="230"/>
      <c r="AZ300" s="230"/>
      <c r="BA300" s="230"/>
      <c r="BB300" s="230"/>
      <c r="BC300" s="230"/>
      <c r="BD300" s="230"/>
      <c r="BE300" s="230"/>
      <c r="BF300" s="230"/>
      <c r="BG300" s="230"/>
      <c r="BH300" s="60"/>
      <c r="BI300" s="60"/>
      <c r="BJ300" s="60"/>
      <c r="BK300" s="60"/>
      <c r="BL300" s="60"/>
      <c r="BM300" s="60"/>
      <c r="BN300" s="60"/>
      <c r="BO300" s="60"/>
      <c r="BP300" s="60"/>
      <c r="BQ300" s="60"/>
      <c r="BR300" s="60"/>
      <c r="BS300" s="60"/>
      <c r="BT300" s="60"/>
      <c r="BU300" s="60"/>
      <c r="BV300" s="60"/>
      <c r="BW300" s="60"/>
      <c r="BX300" s="60"/>
      <c r="BZ300" s="56"/>
      <c r="CA300" s="56"/>
      <c r="CB300" s="56"/>
      <c r="CC300" s="56"/>
      <c r="CD300" s="56"/>
    </row>
    <row r="301" spans="1:82">
      <c r="A301" s="239"/>
      <c r="B301" s="239"/>
      <c r="C301" s="239"/>
      <c r="D301" s="239"/>
      <c r="E301" s="239"/>
      <c r="F301" s="239"/>
      <c r="G301" s="239"/>
      <c r="H301" s="239"/>
      <c r="I301" s="239"/>
      <c r="J301" s="239"/>
      <c r="K301" s="239"/>
      <c r="L301" s="239"/>
      <c r="M301" s="240">
        <v>233</v>
      </c>
      <c r="N301" s="240"/>
      <c r="O301" s="233"/>
      <c r="P301" s="233"/>
      <c r="Q301" s="233"/>
      <c r="R301" s="233"/>
      <c r="S301" s="233"/>
      <c r="T301" s="233"/>
      <c r="U301" s="231"/>
      <c r="V301" s="231"/>
      <c r="W301" s="231"/>
      <c r="X301" s="231"/>
      <c r="Y301" s="231"/>
      <c r="Z301" s="231"/>
      <c r="AA301" s="231"/>
      <c r="AB301" s="231"/>
      <c r="AC301" s="231"/>
      <c r="AD301" s="232"/>
      <c r="AE301" s="232"/>
      <c r="AF301" s="232"/>
      <c r="AG301" s="233"/>
      <c r="AH301" s="233"/>
      <c r="AI301" s="233"/>
      <c r="AJ301" s="232"/>
      <c r="AK301" s="232"/>
      <c r="AL301" s="232"/>
      <c r="AM301" s="232"/>
      <c r="AN301" s="226"/>
      <c r="AO301" s="226"/>
      <c r="AP301" s="226"/>
      <c r="AQ301" s="226"/>
      <c r="AR301" s="230"/>
      <c r="AS301" s="230"/>
      <c r="AT301" s="230"/>
      <c r="AU301" s="230"/>
      <c r="AV301" s="230"/>
      <c r="AW301" s="230"/>
      <c r="AX301" s="230"/>
      <c r="AY301" s="230"/>
      <c r="AZ301" s="230"/>
      <c r="BA301" s="230"/>
      <c r="BB301" s="230"/>
      <c r="BC301" s="230"/>
      <c r="BD301" s="230"/>
      <c r="BE301" s="230"/>
      <c r="BF301" s="230"/>
      <c r="BG301" s="230"/>
      <c r="BH301" s="60"/>
      <c r="BI301" s="60"/>
      <c r="BJ301" s="60"/>
      <c r="BK301" s="60"/>
      <c r="BL301" s="60"/>
      <c r="BM301" s="60"/>
      <c r="BN301" s="60"/>
      <c r="BO301" s="60"/>
      <c r="BP301" s="60"/>
      <c r="BQ301" s="60"/>
      <c r="BR301" s="60"/>
      <c r="BS301" s="60"/>
      <c r="BT301" s="60"/>
      <c r="BU301" s="60"/>
      <c r="BV301" s="60"/>
      <c r="BW301" s="60"/>
      <c r="BX301" s="60"/>
      <c r="BZ301" s="56"/>
      <c r="CA301" s="56"/>
      <c r="CB301" s="56"/>
      <c r="CC301" s="56"/>
      <c r="CD301" s="56"/>
    </row>
    <row r="302" spans="1:82">
      <c r="A302" s="239"/>
      <c r="B302" s="239"/>
      <c r="C302" s="239"/>
      <c r="D302" s="239"/>
      <c r="E302" s="239"/>
      <c r="F302" s="239"/>
      <c r="G302" s="239"/>
      <c r="H302" s="239"/>
      <c r="I302" s="239"/>
      <c r="J302" s="239"/>
      <c r="K302" s="239"/>
      <c r="L302" s="239"/>
      <c r="M302" s="240">
        <v>234</v>
      </c>
      <c r="N302" s="240"/>
      <c r="O302" s="233"/>
      <c r="P302" s="233"/>
      <c r="Q302" s="233"/>
      <c r="R302" s="233"/>
      <c r="S302" s="233"/>
      <c r="T302" s="233"/>
      <c r="U302" s="231"/>
      <c r="V302" s="231"/>
      <c r="W302" s="231"/>
      <c r="X302" s="231"/>
      <c r="Y302" s="231"/>
      <c r="Z302" s="231"/>
      <c r="AA302" s="231"/>
      <c r="AB302" s="231"/>
      <c r="AC302" s="231"/>
      <c r="AD302" s="232"/>
      <c r="AE302" s="232"/>
      <c r="AF302" s="232"/>
      <c r="AG302" s="233"/>
      <c r="AH302" s="233"/>
      <c r="AI302" s="233"/>
      <c r="AJ302" s="232"/>
      <c r="AK302" s="232"/>
      <c r="AL302" s="232"/>
      <c r="AM302" s="232"/>
      <c r="AN302" s="226"/>
      <c r="AO302" s="226"/>
      <c r="AP302" s="226"/>
      <c r="AQ302" s="226"/>
      <c r="AR302" s="230"/>
      <c r="AS302" s="230"/>
      <c r="AT302" s="230"/>
      <c r="AU302" s="230"/>
      <c r="AV302" s="230"/>
      <c r="AW302" s="230"/>
      <c r="AX302" s="230"/>
      <c r="AY302" s="230"/>
      <c r="AZ302" s="230"/>
      <c r="BA302" s="230"/>
      <c r="BB302" s="230"/>
      <c r="BC302" s="230"/>
      <c r="BD302" s="230"/>
      <c r="BE302" s="230"/>
      <c r="BF302" s="230"/>
      <c r="BG302" s="230"/>
      <c r="BH302" s="60"/>
      <c r="BI302" s="60"/>
      <c r="BJ302" s="60"/>
      <c r="BK302" s="60"/>
      <c r="BL302" s="60"/>
      <c r="BM302" s="60"/>
      <c r="BN302" s="60"/>
      <c r="BO302" s="60"/>
      <c r="BP302" s="60"/>
      <c r="BQ302" s="60"/>
      <c r="BR302" s="60"/>
      <c r="BS302" s="60"/>
      <c r="BT302" s="60"/>
      <c r="BU302" s="60"/>
      <c r="BV302" s="60"/>
      <c r="BW302" s="60"/>
      <c r="BX302" s="60"/>
      <c r="BZ302" s="56"/>
      <c r="CA302" s="56"/>
      <c r="CB302" s="56"/>
      <c r="CC302" s="56"/>
      <c r="CD302" s="56"/>
    </row>
    <row r="303" spans="1:82">
      <c r="A303" s="239"/>
      <c r="B303" s="239"/>
      <c r="C303" s="239"/>
      <c r="D303" s="239"/>
      <c r="E303" s="239"/>
      <c r="F303" s="239"/>
      <c r="G303" s="239"/>
      <c r="H303" s="239"/>
      <c r="I303" s="239"/>
      <c r="J303" s="239"/>
      <c r="K303" s="239"/>
      <c r="L303" s="239"/>
      <c r="M303" s="240">
        <v>235</v>
      </c>
      <c r="N303" s="240"/>
      <c r="O303" s="233"/>
      <c r="P303" s="233"/>
      <c r="Q303" s="233"/>
      <c r="R303" s="233"/>
      <c r="S303" s="233"/>
      <c r="T303" s="233"/>
      <c r="U303" s="231"/>
      <c r="V303" s="231"/>
      <c r="W303" s="231"/>
      <c r="X303" s="231"/>
      <c r="Y303" s="231"/>
      <c r="Z303" s="231"/>
      <c r="AA303" s="231"/>
      <c r="AB303" s="231"/>
      <c r="AC303" s="231"/>
      <c r="AD303" s="232"/>
      <c r="AE303" s="232"/>
      <c r="AF303" s="232"/>
      <c r="AG303" s="233"/>
      <c r="AH303" s="233"/>
      <c r="AI303" s="233"/>
      <c r="AJ303" s="232"/>
      <c r="AK303" s="232"/>
      <c r="AL303" s="232"/>
      <c r="AM303" s="232"/>
      <c r="AN303" s="226"/>
      <c r="AO303" s="226"/>
      <c r="AP303" s="226"/>
      <c r="AQ303" s="226"/>
      <c r="AR303" s="230"/>
      <c r="AS303" s="230"/>
      <c r="AT303" s="230"/>
      <c r="AU303" s="230"/>
      <c r="AV303" s="230"/>
      <c r="AW303" s="230"/>
      <c r="AX303" s="230"/>
      <c r="AY303" s="230"/>
      <c r="AZ303" s="230"/>
      <c r="BA303" s="230"/>
      <c r="BB303" s="230"/>
      <c r="BC303" s="230"/>
      <c r="BD303" s="230"/>
      <c r="BE303" s="230"/>
      <c r="BF303" s="230"/>
      <c r="BG303" s="230"/>
      <c r="BH303" s="60"/>
      <c r="BI303" s="60"/>
      <c r="BJ303" s="60"/>
      <c r="BK303" s="60"/>
      <c r="BL303" s="60"/>
      <c r="BM303" s="60"/>
      <c r="BN303" s="60"/>
      <c r="BO303" s="60"/>
      <c r="BP303" s="60"/>
      <c r="BQ303" s="60"/>
      <c r="BR303" s="60"/>
      <c r="BS303" s="60"/>
      <c r="BT303" s="60"/>
      <c r="BU303" s="60"/>
      <c r="BV303" s="60"/>
      <c r="BW303" s="60"/>
      <c r="BX303" s="60"/>
      <c r="BZ303" s="56"/>
      <c r="CA303" s="56"/>
      <c r="CB303" s="56"/>
      <c r="CC303" s="56"/>
      <c r="CD303" s="56"/>
    </row>
    <row r="304" spans="1:82">
      <c r="A304" s="239"/>
      <c r="B304" s="239"/>
      <c r="C304" s="239"/>
      <c r="D304" s="239"/>
      <c r="E304" s="239"/>
      <c r="F304" s="239"/>
      <c r="G304" s="239"/>
      <c r="H304" s="239"/>
      <c r="I304" s="239"/>
      <c r="J304" s="239"/>
      <c r="K304" s="239"/>
      <c r="L304" s="239"/>
      <c r="M304" s="240">
        <v>236</v>
      </c>
      <c r="N304" s="240"/>
      <c r="O304" s="233"/>
      <c r="P304" s="233"/>
      <c r="Q304" s="233"/>
      <c r="R304" s="233"/>
      <c r="S304" s="233"/>
      <c r="T304" s="233"/>
      <c r="U304" s="231"/>
      <c r="V304" s="231"/>
      <c r="W304" s="231"/>
      <c r="X304" s="231"/>
      <c r="Y304" s="231"/>
      <c r="Z304" s="231"/>
      <c r="AA304" s="231"/>
      <c r="AB304" s="231"/>
      <c r="AC304" s="231"/>
      <c r="AD304" s="232"/>
      <c r="AE304" s="232"/>
      <c r="AF304" s="232"/>
      <c r="AG304" s="233"/>
      <c r="AH304" s="233"/>
      <c r="AI304" s="233"/>
      <c r="AJ304" s="232"/>
      <c r="AK304" s="232"/>
      <c r="AL304" s="232"/>
      <c r="AM304" s="232"/>
      <c r="AN304" s="226"/>
      <c r="AO304" s="226"/>
      <c r="AP304" s="226"/>
      <c r="AQ304" s="226"/>
      <c r="AR304" s="230"/>
      <c r="AS304" s="230"/>
      <c r="AT304" s="230"/>
      <c r="AU304" s="230"/>
      <c r="AV304" s="230"/>
      <c r="AW304" s="230"/>
      <c r="AX304" s="230"/>
      <c r="AY304" s="230"/>
      <c r="AZ304" s="230"/>
      <c r="BA304" s="230"/>
      <c r="BB304" s="230"/>
      <c r="BC304" s="230"/>
      <c r="BD304" s="230"/>
      <c r="BE304" s="230"/>
      <c r="BF304" s="230"/>
      <c r="BG304" s="230"/>
      <c r="BH304" s="60"/>
      <c r="BI304" s="60"/>
      <c r="BJ304" s="60"/>
      <c r="BK304" s="60"/>
      <c r="BL304" s="60"/>
      <c r="BM304" s="60"/>
      <c r="BN304" s="60"/>
      <c r="BO304" s="60"/>
      <c r="BP304" s="60"/>
      <c r="BQ304" s="60"/>
      <c r="BR304" s="60"/>
      <c r="BS304" s="60"/>
      <c r="BT304" s="60"/>
      <c r="BU304" s="60"/>
      <c r="BV304" s="60"/>
      <c r="BW304" s="60"/>
      <c r="BX304" s="60"/>
      <c r="BZ304" s="56"/>
      <c r="CA304" s="56"/>
      <c r="CB304" s="56"/>
      <c r="CC304" s="56"/>
      <c r="CD304" s="56"/>
    </row>
    <row r="305" spans="1:82">
      <c r="A305" s="239"/>
      <c r="B305" s="239"/>
      <c r="C305" s="239"/>
      <c r="D305" s="239"/>
      <c r="E305" s="239"/>
      <c r="F305" s="239"/>
      <c r="G305" s="239"/>
      <c r="H305" s="239"/>
      <c r="I305" s="239"/>
      <c r="J305" s="239"/>
      <c r="K305" s="239"/>
      <c r="L305" s="239"/>
      <c r="M305" s="240">
        <v>237</v>
      </c>
      <c r="N305" s="240"/>
      <c r="O305" s="233"/>
      <c r="P305" s="233"/>
      <c r="Q305" s="233"/>
      <c r="R305" s="233"/>
      <c r="S305" s="233"/>
      <c r="T305" s="233"/>
      <c r="U305" s="231"/>
      <c r="V305" s="231"/>
      <c r="W305" s="231"/>
      <c r="X305" s="231"/>
      <c r="Y305" s="231"/>
      <c r="Z305" s="231"/>
      <c r="AA305" s="231"/>
      <c r="AB305" s="231"/>
      <c r="AC305" s="231"/>
      <c r="AD305" s="232"/>
      <c r="AE305" s="232"/>
      <c r="AF305" s="232"/>
      <c r="AG305" s="233"/>
      <c r="AH305" s="233"/>
      <c r="AI305" s="233"/>
      <c r="AJ305" s="232"/>
      <c r="AK305" s="232"/>
      <c r="AL305" s="232"/>
      <c r="AM305" s="232"/>
      <c r="AN305" s="226"/>
      <c r="AO305" s="226"/>
      <c r="AP305" s="226"/>
      <c r="AQ305" s="226"/>
      <c r="AR305" s="230"/>
      <c r="AS305" s="230"/>
      <c r="AT305" s="230"/>
      <c r="AU305" s="230"/>
      <c r="AV305" s="230"/>
      <c r="AW305" s="230"/>
      <c r="AX305" s="230"/>
      <c r="AY305" s="230"/>
      <c r="AZ305" s="230"/>
      <c r="BA305" s="230"/>
      <c r="BB305" s="230"/>
      <c r="BC305" s="230"/>
      <c r="BD305" s="230"/>
      <c r="BE305" s="230"/>
      <c r="BF305" s="230"/>
      <c r="BG305" s="230"/>
      <c r="BH305" s="60"/>
      <c r="BI305" s="60"/>
      <c r="BJ305" s="60"/>
      <c r="BK305" s="60"/>
      <c r="BL305" s="60"/>
      <c r="BM305" s="60"/>
      <c r="BN305" s="60"/>
      <c r="BO305" s="60"/>
      <c r="BP305" s="60"/>
      <c r="BQ305" s="60"/>
      <c r="BR305" s="60"/>
      <c r="BS305" s="60"/>
      <c r="BT305" s="60"/>
      <c r="BU305" s="60"/>
      <c r="BV305" s="60"/>
      <c r="BW305" s="60"/>
      <c r="BX305" s="60"/>
      <c r="BZ305" s="56"/>
      <c r="CA305" s="56"/>
      <c r="CB305" s="56"/>
      <c r="CC305" s="56"/>
      <c r="CD305" s="56"/>
    </row>
    <row r="306" spans="1:82">
      <c r="A306" s="239"/>
      <c r="B306" s="239"/>
      <c r="C306" s="239"/>
      <c r="D306" s="239"/>
      <c r="E306" s="239"/>
      <c r="F306" s="239"/>
      <c r="G306" s="239"/>
      <c r="H306" s="239"/>
      <c r="I306" s="239"/>
      <c r="J306" s="239"/>
      <c r="K306" s="239"/>
      <c r="L306" s="239"/>
      <c r="M306" s="240">
        <v>238</v>
      </c>
      <c r="N306" s="240"/>
      <c r="O306" s="233"/>
      <c r="P306" s="233"/>
      <c r="Q306" s="233"/>
      <c r="R306" s="233"/>
      <c r="S306" s="233"/>
      <c r="T306" s="233"/>
      <c r="U306" s="231"/>
      <c r="V306" s="231"/>
      <c r="W306" s="231"/>
      <c r="X306" s="231"/>
      <c r="Y306" s="231"/>
      <c r="Z306" s="231"/>
      <c r="AA306" s="231"/>
      <c r="AB306" s="231"/>
      <c r="AC306" s="231"/>
      <c r="AD306" s="232"/>
      <c r="AE306" s="232"/>
      <c r="AF306" s="232"/>
      <c r="AG306" s="233"/>
      <c r="AH306" s="233"/>
      <c r="AI306" s="233"/>
      <c r="AJ306" s="232"/>
      <c r="AK306" s="232"/>
      <c r="AL306" s="232"/>
      <c r="AM306" s="232"/>
      <c r="AN306" s="226"/>
      <c r="AO306" s="226"/>
      <c r="AP306" s="226"/>
      <c r="AQ306" s="226"/>
      <c r="AR306" s="230"/>
      <c r="AS306" s="230"/>
      <c r="AT306" s="230"/>
      <c r="AU306" s="230"/>
      <c r="AV306" s="230"/>
      <c r="AW306" s="230"/>
      <c r="AX306" s="230"/>
      <c r="AY306" s="230"/>
      <c r="AZ306" s="230"/>
      <c r="BA306" s="230"/>
      <c r="BB306" s="230"/>
      <c r="BC306" s="230"/>
      <c r="BD306" s="230"/>
      <c r="BE306" s="230"/>
      <c r="BF306" s="230"/>
      <c r="BG306" s="230"/>
      <c r="BH306" s="60"/>
      <c r="BI306" s="60"/>
      <c r="BJ306" s="60"/>
      <c r="BK306" s="60"/>
      <c r="BL306" s="60"/>
      <c r="BM306" s="60"/>
      <c r="BN306" s="60"/>
      <c r="BO306" s="60"/>
      <c r="BP306" s="60"/>
      <c r="BQ306" s="60"/>
      <c r="BR306" s="60"/>
      <c r="BS306" s="60"/>
      <c r="BT306" s="60"/>
      <c r="BU306" s="60"/>
      <c r="BV306" s="60"/>
      <c r="BW306" s="60"/>
      <c r="BX306" s="60"/>
      <c r="BZ306" s="56"/>
      <c r="CA306" s="56"/>
      <c r="CB306" s="56"/>
      <c r="CC306" s="56"/>
      <c r="CD306" s="56"/>
    </row>
    <row r="307" spans="1:82">
      <c r="A307" s="239"/>
      <c r="B307" s="239"/>
      <c r="C307" s="239"/>
      <c r="D307" s="239"/>
      <c r="E307" s="239"/>
      <c r="F307" s="239"/>
      <c r="G307" s="239"/>
      <c r="H307" s="239"/>
      <c r="I307" s="239"/>
      <c r="J307" s="239"/>
      <c r="K307" s="239"/>
      <c r="L307" s="239"/>
      <c r="M307" s="240">
        <v>239</v>
      </c>
      <c r="N307" s="240"/>
      <c r="O307" s="233"/>
      <c r="P307" s="233"/>
      <c r="Q307" s="233"/>
      <c r="R307" s="233"/>
      <c r="S307" s="233"/>
      <c r="T307" s="233"/>
      <c r="U307" s="231"/>
      <c r="V307" s="231"/>
      <c r="W307" s="231"/>
      <c r="X307" s="231"/>
      <c r="Y307" s="231"/>
      <c r="Z307" s="231"/>
      <c r="AA307" s="231"/>
      <c r="AB307" s="231"/>
      <c r="AC307" s="231"/>
      <c r="AD307" s="232"/>
      <c r="AE307" s="232"/>
      <c r="AF307" s="232"/>
      <c r="AG307" s="233"/>
      <c r="AH307" s="233"/>
      <c r="AI307" s="233"/>
      <c r="AJ307" s="232"/>
      <c r="AK307" s="232"/>
      <c r="AL307" s="232"/>
      <c r="AM307" s="232"/>
      <c r="AN307" s="226"/>
      <c r="AO307" s="226"/>
      <c r="AP307" s="226"/>
      <c r="AQ307" s="226"/>
      <c r="AR307" s="230"/>
      <c r="AS307" s="230"/>
      <c r="AT307" s="230"/>
      <c r="AU307" s="230"/>
      <c r="AV307" s="230"/>
      <c r="AW307" s="230"/>
      <c r="AX307" s="230"/>
      <c r="AY307" s="230"/>
      <c r="AZ307" s="230"/>
      <c r="BA307" s="230"/>
      <c r="BB307" s="230"/>
      <c r="BC307" s="230"/>
      <c r="BD307" s="230"/>
      <c r="BE307" s="230"/>
      <c r="BF307" s="230"/>
      <c r="BG307" s="230"/>
      <c r="BH307" s="60"/>
      <c r="BI307" s="60"/>
      <c r="BJ307" s="60"/>
      <c r="BK307" s="60"/>
      <c r="BL307" s="60"/>
      <c r="BM307" s="60"/>
      <c r="BN307" s="60"/>
      <c r="BO307" s="60"/>
      <c r="BP307" s="60"/>
      <c r="BQ307" s="60"/>
      <c r="BR307" s="60"/>
      <c r="BS307" s="60"/>
      <c r="BT307" s="60"/>
      <c r="BU307" s="60"/>
      <c r="BV307" s="60"/>
      <c r="BW307" s="60"/>
      <c r="BX307" s="60"/>
      <c r="BZ307" s="56"/>
      <c r="CA307" s="56"/>
      <c r="CB307" s="56"/>
      <c r="CC307" s="56"/>
      <c r="CD307" s="56"/>
    </row>
    <row r="308" spans="1:82">
      <c r="A308" s="236"/>
      <c r="B308" s="236"/>
      <c r="C308" s="236"/>
      <c r="D308" s="236"/>
      <c r="E308" s="236"/>
      <c r="F308" s="236"/>
      <c r="G308" s="236"/>
      <c r="H308" s="236"/>
      <c r="I308" s="236"/>
      <c r="J308" s="236"/>
      <c r="K308" s="236"/>
      <c r="L308" s="236"/>
      <c r="M308" s="237">
        <v>240</v>
      </c>
      <c r="N308" s="237"/>
      <c r="O308" s="235"/>
      <c r="P308" s="235"/>
      <c r="Q308" s="235"/>
      <c r="R308" s="235"/>
      <c r="S308" s="235"/>
      <c r="T308" s="235"/>
      <c r="U308" s="238"/>
      <c r="V308" s="238"/>
      <c r="W308" s="238"/>
      <c r="X308" s="238"/>
      <c r="Y308" s="238"/>
      <c r="Z308" s="238"/>
      <c r="AA308" s="238"/>
      <c r="AB308" s="238"/>
      <c r="AC308" s="238"/>
      <c r="AD308" s="234"/>
      <c r="AE308" s="234"/>
      <c r="AF308" s="234"/>
      <c r="AG308" s="235"/>
      <c r="AH308" s="235"/>
      <c r="AI308" s="235"/>
      <c r="AJ308" s="234"/>
      <c r="AK308" s="234"/>
      <c r="AL308" s="234"/>
      <c r="AM308" s="234"/>
      <c r="AN308" s="225"/>
      <c r="AO308" s="225"/>
      <c r="AP308" s="225"/>
      <c r="AQ308" s="225"/>
      <c r="AR308" s="230"/>
      <c r="AS308" s="230"/>
      <c r="AT308" s="230"/>
      <c r="AU308" s="230"/>
      <c r="AV308" s="230"/>
      <c r="AW308" s="230"/>
      <c r="AX308" s="230"/>
      <c r="AY308" s="230"/>
      <c r="AZ308" s="230"/>
      <c r="BA308" s="230"/>
      <c r="BB308" s="230"/>
      <c r="BC308" s="230"/>
      <c r="BD308" s="230"/>
      <c r="BE308" s="230"/>
      <c r="BF308" s="230"/>
      <c r="BG308" s="230"/>
      <c r="BH308" s="60"/>
      <c r="BI308" s="60"/>
      <c r="BJ308" s="60"/>
      <c r="BK308" s="60"/>
      <c r="BL308" s="60"/>
      <c r="BM308" s="60"/>
      <c r="BN308" s="60"/>
      <c r="BO308" s="60"/>
      <c r="BP308" s="60"/>
      <c r="BQ308" s="60"/>
      <c r="BR308" s="60"/>
      <c r="BS308" s="60"/>
      <c r="BT308" s="60"/>
      <c r="BU308" s="60"/>
      <c r="BV308" s="60"/>
      <c r="BW308" s="60"/>
      <c r="BX308" s="60"/>
      <c r="BZ308" s="56"/>
      <c r="CA308" s="56"/>
      <c r="CB308" s="56"/>
      <c r="CC308" s="56"/>
      <c r="CD308" s="56"/>
    </row>
    <row r="309" spans="1:82" s="69" customFormat="1" ht="7.5" customHeight="1">
      <c r="A309" s="65"/>
      <c r="B309" s="65"/>
      <c r="C309" s="65"/>
      <c r="D309" s="65"/>
      <c r="E309" s="65"/>
      <c r="F309" s="65"/>
      <c r="G309" s="65"/>
      <c r="H309" s="65"/>
      <c r="I309" s="65"/>
      <c r="J309" s="65"/>
      <c r="K309" s="65"/>
      <c r="L309" s="65"/>
      <c r="M309" s="65"/>
      <c r="N309" s="65"/>
      <c r="O309" s="65"/>
      <c r="P309" s="65"/>
      <c r="Q309" s="65"/>
      <c r="R309" s="65"/>
      <c r="S309" s="65"/>
      <c r="T309" s="65"/>
      <c r="U309" s="66"/>
      <c r="V309" s="66"/>
      <c r="W309" s="66"/>
      <c r="X309" s="66"/>
      <c r="Y309" s="66"/>
      <c r="Z309" s="66"/>
      <c r="AA309" s="66"/>
      <c r="AB309" s="66"/>
      <c r="AC309" s="66"/>
      <c r="AD309" s="66"/>
      <c r="AE309" s="66"/>
      <c r="AF309" s="66"/>
      <c r="AG309" s="66"/>
      <c r="AH309" s="66"/>
      <c r="AI309" s="66"/>
      <c r="AJ309" s="67"/>
      <c r="AK309" s="67"/>
      <c r="AL309" s="67"/>
      <c r="AM309" s="67"/>
      <c r="AN309" s="80"/>
      <c r="AO309" s="80"/>
      <c r="AP309" s="80"/>
      <c r="AQ309" s="80"/>
      <c r="AR309" s="79"/>
      <c r="AS309" s="79"/>
      <c r="AT309" s="79"/>
      <c r="AU309" s="79"/>
      <c r="AV309" s="79"/>
      <c r="AW309" s="79"/>
      <c r="AX309" s="79"/>
      <c r="AY309" s="79"/>
      <c r="AZ309" s="79"/>
      <c r="BA309" s="79"/>
      <c r="BB309" s="79"/>
      <c r="BC309" s="79"/>
      <c r="BD309" s="79"/>
      <c r="BE309" s="79"/>
      <c r="BF309" s="79"/>
      <c r="BG309" s="79"/>
      <c r="BZ309" s="65"/>
      <c r="CA309" s="65"/>
      <c r="CB309" s="65"/>
      <c r="CC309" s="65"/>
      <c r="CD309" s="65"/>
    </row>
    <row r="310" spans="1:82" s="69" customFormat="1" ht="7.5" customHeight="1">
      <c r="A310" s="65"/>
      <c r="B310" s="65"/>
      <c r="C310" s="65"/>
      <c r="D310" s="65"/>
      <c r="E310" s="65"/>
      <c r="F310" s="65"/>
      <c r="G310" s="65"/>
      <c r="H310" s="65"/>
      <c r="I310" s="65"/>
      <c r="J310" s="65"/>
      <c r="K310" s="65"/>
      <c r="L310" s="65"/>
      <c r="M310" s="65"/>
      <c r="N310" s="65"/>
      <c r="O310" s="65"/>
      <c r="P310" s="65"/>
      <c r="Q310" s="65"/>
      <c r="R310" s="65"/>
      <c r="S310" s="65"/>
      <c r="T310" s="65"/>
      <c r="U310" s="66"/>
      <c r="V310" s="66"/>
      <c r="W310" s="66"/>
      <c r="X310" s="66"/>
      <c r="Y310" s="66"/>
      <c r="Z310" s="66"/>
      <c r="AA310" s="66"/>
      <c r="AB310" s="66"/>
      <c r="AC310" s="66"/>
      <c r="AD310" s="66"/>
      <c r="AE310" s="66"/>
      <c r="AF310" s="66"/>
      <c r="AG310" s="66"/>
      <c r="AH310" s="66"/>
      <c r="AI310" s="66"/>
      <c r="AJ310" s="67"/>
      <c r="AK310" s="67"/>
      <c r="AL310" s="67"/>
      <c r="AM310" s="67"/>
      <c r="AN310" s="80"/>
      <c r="AO310" s="80"/>
      <c r="AP310" s="80"/>
      <c r="AQ310" s="80"/>
      <c r="AR310" s="79"/>
      <c r="AS310" s="79"/>
      <c r="AT310" s="79"/>
      <c r="AU310" s="79"/>
      <c r="AV310" s="79"/>
      <c r="AW310" s="79"/>
      <c r="AX310" s="79"/>
      <c r="AY310" s="79"/>
      <c r="AZ310" s="79"/>
      <c r="BA310" s="79"/>
      <c r="BB310" s="79"/>
      <c r="BC310" s="79"/>
      <c r="BD310" s="79"/>
      <c r="BE310" s="79"/>
      <c r="BF310" s="79"/>
      <c r="BG310" s="79"/>
      <c r="BZ310" s="65"/>
      <c r="CA310" s="65"/>
      <c r="CB310" s="65"/>
      <c r="CC310" s="65"/>
      <c r="CD310" s="65"/>
    </row>
    <row r="311" spans="1:82" s="69" customFormat="1" ht="7.5" customHeight="1">
      <c r="A311" s="65"/>
      <c r="B311" s="65"/>
      <c r="C311" s="65"/>
      <c r="D311" s="65"/>
      <c r="E311" s="65"/>
      <c r="F311" s="65"/>
      <c r="G311" s="65"/>
      <c r="H311" s="65"/>
      <c r="I311" s="65"/>
      <c r="J311" s="65"/>
      <c r="K311" s="65"/>
      <c r="L311" s="65"/>
      <c r="M311" s="65"/>
      <c r="N311" s="65"/>
      <c r="O311" s="65"/>
      <c r="P311" s="65"/>
      <c r="Q311" s="65"/>
      <c r="R311" s="65"/>
      <c r="S311" s="65"/>
      <c r="T311" s="65"/>
      <c r="U311" s="66"/>
      <c r="V311" s="66"/>
      <c r="W311" s="66"/>
      <c r="X311" s="66"/>
      <c r="Y311" s="66"/>
      <c r="Z311" s="66"/>
      <c r="AA311" s="66"/>
      <c r="AB311" s="66"/>
      <c r="AC311" s="66"/>
      <c r="AD311" s="66"/>
      <c r="AE311" s="66"/>
      <c r="AF311" s="66"/>
      <c r="AG311" s="66"/>
      <c r="AH311" s="66"/>
      <c r="AI311" s="66"/>
      <c r="AJ311" s="67"/>
      <c r="AK311" s="67"/>
      <c r="AL311" s="67"/>
      <c r="AM311" s="67"/>
      <c r="AN311" s="80"/>
      <c r="AO311" s="80"/>
      <c r="AP311" s="80"/>
      <c r="AQ311" s="80"/>
      <c r="AR311" s="79"/>
      <c r="AS311" s="79"/>
      <c r="AT311" s="79"/>
      <c r="AU311" s="79"/>
      <c r="AV311" s="79"/>
      <c r="AW311" s="79"/>
      <c r="AX311" s="79"/>
      <c r="AY311" s="79"/>
      <c r="AZ311" s="79"/>
      <c r="BA311" s="79"/>
      <c r="BB311" s="79"/>
      <c r="BC311" s="79"/>
      <c r="BD311" s="79"/>
      <c r="BE311" s="79"/>
      <c r="BF311" s="79"/>
      <c r="BG311" s="79"/>
      <c r="BZ311" s="65"/>
      <c r="CA311" s="65"/>
      <c r="CB311" s="65"/>
      <c r="CC311" s="65"/>
      <c r="CD311" s="65"/>
    </row>
    <row r="312" spans="1:82" s="69" customFormat="1" ht="7.5" customHeight="1">
      <c r="A312" s="65"/>
      <c r="B312" s="65"/>
      <c r="C312" s="65"/>
      <c r="D312" s="65"/>
      <c r="E312" s="65"/>
      <c r="F312" s="65"/>
      <c r="G312" s="65"/>
      <c r="H312" s="65"/>
      <c r="I312" s="65"/>
      <c r="J312" s="65"/>
      <c r="K312" s="65"/>
      <c r="L312" s="65"/>
      <c r="M312" s="65"/>
      <c r="N312" s="65"/>
      <c r="O312" s="65"/>
      <c r="P312" s="65"/>
      <c r="Q312" s="65"/>
      <c r="R312" s="65"/>
      <c r="S312" s="65"/>
      <c r="T312" s="65"/>
      <c r="U312" s="66"/>
      <c r="V312" s="66"/>
      <c r="W312" s="66"/>
      <c r="X312" s="66"/>
      <c r="Y312" s="66"/>
      <c r="Z312" s="66"/>
      <c r="AA312" s="66"/>
      <c r="AB312" s="66"/>
      <c r="AC312" s="66"/>
      <c r="AD312" s="66"/>
      <c r="AE312" s="66"/>
      <c r="AF312" s="66"/>
      <c r="AG312" s="66"/>
      <c r="AH312" s="66"/>
      <c r="AI312" s="66"/>
      <c r="AJ312" s="67"/>
      <c r="AK312" s="67"/>
      <c r="AL312" s="67"/>
      <c r="AM312" s="67"/>
      <c r="AN312" s="80"/>
      <c r="AO312" s="80"/>
      <c r="AP312" s="80"/>
      <c r="AQ312" s="80"/>
      <c r="AR312" s="79"/>
      <c r="AS312" s="79"/>
      <c r="AT312" s="79"/>
      <c r="AU312" s="79"/>
      <c r="AV312" s="79"/>
      <c r="AW312" s="79"/>
      <c r="AX312" s="79"/>
      <c r="AY312" s="79"/>
      <c r="AZ312" s="79"/>
      <c r="BA312" s="79"/>
      <c r="BB312" s="79"/>
      <c r="BC312" s="79"/>
      <c r="BD312" s="79"/>
      <c r="BE312" s="79"/>
      <c r="BF312" s="79"/>
      <c r="BG312" s="79"/>
      <c r="BZ312" s="65"/>
      <c r="CA312" s="65"/>
      <c r="CB312" s="65"/>
      <c r="CC312" s="65"/>
      <c r="CD312" s="65"/>
    </row>
    <row r="313" spans="1:82" s="69" customFormat="1" ht="7.5" customHeight="1">
      <c r="A313" s="64"/>
      <c r="B313" s="64"/>
      <c r="C313" s="64"/>
      <c r="D313" s="64"/>
      <c r="E313" s="64"/>
      <c r="F313" s="64"/>
      <c r="G313" s="64"/>
      <c r="H313" s="64"/>
      <c r="I313" s="64"/>
      <c r="J313" s="64"/>
      <c r="K313" s="64"/>
      <c r="L313" s="64"/>
      <c r="N313" s="70"/>
      <c r="O313" s="70"/>
      <c r="P313" s="70"/>
      <c r="Q313" s="70"/>
      <c r="R313" s="70"/>
      <c r="S313" s="70"/>
      <c r="T313" s="70"/>
      <c r="U313" s="70"/>
      <c r="V313" s="70"/>
      <c r="W313" s="70"/>
      <c r="X313" s="70"/>
      <c r="Y313" s="70"/>
      <c r="Z313" s="70"/>
      <c r="AA313" s="70"/>
      <c r="AB313" s="70"/>
      <c r="AC313" s="70"/>
      <c r="AD313" s="70"/>
      <c r="AE313" s="70"/>
      <c r="AF313" s="70"/>
      <c r="AG313" s="70"/>
      <c r="AH313" s="70"/>
      <c r="AI313" s="70"/>
      <c r="AJ313" s="70"/>
      <c r="AK313" s="70"/>
      <c r="AL313" s="70"/>
      <c r="AM313" s="70"/>
      <c r="AN313" s="80"/>
      <c r="AO313" s="80"/>
      <c r="AP313" s="80"/>
      <c r="AQ313" s="80"/>
      <c r="AR313" s="70"/>
      <c r="AS313" s="70"/>
      <c r="AT313" s="70"/>
      <c r="AU313" s="70"/>
      <c r="AV313" s="70"/>
      <c r="AW313" s="70"/>
      <c r="AX313" s="70"/>
      <c r="AY313" s="70"/>
      <c r="AZ313" s="70"/>
      <c r="BA313" s="70"/>
      <c r="BB313" s="70"/>
      <c r="BC313" s="70"/>
      <c r="BD313" s="81"/>
      <c r="BE313" s="81"/>
      <c r="BF313" s="81"/>
      <c r="BG313" s="81"/>
      <c r="BZ313" s="65"/>
      <c r="CA313" s="65"/>
      <c r="CB313" s="65"/>
      <c r="CC313" s="65"/>
      <c r="CD313" s="65"/>
    </row>
    <row r="314" spans="1:82" s="69" customFormat="1" ht="7.5" customHeight="1">
      <c r="A314" s="64"/>
      <c r="B314" s="64"/>
      <c r="C314" s="64"/>
      <c r="D314" s="64"/>
      <c r="E314" s="64"/>
      <c r="F314" s="64"/>
      <c r="G314" s="64"/>
      <c r="H314" s="64"/>
      <c r="I314" s="64"/>
      <c r="J314" s="64"/>
      <c r="K314" s="64"/>
      <c r="L314" s="64"/>
      <c r="M314" s="70"/>
      <c r="N314" s="70"/>
      <c r="O314" s="70"/>
      <c r="P314" s="70"/>
      <c r="Q314" s="70"/>
      <c r="R314" s="70"/>
      <c r="S314" s="70"/>
      <c r="T314" s="70"/>
      <c r="U314" s="70"/>
      <c r="V314" s="70"/>
      <c r="W314" s="70"/>
      <c r="X314" s="70"/>
      <c r="Y314" s="70"/>
      <c r="Z314" s="70"/>
      <c r="AA314" s="70"/>
      <c r="AB314" s="70"/>
      <c r="AC314" s="70"/>
      <c r="AD314" s="70"/>
      <c r="AE314" s="70"/>
      <c r="AF314" s="70"/>
      <c r="AG314" s="70"/>
      <c r="AH314" s="70"/>
      <c r="AI314" s="70"/>
      <c r="AJ314" s="70"/>
      <c r="AK314" s="70"/>
      <c r="AL314" s="70"/>
      <c r="AM314" s="70"/>
      <c r="AN314" s="80"/>
      <c r="AO314" s="80"/>
      <c r="AP314" s="80"/>
      <c r="AQ314" s="80"/>
      <c r="AR314" s="70"/>
      <c r="AS314" s="70"/>
      <c r="AT314" s="70"/>
      <c r="AU314" s="70"/>
      <c r="AV314" s="70"/>
      <c r="AW314" s="70"/>
      <c r="AX314" s="70"/>
      <c r="AY314" s="70"/>
      <c r="AZ314" s="70"/>
      <c r="BA314" s="70"/>
      <c r="BB314" s="70"/>
      <c r="BC314" s="70"/>
      <c r="BD314" s="81"/>
      <c r="BE314" s="81"/>
      <c r="BF314" s="81"/>
      <c r="BG314" s="81"/>
      <c r="BZ314" s="65"/>
      <c r="CA314" s="65"/>
      <c r="CB314" s="65"/>
      <c r="CC314" s="65"/>
      <c r="CD314" s="65"/>
    </row>
    <row r="315" spans="1:82" s="69" customFormat="1" ht="7.5" customHeight="1">
      <c r="A315" s="64"/>
      <c r="B315" s="64"/>
      <c r="C315" s="64"/>
      <c r="D315" s="64"/>
      <c r="E315" s="64"/>
      <c r="F315" s="64"/>
      <c r="G315" s="64"/>
      <c r="H315" s="64"/>
      <c r="I315" s="64"/>
      <c r="J315" s="64"/>
      <c r="K315" s="64"/>
      <c r="L315" s="64"/>
      <c r="M315" s="65"/>
      <c r="N315" s="65"/>
      <c r="O315" s="65"/>
      <c r="P315" s="65"/>
      <c r="Q315" s="65"/>
      <c r="R315" s="65"/>
      <c r="S315" s="65"/>
      <c r="T315" s="65"/>
      <c r="U315" s="72"/>
      <c r="V315" s="65"/>
      <c r="W315" s="65"/>
      <c r="X315" s="72"/>
      <c r="Y315" s="65"/>
      <c r="Z315" s="65"/>
      <c r="AA315" s="72"/>
      <c r="AB315" s="65"/>
      <c r="AC315" s="65"/>
      <c r="AD315" s="72"/>
      <c r="AE315" s="65"/>
      <c r="AF315" s="65"/>
      <c r="AG315" s="72"/>
      <c r="AH315" s="65"/>
      <c r="AI315" s="65"/>
      <c r="AJ315" s="72"/>
      <c r="AK315" s="72"/>
      <c r="AL315" s="65"/>
      <c r="AM315" s="65"/>
      <c r="AN315" s="80"/>
      <c r="AO315" s="80"/>
      <c r="AP315" s="80"/>
      <c r="AQ315" s="80"/>
      <c r="AR315" s="72"/>
      <c r="AS315" s="72"/>
      <c r="AT315" s="72"/>
      <c r="AU315" s="72"/>
      <c r="AV315" s="72"/>
      <c r="AW315" s="72"/>
      <c r="AX315" s="72"/>
      <c r="AY315" s="72"/>
      <c r="AZ315" s="72"/>
      <c r="BA315" s="72"/>
      <c r="BB315" s="72"/>
      <c r="BC315" s="72"/>
      <c r="BD315" s="72"/>
      <c r="BE315" s="72"/>
      <c r="BF315" s="72"/>
      <c r="BG315" s="72"/>
      <c r="BZ315" s="65"/>
      <c r="CA315" s="65"/>
      <c r="CB315" s="65"/>
      <c r="CC315" s="65"/>
      <c r="CD315" s="65"/>
    </row>
    <row r="316" spans="1:82" s="69" customFormat="1" ht="7.5" customHeight="1">
      <c r="A316" s="64"/>
      <c r="B316" s="64"/>
      <c r="C316" s="64"/>
      <c r="D316" s="64"/>
      <c r="E316" s="64"/>
      <c r="F316" s="64"/>
      <c r="G316" s="64"/>
      <c r="H316" s="64"/>
      <c r="I316" s="64"/>
      <c r="J316" s="64"/>
      <c r="K316" s="64"/>
      <c r="L316" s="64"/>
      <c r="M316" s="65"/>
      <c r="N316" s="65"/>
      <c r="O316" s="65"/>
      <c r="P316" s="65"/>
      <c r="Q316" s="65"/>
      <c r="R316" s="65"/>
      <c r="S316" s="65"/>
      <c r="T316" s="65"/>
      <c r="U316" s="65"/>
      <c r="V316" s="65"/>
      <c r="W316" s="65"/>
      <c r="X316" s="65"/>
      <c r="Y316" s="65"/>
      <c r="Z316" s="65"/>
      <c r="AA316" s="65"/>
      <c r="AB316" s="65"/>
      <c r="AC316" s="65"/>
      <c r="AD316" s="65"/>
      <c r="AE316" s="65"/>
      <c r="AF316" s="65"/>
      <c r="AG316" s="65"/>
      <c r="AH316" s="65"/>
      <c r="AI316" s="65"/>
      <c r="AJ316" s="65"/>
      <c r="AK316" s="65"/>
      <c r="AL316" s="65"/>
      <c r="AM316" s="65"/>
      <c r="AN316" s="80"/>
      <c r="AO316" s="80"/>
      <c r="AP316" s="80"/>
      <c r="AQ316" s="80"/>
      <c r="AR316" s="72"/>
      <c r="AS316" s="72"/>
      <c r="AT316" s="72"/>
      <c r="AU316" s="72"/>
      <c r="AV316" s="72"/>
      <c r="AW316" s="72"/>
      <c r="AX316" s="72"/>
      <c r="AY316" s="72"/>
      <c r="AZ316" s="72"/>
      <c r="BA316" s="72"/>
      <c r="BB316" s="72"/>
      <c r="BC316" s="72"/>
      <c r="BD316" s="72"/>
      <c r="BE316" s="72"/>
      <c r="BF316" s="72"/>
      <c r="BG316" s="72"/>
      <c r="BZ316" s="65"/>
      <c r="CA316" s="65"/>
      <c r="CB316" s="65"/>
      <c r="CC316" s="65"/>
      <c r="CD316" s="65"/>
    </row>
    <row r="317" spans="1:82" s="69" customFormat="1" ht="7.5" customHeight="1">
      <c r="A317" s="64"/>
      <c r="B317" s="64"/>
      <c r="C317" s="64"/>
      <c r="D317" s="64"/>
      <c r="E317" s="64"/>
      <c r="F317" s="64"/>
      <c r="G317" s="64"/>
      <c r="H317" s="64"/>
      <c r="I317" s="64"/>
      <c r="J317" s="64"/>
      <c r="K317" s="64"/>
      <c r="L317" s="64"/>
      <c r="M317" s="65"/>
      <c r="N317" s="65"/>
      <c r="O317" s="65"/>
      <c r="P317" s="65"/>
      <c r="Q317" s="65"/>
      <c r="R317" s="65"/>
      <c r="S317" s="65"/>
      <c r="T317" s="65"/>
      <c r="U317" s="65"/>
      <c r="V317" s="65"/>
      <c r="W317" s="65"/>
      <c r="X317" s="65"/>
      <c r="Y317" s="65"/>
      <c r="Z317" s="65"/>
      <c r="AA317" s="65"/>
      <c r="AB317" s="65"/>
      <c r="AC317" s="65"/>
      <c r="AD317" s="65"/>
      <c r="AE317" s="65"/>
      <c r="AF317" s="65"/>
      <c r="AG317" s="65"/>
      <c r="AH317" s="65"/>
      <c r="AI317" s="65"/>
      <c r="AJ317" s="65"/>
      <c r="AK317" s="65"/>
      <c r="AL317" s="65"/>
      <c r="AM317" s="65"/>
      <c r="AN317" s="80"/>
      <c r="AO317" s="80"/>
      <c r="AP317" s="80"/>
      <c r="AQ317" s="168">
        <v>9</v>
      </c>
      <c r="AR317" s="72"/>
      <c r="AS317" s="72"/>
      <c r="AT317" s="72"/>
      <c r="AU317" s="72"/>
      <c r="AV317" s="72"/>
      <c r="AW317" s="72"/>
      <c r="AX317" s="72"/>
      <c r="AY317" s="72"/>
      <c r="AZ317" s="72"/>
      <c r="BA317" s="72"/>
      <c r="BB317" s="72"/>
      <c r="BC317" s="72"/>
      <c r="BD317" s="72"/>
      <c r="BE317" s="72"/>
      <c r="BF317" s="72"/>
      <c r="BG317" s="72"/>
      <c r="BZ317" s="65"/>
      <c r="CA317" s="65"/>
      <c r="CB317" s="65"/>
      <c r="CC317" s="65"/>
      <c r="CD317" s="65"/>
    </row>
    <row r="318" spans="1:82">
      <c r="A318" s="244"/>
      <c r="B318" s="244"/>
      <c r="C318" s="244"/>
      <c r="D318" s="244"/>
      <c r="E318" s="244"/>
      <c r="F318" s="244"/>
      <c r="G318" s="244"/>
      <c r="H318" s="244"/>
      <c r="I318" s="244"/>
      <c r="J318" s="244"/>
      <c r="K318" s="244"/>
      <c r="L318" s="244"/>
      <c r="M318" s="245">
        <v>241</v>
      </c>
      <c r="N318" s="245"/>
      <c r="O318" s="242"/>
      <c r="P318" s="242"/>
      <c r="Q318" s="242"/>
      <c r="R318" s="242"/>
      <c r="S318" s="242"/>
      <c r="T318" s="242"/>
      <c r="U318" s="243"/>
      <c r="V318" s="243"/>
      <c r="W318" s="243"/>
      <c r="X318" s="243"/>
      <c r="Y318" s="243"/>
      <c r="Z318" s="243"/>
      <c r="AA318" s="243"/>
      <c r="AB318" s="243"/>
      <c r="AC318" s="243"/>
      <c r="AD318" s="241"/>
      <c r="AE318" s="241"/>
      <c r="AF318" s="241"/>
      <c r="AG318" s="242"/>
      <c r="AH318" s="242"/>
      <c r="AI318" s="242"/>
      <c r="AJ318" s="241"/>
      <c r="AK318" s="241"/>
      <c r="AL318" s="241"/>
      <c r="AM318" s="241"/>
      <c r="AN318" s="228"/>
      <c r="AO318" s="228"/>
      <c r="AP318" s="228"/>
      <c r="AQ318" s="228"/>
      <c r="AR318" s="230"/>
      <c r="AS318" s="230"/>
      <c r="AT318" s="230"/>
      <c r="AU318" s="230"/>
      <c r="AV318" s="230"/>
      <c r="AW318" s="230"/>
      <c r="AX318" s="230"/>
      <c r="AY318" s="230"/>
      <c r="AZ318" s="230"/>
      <c r="BA318" s="230"/>
      <c r="BB318" s="230"/>
      <c r="BC318" s="230"/>
      <c r="BD318" s="230"/>
      <c r="BE318" s="230"/>
      <c r="BF318" s="230"/>
      <c r="BG318" s="230"/>
      <c r="BH318" s="60"/>
      <c r="BI318" s="60"/>
      <c r="BJ318" s="60"/>
      <c r="BK318" s="60"/>
      <c r="BL318" s="60"/>
      <c r="BM318" s="60"/>
      <c r="BN318" s="60"/>
      <c r="BO318" s="60"/>
      <c r="BP318" s="60"/>
      <c r="BQ318" s="60"/>
      <c r="BR318" s="60"/>
      <c r="BS318" s="60"/>
      <c r="BT318" s="60"/>
      <c r="BU318" s="60"/>
      <c r="BV318" s="60"/>
      <c r="BW318" s="60"/>
      <c r="BX318" s="60"/>
      <c r="BZ318" s="56"/>
      <c r="CA318" s="56"/>
      <c r="CB318" s="56"/>
      <c r="CC318" s="56"/>
      <c r="CD318" s="56"/>
    </row>
    <row r="319" spans="1:82">
      <c r="A319" s="239"/>
      <c r="B319" s="239"/>
      <c r="C319" s="239"/>
      <c r="D319" s="239"/>
      <c r="E319" s="239"/>
      <c r="F319" s="239"/>
      <c r="G319" s="239"/>
      <c r="H319" s="239"/>
      <c r="I319" s="239"/>
      <c r="J319" s="239"/>
      <c r="K319" s="239"/>
      <c r="L319" s="239"/>
      <c r="M319" s="240">
        <v>242</v>
      </c>
      <c r="N319" s="240"/>
      <c r="O319" s="233"/>
      <c r="P319" s="233"/>
      <c r="Q319" s="233"/>
      <c r="R319" s="233"/>
      <c r="S319" s="233"/>
      <c r="T319" s="233"/>
      <c r="U319" s="231"/>
      <c r="V319" s="231"/>
      <c r="W319" s="231"/>
      <c r="X319" s="231"/>
      <c r="Y319" s="231"/>
      <c r="Z319" s="231"/>
      <c r="AA319" s="231"/>
      <c r="AB319" s="231"/>
      <c r="AC319" s="231"/>
      <c r="AD319" s="232"/>
      <c r="AE319" s="232"/>
      <c r="AF319" s="232"/>
      <c r="AG319" s="233"/>
      <c r="AH319" s="233"/>
      <c r="AI319" s="233"/>
      <c r="AJ319" s="232"/>
      <c r="AK319" s="232"/>
      <c r="AL319" s="232"/>
      <c r="AM319" s="232"/>
      <c r="AN319" s="226"/>
      <c r="AO319" s="226"/>
      <c r="AP319" s="226"/>
      <c r="AQ319" s="226"/>
      <c r="AR319" s="230"/>
      <c r="AS319" s="230"/>
      <c r="AT319" s="230"/>
      <c r="AU319" s="230"/>
      <c r="AV319" s="230"/>
      <c r="AW319" s="230"/>
      <c r="AX319" s="230"/>
      <c r="AY319" s="230"/>
      <c r="AZ319" s="230"/>
      <c r="BA319" s="230"/>
      <c r="BB319" s="230"/>
      <c r="BC319" s="230"/>
      <c r="BD319" s="230"/>
      <c r="BE319" s="230"/>
      <c r="BF319" s="230"/>
      <c r="BG319" s="230"/>
      <c r="BH319" s="60"/>
      <c r="BI319" s="60"/>
      <c r="BJ319" s="60"/>
      <c r="BK319" s="221"/>
      <c r="BL319" s="221"/>
      <c r="BM319" s="221"/>
      <c r="BN319" s="60"/>
      <c r="BO319" s="60"/>
      <c r="BP319" s="60"/>
      <c r="BQ319" s="60"/>
      <c r="BR319" s="60"/>
      <c r="BS319" s="60"/>
      <c r="BT319" s="60"/>
      <c r="BU319" s="60"/>
      <c r="BV319" s="60"/>
      <c r="BW319" s="60"/>
      <c r="BX319" s="60"/>
      <c r="BZ319" s="56"/>
      <c r="CA319" s="56"/>
      <c r="CB319" s="56"/>
      <c r="CC319" s="56"/>
      <c r="CD319" s="56"/>
    </row>
    <row r="320" spans="1:82">
      <c r="A320" s="239"/>
      <c r="B320" s="239"/>
      <c r="C320" s="239"/>
      <c r="D320" s="239"/>
      <c r="E320" s="239"/>
      <c r="F320" s="239"/>
      <c r="G320" s="239"/>
      <c r="H320" s="239"/>
      <c r="I320" s="239"/>
      <c r="J320" s="239"/>
      <c r="K320" s="239"/>
      <c r="L320" s="239"/>
      <c r="M320" s="240">
        <v>243</v>
      </c>
      <c r="N320" s="240"/>
      <c r="O320" s="233"/>
      <c r="P320" s="233"/>
      <c r="Q320" s="233"/>
      <c r="R320" s="233"/>
      <c r="S320" s="233"/>
      <c r="T320" s="233"/>
      <c r="U320" s="231"/>
      <c r="V320" s="231"/>
      <c r="W320" s="231"/>
      <c r="X320" s="231"/>
      <c r="Y320" s="231"/>
      <c r="Z320" s="231"/>
      <c r="AA320" s="231"/>
      <c r="AB320" s="231"/>
      <c r="AC320" s="231"/>
      <c r="AD320" s="232"/>
      <c r="AE320" s="232"/>
      <c r="AF320" s="232"/>
      <c r="AG320" s="233"/>
      <c r="AH320" s="233"/>
      <c r="AI320" s="233"/>
      <c r="AJ320" s="232"/>
      <c r="AK320" s="232"/>
      <c r="AL320" s="232"/>
      <c r="AM320" s="232"/>
      <c r="AN320" s="226"/>
      <c r="AO320" s="226"/>
      <c r="AP320" s="226"/>
      <c r="AQ320" s="226"/>
      <c r="AR320" s="230"/>
      <c r="AS320" s="230"/>
      <c r="AT320" s="230"/>
      <c r="AU320" s="230"/>
      <c r="AV320" s="230"/>
      <c r="AW320" s="230"/>
      <c r="AX320" s="230"/>
      <c r="AY320" s="230"/>
      <c r="AZ320" s="230"/>
      <c r="BA320" s="230"/>
      <c r="BB320" s="230"/>
      <c r="BC320" s="230"/>
      <c r="BD320" s="230"/>
      <c r="BE320" s="230"/>
      <c r="BF320" s="230"/>
      <c r="BG320" s="230"/>
      <c r="BH320" s="60"/>
      <c r="BI320" s="60"/>
      <c r="BJ320" s="60"/>
      <c r="BK320" s="221"/>
      <c r="BL320" s="221"/>
      <c r="BM320" s="221"/>
      <c r="BN320" s="60"/>
      <c r="BO320" s="60"/>
      <c r="BP320" s="60"/>
      <c r="BQ320" s="60"/>
      <c r="BR320" s="60"/>
      <c r="BS320" s="60"/>
      <c r="BT320" s="60"/>
      <c r="BU320" s="60"/>
      <c r="BV320" s="60"/>
      <c r="BW320" s="60"/>
      <c r="BX320" s="60"/>
      <c r="BZ320" s="56"/>
      <c r="CA320" s="56"/>
      <c r="CB320" s="56"/>
      <c r="CC320" s="56"/>
      <c r="CD320" s="56"/>
    </row>
    <row r="321" spans="1:82">
      <c r="A321" s="239"/>
      <c r="B321" s="239"/>
      <c r="C321" s="239"/>
      <c r="D321" s="239"/>
      <c r="E321" s="239"/>
      <c r="F321" s="239"/>
      <c r="G321" s="239"/>
      <c r="H321" s="239"/>
      <c r="I321" s="239"/>
      <c r="J321" s="239"/>
      <c r="K321" s="239"/>
      <c r="L321" s="239"/>
      <c r="M321" s="240">
        <v>244</v>
      </c>
      <c r="N321" s="240"/>
      <c r="O321" s="233"/>
      <c r="P321" s="233"/>
      <c r="Q321" s="233"/>
      <c r="R321" s="233"/>
      <c r="S321" s="233"/>
      <c r="T321" s="233"/>
      <c r="U321" s="231"/>
      <c r="V321" s="231"/>
      <c r="W321" s="231"/>
      <c r="X321" s="231"/>
      <c r="Y321" s="231"/>
      <c r="Z321" s="231"/>
      <c r="AA321" s="231"/>
      <c r="AB321" s="231"/>
      <c r="AC321" s="231"/>
      <c r="AD321" s="232"/>
      <c r="AE321" s="232"/>
      <c r="AF321" s="232"/>
      <c r="AG321" s="233"/>
      <c r="AH321" s="233"/>
      <c r="AI321" s="233"/>
      <c r="AJ321" s="232"/>
      <c r="AK321" s="232"/>
      <c r="AL321" s="232"/>
      <c r="AM321" s="232"/>
      <c r="AN321" s="226"/>
      <c r="AO321" s="226"/>
      <c r="AP321" s="226"/>
      <c r="AQ321" s="226"/>
      <c r="AR321" s="230"/>
      <c r="AS321" s="230"/>
      <c r="AT321" s="230"/>
      <c r="AU321" s="230"/>
      <c r="AV321" s="230"/>
      <c r="AW321" s="230"/>
      <c r="AX321" s="230"/>
      <c r="AY321" s="230"/>
      <c r="AZ321" s="230"/>
      <c r="BA321" s="230"/>
      <c r="BB321" s="230"/>
      <c r="BC321" s="230"/>
      <c r="BD321" s="230"/>
      <c r="BE321" s="230"/>
      <c r="BF321" s="230"/>
      <c r="BG321" s="230"/>
      <c r="BH321" s="60"/>
      <c r="BI321" s="60"/>
      <c r="BJ321" s="60"/>
      <c r="BK321" s="221"/>
      <c r="BL321" s="221"/>
      <c r="BM321" s="221"/>
      <c r="BN321" s="60"/>
      <c r="BO321" s="60"/>
      <c r="BP321" s="60"/>
      <c r="BQ321" s="60"/>
      <c r="BR321" s="60"/>
      <c r="BS321" s="60"/>
      <c r="BT321" s="60"/>
      <c r="BU321" s="60"/>
      <c r="BV321" s="60"/>
      <c r="BW321" s="60"/>
      <c r="BX321" s="60"/>
      <c r="BZ321" s="56"/>
      <c r="CA321" s="56"/>
      <c r="CB321" s="56"/>
      <c r="CC321" s="56"/>
      <c r="CD321" s="56"/>
    </row>
    <row r="322" spans="1:82">
      <c r="A322" s="239"/>
      <c r="B322" s="239"/>
      <c r="C322" s="239"/>
      <c r="D322" s="239"/>
      <c r="E322" s="239"/>
      <c r="F322" s="239"/>
      <c r="G322" s="239"/>
      <c r="H322" s="239"/>
      <c r="I322" s="239"/>
      <c r="J322" s="239"/>
      <c r="K322" s="239"/>
      <c r="L322" s="239"/>
      <c r="M322" s="240">
        <v>245</v>
      </c>
      <c r="N322" s="240"/>
      <c r="O322" s="233"/>
      <c r="P322" s="233"/>
      <c r="Q322" s="233"/>
      <c r="R322" s="233"/>
      <c r="S322" s="233"/>
      <c r="T322" s="233"/>
      <c r="U322" s="231"/>
      <c r="V322" s="231"/>
      <c r="W322" s="231"/>
      <c r="X322" s="231"/>
      <c r="Y322" s="231"/>
      <c r="Z322" s="231"/>
      <c r="AA322" s="231"/>
      <c r="AB322" s="231"/>
      <c r="AC322" s="231"/>
      <c r="AD322" s="232"/>
      <c r="AE322" s="232"/>
      <c r="AF322" s="232"/>
      <c r="AG322" s="233"/>
      <c r="AH322" s="233"/>
      <c r="AI322" s="233"/>
      <c r="AJ322" s="232"/>
      <c r="AK322" s="232"/>
      <c r="AL322" s="232"/>
      <c r="AM322" s="232"/>
      <c r="AN322" s="226"/>
      <c r="AO322" s="226"/>
      <c r="AP322" s="226"/>
      <c r="AQ322" s="226"/>
      <c r="AR322" s="230"/>
      <c r="AS322" s="230"/>
      <c r="AT322" s="230"/>
      <c r="AU322" s="230"/>
      <c r="AV322" s="230"/>
      <c r="AW322" s="230"/>
      <c r="AX322" s="230"/>
      <c r="AY322" s="230"/>
      <c r="AZ322" s="230"/>
      <c r="BA322" s="230"/>
      <c r="BB322" s="230"/>
      <c r="BC322" s="230"/>
      <c r="BD322" s="230"/>
      <c r="BE322" s="230"/>
      <c r="BF322" s="230"/>
      <c r="BG322" s="230"/>
      <c r="BH322" s="60"/>
      <c r="BI322" s="60"/>
      <c r="BJ322" s="60"/>
      <c r="BK322" s="221"/>
      <c r="BL322" s="221"/>
      <c r="BM322" s="221"/>
      <c r="BN322" s="60"/>
      <c r="BO322" s="60"/>
      <c r="BP322" s="60"/>
      <c r="BQ322" s="60"/>
      <c r="BR322" s="60"/>
      <c r="BS322" s="60"/>
      <c r="BT322" s="60"/>
      <c r="BU322" s="60"/>
      <c r="BV322" s="60"/>
      <c r="BW322" s="60"/>
      <c r="BX322" s="60"/>
      <c r="BZ322" s="56"/>
      <c r="CA322" s="56"/>
      <c r="CB322" s="56"/>
      <c r="CC322" s="56"/>
      <c r="CD322" s="56"/>
    </row>
    <row r="323" spans="1:82">
      <c r="A323" s="239"/>
      <c r="B323" s="239"/>
      <c r="C323" s="239"/>
      <c r="D323" s="239"/>
      <c r="E323" s="239"/>
      <c r="F323" s="239"/>
      <c r="G323" s="239"/>
      <c r="H323" s="239"/>
      <c r="I323" s="239"/>
      <c r="J323" s="239"/>
      <c r="K323" s="239"/>
      <c r="L323" s="239"/>
      <c r="M323" s="240">
        <v>246</v>
      </c>
      <c r="N323" s="240"/>
      <c r="O323" s="233"/>
      <c r="P323" s="233"/>
      <c r="Q323" s="233"/>
      <c r="R323" s="233"/>
      <c r="S323" s="233"/>
      <c r="T323" s="233"/>
      <c r="U323" s="231"/>
      <c r="V323" s="231"/>
      <c r="W323" s="231"/>
      <c r="X323" s="231"/>
      <c r="Y323" s="231"/>
      <c r="Z323" s="231"/>
      <c r="AA323" s="231"/>
      <c r="AB323" s="231"/>
      <c r="AC323" s="231"/>
      <c r="AD323" s="232"/>
      <c r="AE323" s="232"/>
      <c r="AF323" s="232"/>
      <c r="AG323" s="233"/>
      <c r="AH323" s="233"/>
      <c r="AI323" s="233"/>
      <c r="AJ323" s="232"/>
      <c r="AK323" s="232"/>
      <c r="AL323" s="232"/>
      <c r="AM323" s="232"/>
      <c r="AN323" s="226"/>
      <c r="AO323" s="226"/>
      <c r="AP323" s="226"/>
      <c r="AQ323" s="226"/>
      <c r="AR323" s="230"/>
      <c r="AS323" s="230"/>
      <c r="AT323" s="230"/>
      <c r="AU323" s="230"/>
      <c r="AV323" s="230"/>
      <c r="AW323" s="230"/>
      <c r="AX323" s="230"/>
      <c r="AY323" s="230"/>
      <c r="AZ323" s="230"/>
      <c r="BA323" s="230"/>
      <c r="BB323" s="230"/>
      <c r="BC323" s="230"/>
      <c r="BD323" s="230"/>
      <c r="BE323" s="230"/>
      <c r="BF323" s="230"/>
      <c r="BG323" s="230"/>
      <c r="BH323" s="60"/>
      <c r="BI323" s="60"/>
      <c r="BJ323" s="60"/>
      <c r="BK323" s="221"/>
      <c r="BL323" s="221"/>
      <c r="BM323" s="221"/>
      <c r="BN323" s="60"/>
      <c r="BO323" s="60"/>
      <c r="BP323" s="60"/>
      <c r="BQ323" s="60"/>
      <c r="BR323" s="60"/>
      <c r="BS323" s="60"/>
      <c r="BT323" s="60"/>
      <c r="BU323" s="60"/>
      <c r="BV323" s="60"/>
      <c r="BW323" s="60"/>
      <c r="BX323" s="60"/>
      <c r="BZ323" s="56"/>
      <c r="CA323" s="56"/>
      <c r="CB323" s="56"/>
      <c r="CC323" s="56"/>
      <c r="CD323" s="56"/>
    </row>
    <row r="324" spans="1:82">
      <c r="A324" s="239"/>
      <c r="B324" s="239"/>
      <c r="C324" s="239"/>
      <c r="D324" s="239"/>
      <c r="E324" s="239"/>
      <c r="F324" s="239"/>
      <c r="G324" s="239"/>
      <c r="H324" s="239"/>
      <c r="I324" s="239"/>
      <c r="J324" s="239"/>
      <c r="K324" s="239"/>
      <c r="L324" s="239"/>
      <c r="M324" s="240">
        <v>247</v>
      </c>
      <c r="N324" s="240"/>
      <c r="O324" s="233"/>
      <c r="P324" s="233"/>
      <c r="Q324" s="233"/>
      <c r="R324" s="233"/>
      <c r="S324" s="233"/>
      <c r="T324" s="233"/>
      <c r="U324" s="231"/>
      <c r="V324" s="231"/>
      <c r="W324" s="231"/>
      <c r="X324" s="231"/>
      <c r="Y324" s="231"/>
      <c r="Z324" s="231"/>
      <c r="AA324" s="231"/>
      <c r="AB324" s="231"/>
      <c r="AC324" s="231"/>
      <c r="AD324" s="232"/>
      <c r="AE324" s="232"/>
      <c r="AF324" s="232"/>
      <c r="AG324" s="233"/>
      <c r="AH324" s="233"/>
      <c r="AI324" s="233"/>
      <c r="AJ324" s="232"/>
      <c r="AK324" s="232"/>
      <c r="AL324" s="232"/>
      <c r="AM324" s="232"/>
      <c r="AN324" s="226"/>
      <c r="AO324" s="226"/>
      <c r="AP324" s="226"/>
      <c r="AQ324" s="226"/>
      <c r="AR324" s="230"/>
      <c r="AS324" s="230"/>
      <c r="AT324" s="230"/>
      <c r="AU324" s="230"/>
      <c r="AV324" s="230"/>
      <c r="AW324" s="230"/>
      <c r="AX324" s="230"/>
      <c r="AY324" s="230"/>
      <c r="AZ324" s="230"/>
      <c r="BA324" s="230"/>
      <c r="BB324" s="230"/>
      <c r="BC324" s="230"/>
      <c r="BD324" s="230"/>
      <c r="BE324" s="230"/>
      <c r="BF324" s="230"/>
      <c r="BG324" s="230"/>
      <c r="BH324" s="60"/>
      <c r="BI324" s="60"/>
      <c r="BJ324" s="60"/>
      <c r="BK324" s="221"/>
      <c r="BL324" s="221"/>
      <c r="BM324" s="221"/>
      <c r="BN324" s="60"/>
      <c r="BO324" s="60"/>
      <c r="BP324" s="60"/>
      <c r="BQ324" s="60"/>
      <c r="BR324" s="60"/>
      <c r="BS324" s="60"/>
      <c r="BT324" s="60"/>
      <c r="BU324" s="60"/>
      <c r="BV324" s="60"/>
      <c r="BW324" s="60"/>
      <c r="BX324" s="60"/>
      <c r="BZ324" s="56"/>
      <c r="CA324" s="56"/>
      <c r="CB324" s="56"/>
      <c r="CC324" s="56"/>
      <c r="CD324" s="56"/>
    </row>
    <row r="325" spans="1:82">
      <c r="A325" s="239"/>
      <c r="B325" s="239"/>
      <c r="C325" s="239"/>
      <c r="D325" s="239"/>
      <c r="E325" s="239"/>
      <c r="F325" s="239"/>
      <c r="G325" s="239"/>
      <c r="H325" s="239"/>
      <c r="I325" s="239"/>
      <c r="J325" s="239"/>
      <c r="K325" s="239"/>
      <c r="L325" s="239"/>
      <c r="M325" s="240">
        <v>248</v>
      </c>
      <c r="N325" s="240"/>
      <c r="O325" s="233"/>
      <c r="P325" s="233"/>
      <c r="Q325" s="233"/>
      <c r="R325" s="233"/>
      <c r="S325" s="233"/>
      <c r="T325" s="233"/>
      <c r="U325" s="231"/>
      <c r="V325" s="231"/>
      <c r="W325" s="231"/>
      <c r="X325" s="231"/>
      <c r="Y325" s="231"/>
      <c r="Z325" s="231"/>
      <c r="AA325" s="231"/>
      <c r="AB325" s="231"/>
      <c r="AC325" s="231"/>
      <c r="AD325" s="232"/>
      <c r="AE325" s="232"/>
      <c r="AF325" s="232"/>
      <c r="AG325" s="233"/>
      <c r="AH325" s="233"/>
      <c r="AI325" s="233"/>
      <c r="AJ325" s="232"/>
      <c r="AK325" s="232"/>
      <c r="AL325" s="232"/>
      <c r="AM325" s="232"/>
      <c r="AN325" s="226"/>
      <c r="AO325" s="226"/>
      <c r="AP325" s="226"/>
      <c r="AQ325" s="226"/>
      <c r="AR325" s="230"/>
      <c r="AS325" s="230"/>
      <c r="AT325" s="230"/>
      <c r="AU325" s="230"/>
      <c r="AV325" s="230"/>
      <c r="AW325" s="230"/>
      <c r="AX325" s="230"/>
      <c r="AY325" s="230"/>
      <c r="AZ325" s="230"/>
      <c r="BA325" s="230"/>
      <c r="BB325" s="230"/>
      <c r="BC325" s="230"/>
      <c r="BD325" s="230"/>
      <c r="BE325" s="230"/>
      <c r="BF325" s="230"/>
      <c r="BG325" s="230"/>
      <c r="BH325" s="60"/>
      <c r="BI325" s="60"/>
      <c r="BJ325" s="60"/>
      <c r="BK325" s="221"/>
      <c r="BL325" s="221"/>
      <c r="BM325" s="221"/>
      <c r="BN325" s="60"/>
      <c r="BO325" s="60"/>
      <c r="BP325" s="60"/>
      <c r="BQ325" s="60"/>
      <c r="BR325" s="60"/>
      <c r="BS325" s="60"/>
      <c r="BT325" s="60"/>
      <c r="BU325" s="60"/>
      <c r="BV325" s="60"/>
      <c r="BW325" s="60"/>
      <c r="BX325" s="60"/>
      <c r="BZ325" s="56"/>
      <c r="CA325" s="56"/>
      <c r="CB325" s="56"/>
      <c r="CC325" s="56"/>
      <c r="CD325" s="56"/>
    </row>
    <row r="326" spans="1:82">
      <c r="A326" s="239"/>
      <c r="B326" s="239"/>
      <c r="C326" s="239"/>
      <c r="D326" s="239"/>
      <c r="E326" s="239"/>
      <c r="F326" s="239"/>
      <c r="G326" s="239"/>
      <c r="H326" s="239"/>
      <c r="I326" s="239"/>
      <c r="J326" s="239"/>
      <c r="K326" s="239"/>
      <c r="L326" s="239"/>
      <c r="M326" s="240">
        <v>249</v>
      </c>
      <c r="N326" s="240"/>
      <c r="O326" s="233"/>
      <c r="P326" s="233"/>
      <c r="Q326" s="233"/>
      <c r="R326" s="233"/>
      <c r="S326" s="233"/>
      <c r="T326" s="233"/>
      <c r="U326" s="231"/>
      <c r="V326" s="231"/>
      <c r="W326" s="231"/>
      <c r="X326" s="231"/>
      <c r="Y326" s="231"/>
      <c r="Z326" s="231"/>
      <c r="AA326" s="231"/>
      <c r="AB326" s="231"/>
      <c r="AC326" s="231"/>
      <c r="AD326" s="232"/>
      <c r="AE326" s="232"/>
      <c r="AF326" s="232"/>
      <c r="AG326" s="233"/>
      <c r="AH326" s="233"/>
      <c r="AI326" s="233"/>
      <c r="AJ326" s="232"/>
      <c r="AK326" s="232"/>
      <c r="AL326" s="232"/>
      <c r="AM326" s="232"/>
      <c r="AN326" s="226"/>
      <c r="AO326" s="226"/>
      <c r="AP326" s="226"/>
      <c r="AQ326" s="226"/>
      <c r="AR326" s="230"/>
      <c r="AS326" s="230"/>
      <c r="AT326" s="230"/>
      <c r="AU326" s="230"/>
      <c r="AV326" s="230"/>
      <c r="AW326" s="230"/>
      <c r="AX326" s="230"/>
      <c r="AY326" s="230"/>
      <c r="AZ326" s="230"/>
      <c r="BA326" s="230"/>
      <c r="BB326" s="230"/>
      <c r="BC326" s="230"/>
      <c r="BD326" s="230"/>
      <c r="BE326" s="230"/>
      <c r="BF326" s="230"/>
      <c r="BG326" s="230"/>
      <c r="BH326" s="60"/>
      <c r="BI326" s="60"/>
      <c r="BJ326" s="60"/>
      <c r="BK326" s="221"/>
      <c r="BL326" s="221"/>
      <c r="BM326" s="221"/>
      <c r="BN326" s="60"/>
      <c r="BO326" s="60"/>
      <c r="BP326" s="60"/>
      <c r="BQ326" s="60"/>
      <c r="BR326" s="60"/>
      <c r="BS326" s="60"/>
      <c r="BT326" s="60"/>
      <c r="BU326" s="60"/>
      <c r="BV326" s="60"/>
      <c r="BW326" s="60"/>
      <c r="BX326" s="60"/>
      <c r="BZ326" s="56"/>
      <c r="CA326" s="56"/>
      <c r="CB326" s="56"/>
      <c r="CC326" s="56"/>
      <c r="CD326" s="56"/>
    </row>
    <row r="327" spans="1:82">
      <c r="A327" s="239"/>
      <c r="B327" s="239"/>
      <c r="C327" s="239"/>
      <c r="D327" s="239"/>
      <c r="E327" s="239"/>
      <c r="F327" s="239"/>
      <c r="G327" s="239"/>
      <c r="H327" s="239"/>
      <c r="I327" s="239"/>
      <c r="J327" s="239"/>
      <c r="K327" s="239"/>
      <c r="L327" s="239"/>
      <c r="M327" s="240">
        <v>250</v>
      </c>
      <c r="N327" s="240"/>
      <c r="O327" s="233"/>
      <c r="P327" s="233"/>
      <c r="Q327" s="233"/>
      <c r="R327" s="233"/>
      <c r="S327" s="233"/>
      <c r="T327" s="233"/>
      <c r="U327" s="231"/>
      <c r="V327" s="231"/>
      <c r="W327" s="231"/>
      <c r="X327" s="231"/>
      <c r="Y327" s="231"/>
      <c r="Z327" s="231"/>
      <c r="AA327" s="231"/>
      <c r="AB327" s="231"/>
      <c r="AC327" s="231"/>
      <c r="AD327" s="232"/>
      <c r="AE327" s="232"/>
      <c r="AF327" s="232"/>
      <c r="AG327" s="233"/>
      <c r="AH327" s="233"/>
      <c r="AI327" s="233"/>
      <c r="AJ327" s="232"/>
      <c r="AK327" s="232"/>
      <c r="AL327" s="232"/>
      <c r="AM327" s="232"/>
      <c r="AN327" s="226"/>
      <c r="AO327" s="226"/>
      <c r="AP327" s="226"/>
      <c r="AQ327" s="226"/>
      <c r="AR327" s="230"/>
      <c r="AS327" s="230"/>
      <c r="AT327" s="230"/>
      <c r="AU327" s="230"/>
      <c r="AV327" s="230"/>
      <c r="AW327" s="230"/>
      <c r="AX327" s="230"/>
      <c r="AY327" s="230"/>
      <c r="AZ327" s="230"/>
      <c r="BA327" s="230"/>
      <c r="BB327" s="230"/>
      <c r="BC327" s="230"/>
      <c r="BD327" s="230"/>
      <c r="BE327" s="230"/>
      <c r="BF327" s="230"/>
      <c r="BG327" s="230"/>
      <c r="BH327" s="60"/>
      <c r="BI327" s="60"/>
      <c r="BJ327" s="60"/>
      <c r="BK327" s="221"/>
      <c r="BL327" s="221"/>
      <c r="BM327" s="221"/>
      <c r="BN327" s="60"/>
      <c r="BO327" s="60"/>
      <c r="BP327" s="60"/>
      <c r="BQ327" s="60"/>
      <c r="BR327" s="60"/>
      <c r="BS327" s="60"/>
      <c r="BT327" s="60"/>
      <c r="BU327" s="60"/>
      <c r="BV327" s="60"/>
      <c r="BW327" s="60"/>
      <c r="BX327" s="60"/>
      <c r="BZ327" s="56"/>
      <c r="CA327" s="56"/>
      <c r="CB327" s="56"/>
      <c r="CC327" s="56"/>
      <c r="CD327" s="56"/>
    </row>
    <row r="328" spans="1:82">
      <c r="A328" s="239"/>
      <c r="B328" s="239"/>
      <c r="C328" s="239"/>
      <c r="D328" s="239"/>
      <c r="E328" s="239"/>
      <c r="F328" s="239"/>
      <c r="G328" s="239"/>
      <c r="H328" s="239"/>
      <c r="I328" s="239"/>
      <c r="J328" s="239"/>
      <c r="K328" s="239"/>
      <c r="L328" s="239"/>
      <c r="M328" s="240">
        <v>251</v>
      </c>
      <c r="N328" s="240"/>
      <c r="O328" s="233"/>
      <c r="P328" s="233"/>
      <c r="Q328" s="233"/>
      <c r="R328" s="233"/>
      <c r="S328" s="233"/>
      <c r="T328" s="233"/>
      <c r="U328" s="231"/>
      <c r="V328" s="231"/>
      <c r="W328" s="231"/>
      <c r="X328" s="231"/>
      <c r="Y328" s="231"/>
      <c r="Z328" s="231"/>
      <c r="AA328" s="231"/>
      <c r="AB328" s="231"/>
      <c r="AC328" s="231"/>
      <c r="AD328" s="232"/>
      <c r="AE328" s="232"/>
      <c r="AF328" s="232"/>
      <c r="AG328" s="233"/>
      <c r="AH328" s="233"/>
      <c r="AI328" s="233"/>
      <c r="AJ328" s="232"/>
      <c r="AK328" s="232"/>
      <c r="AL328" s="232"/>
      <c r="AM328" s="232"/>
      <c r="AN328" s="226"/>
      <c r="AO328" s="226"/>
      <c r="AP328" s="226"/>
      <c r="AQ328" s="226"/>
      <c r="AR328" s="230"/>
      <c r="AS328" s="230"/>
      <c r="AT328" s="230"/>
      <c r="AU328" s="230"/>
      <c r="AV328" s="230"/>
      <c r="AW328" s="230"/>
      <c r="AX328" s="230"/>
      <c r="AY328" s="230"/>
      <c r="AZ328" s="230"/>
      <c r="BA328" s="230"/>
      <c r="BB328" s="230"/>
      <c r="BC328" s="230"/>
      <c r="BD328" s="230"/>
      <c r="BE328" s="230"/>
      <c r="BF328" s="230"/>
      <c r="BG328" s="230"/>
      <c r="BH328" s="60"/>
      <c r="BI328" s="60"/>
      <c r="BJ328" s="60"/>
      <c r="BK328" s="221"/>
      <c r="BL328" s="221"/>
      <c r="BM328" s="221"/>
      <c r="BN328" s="60"/>
      <c r="BO328" s="60"/>
      <c r="BP328" s="60"/>
      <c r="BQ328" s="60"/>
      <c r="BR328" s="60"/>
      <c r="BS328" s="60"/>
      <c r="BT328" s="60"/>
      <c r="BU328" s="60"/>
      <c r="BV328" s="60"/>
      <c r="BW328" s="60"/>
      <c r="BX328" s="60"/>
      <c r="BZ328" s="56"/>
      <c r="CA328" s="56"/>
      <c r="CB328" s="56"/>
      <c r="CC328" s="56"/>
      <c r="CD328" s="56"/>
    </row>
    <row r="329" spans="1:82">
      <c r="A329" s="239"/>
      <c r="B329" s="239"/>
      <c r="C329" s="239"/>
      <c r="D329" s="239"/>
      <c r="E329" s="239"/>
      <c r="F329" s="239"/>
      <c r="G329" s="239"/>
      <c r="H329" s="239"/>
      <c r="I329" s="239"/>
      <c r="J329" s="239"/>
      <c r="K329" s="239"/>
      <c r="L329" s="239"/>
      <c r="M329" s="240">
        <v>252</v>
      </c>
      <c r="N329" s="240"/>
      <c r="O329" s="233"/>
      <c r="P329" s="233"/>
      <c r="Q329" s="233"/>
      <c r="R329" s="233"/>
      <c r="S329" s="233"/>
      <c r="T329" s="233"/>
      <c r="U329" s="231"/>
      <c r="V329" s="231"/>
      <c r="W329" s="231"/>
      <c r="X329" s="231"/>
      <c r="Y329" s="231"/>
      <c r="Z329" s="231"/>
      <c r="AA329" s="231"/>
      <c r="AB329" s="231"/>
      <c r="AC329" s="231"/>
      <c r="AD329" s="232"/>
      <c r="AE329" s="232"/>
      <c r="AF329" s="232"/>
      <c r="AG329" s="233"/>
      <c r="AH329" s="233"/>
      <c r="AI329" s="233"/>
      <c r="AJ329" s="232"/>
      <c r="AK329" s="232"/>
      <c r="AL329" s="232"/>
      <c r="AM329" s="232"/>
      <c r="AN329" s="226"/>
      <c r="AO329" s="226"/>
      <c r="AP329" s="226"/>
      <c r="AQ329" s="226"/>
      <c r="AR329" s="230"/>
      <c r="AS329" s="230"/>
      <c r="AT329" s="230"/>
      <c r="AU329" s="230"/>
      <c r="AV329" s="230"/>
      <c r="AW329" s="230"/>
      <c r="AX329" s="230"/>
      <c r="AY329" s="230"/>
      <c r="AZ329" s="230"/>
      <c r="BA329" s="230"/>
      <c r="BB329" s="230"/>
      <c r="BC329" s="230"/>
      <c r="BD329" s="230"/>
      <c r="BE329" s="230"/>
      <c r="BF329" s="230"/>
      <c r="BG329" s="230"/>
      <c r="BH329" s="60"/>
      <c r="BI329" s="60"/>
      <c r="BJ329" s="60"/>
      <c r="BK329" s="221"/>
      <c r="BL329" s="221"/>
      <c r="BM329" s="221"/>
      <c r="BN329" s="60"/>
      <c r="BO329" s="60"/>
      <c r="BP329" s="60"/>
      <c r="BQ329" s="60"/>
      <c r="BR329" s="60"/>
      <c r="BS329" s="60"/>
      <c r="BT329" s="60"/>
      <c r="BU329" s="60"/>
      <c r="BV329" s="60"/>
      <c r="BW329" s="60"/>
      <c r="BX329" s="60"/>
      <c r="BZ329" s="56"/>
      <c r="CA329" s="56"/>
      <c r="CB329" s="56"/>
      <c r="CC329" s="56"/>
      <c r="CD329" s="56"/>
    </row>
    <row r="330" spans="1:82">
      <c r="A330" s="239"/>
      <c r="B330" s="239"/>
      <c r="C330" s="239"/>
      <c r="D330" s="239"/>
      <c r="E330" s="239"/>
      <c r="F330" s="239"/>
      <c r="G330" s="239"/>
      <c r="H330" s="239"/>
      <c r="I330" s="239"/>
      <c r="J330" s="239"/>
      <c r="K330" s="239"/>
      <c r="L330" s="239"/>
      <c r="M330" s="240">
        <v>253</v>
      </c>
      <c r="N330" s="240"/>
      <c r="O330" s="233"/>
      <c r="P330" s="233"/>
      <c r="Q330" s="233"/>
      <c r="R330" s="233"/>
      <c r="S330" s="233"/>
      <c r="T330" s="233"/>
      <c r="U330" s="231"/>
      <c r="V330" s="231"/>
      <c r="W330" s="231"/>
      <c r="X330" s="231"/>
      <c r="Y330" s="231"/>
      <c r="Z330" s="231"/>
      <c r="AA330" s="231"/>
      <c r="AB330" s="231"/>
      <c r="AC330" s="231"/>
      <c r="AD330" s="232"/>
      <c r="AE330" s="232"/>
      <c r="AF330" s="232"/>
      <c r="AG330" s="233"/>
      <c r="AH330" s="233"/>
      <c r="AI330" s="233"/>
      <c r="AJ330" s="232"/>
      <c r="AK330" s="232"/>
      <c r="AL330" s="232"/>
      <c r="AM330" s="232"/>
      <c r="AN330" s="226"/>
      <c r="AO330" s="226"/>
      <c r="AP330" s="226"/>
      <c r="AQ330" s="226"/>
      <c r="AR330" s="230"/>
      <c r="AS330" s="230"/>
      <c r="AT330" s="230"/>
      <c r="AU330" s="230"/>
      <c r="AV330" s="230"/>
      <c r="AW330" s="230"/>
      <c r="AX330" s="230"/>
      <c r="AY330" s="230"/>
      <c r="AZ330" s="230"/>
      <c r="BA330" s="230"/>
      <c r="BB330" s="230"/>
      <c r="BC330" s="230"/>
      <c r="BD330" s="230"/>
      <c r="BE330" s="230"/>
      <c r="BF330" s="230"/>
      <c r="BG330" s="230"/>
      <c r="BH330" s="60"/>
      <c r="BI330" s="60"/>
      <c r="BJ330" s="60"/>
      <c r="BK330" s="221"/>
      <c r="BL330" s="221"/>
      <c r="BM330" s="221"/>
      <c r="BN330" s="60"/>
      <c r="BO330" s="60"/>
      <c r="BP330" s="60"/>
      <c r="BQ330" s="60"/>
      <c r="BR330" s="60"/>
      <c r="BS330" s="60"/>
      <c r="BT330" s="60"/>
      <c r="BU330" s="60"/>
      <c r="BV330" s="60"/>
      <c r="BW330" s="60"/>
      <c r="BX330" s="60"/>
      <c r="BZ330" s="56"/>
      <c r="CA330" s="56"/>
      <c r="CB330" s="56"/>
      <c r="CC330" s="56"/>
      <c r="CD330" s="56"/>
    </row>
    <row r="331" spans="1:82">
      <c r="A331" s="239"/>
      <c r="B331" s="239"/>
      <c r="C331" s="239"/>
      <c r="D331" s="239"/>
      <c r="E331" s="239"/>
      <c r="F331" s="239"/>
      <c r="G331" s="239"/>
      <c r="H331" s="239"/>
      <c r="I331" s="239"/>
      <c r="J331" s="239"/>
      <c r="K331" s="239"/>
      <c r="L331" s="239"/>
      <c r="M331" s="240">
        <v>254</v>
      </c>
      <c r="N331" s="240"/>
      <c r="O331" s="233"/>
      <c r="P331" s="233"/>
      <c r="Q331" s="233"/>
      <c r="R331" s="233"/>
      <c r="S331" s="233"/>
      <c r="T331" s="233"/>
      <c r="U331" s="231"/>
      <c r="V331" s="231"/>
      <c r="W331" s="231"/>
      <c r="X331" s="231"/>
      <c r="Y331" s="231"/>
      <c r="Z331" s="231"/>
      <c r="AA331" s="231"/>
      <c r="AB331" s="231"/>
      <c r="AC331" s="231"/>
      <c r="AD331" s="232"/>
      <c r="AE331" s="232"/>
      <c r="AF331" s="232"/>
      <c r="AG331" s="233"/>
      <c r="AH331" s="233"/>
      <c r="AI331" s="233"/>
      <c r="AJ331" s="232"/>
      <c r="AK331" s="232"/>
      <c r="AL331" s="232"/>
      <c r="AM331" s="232"/>
      <c r="AN331" s="226"/>
      <c r="AO331" s="226"/>
      <c r="AP331" s="226"/>
      <c r="AQ331" s="226"/>
      <c r="AR331" s="230"/>
      <c r="AS331" s="230"/>
      <c r="AT331" s="230"/>
      <c r="AU331" s="230"/>
      <c r="AV331" s="230"/>
      <c r="AW331" s="230"/>
      <c r="AX331" s="230"/>
      <c r="AY331" s="230"/>
      <c r="AZ331" s="230"/>
      <c r="BA331" s="230"/>
      <c r="BB331" s="230"/>
      <c r="BC331" s="230"/>
      <c r="BD331" s="230"/>
      <c r="BE331" s="230"/>
      <c r="BF331" s="230"/>
      <c r="BG331" s="230"/>
      <c r="BH331" s="60"/>
      <c r="BI331" s="60"/>
      <c r="BJ331" s="60"/>
      <c r="BK331" s="221"/>
      <c r="BL331" s="221"/>
      <c r="BM331" s="221"/>
      <c r="BN331" s="60"/>
      <c r="BO331" s="60"/>
      <c r="BP331" s="60"/>
      <c r="BQ331" s="60"/>
      <c r="BR331" s="60"/>
      <c r="BS331" s="60"/>
      <c r="BT331" s="60"/>
      <c r="BU331" s="60"/>
      <c r="BV331" s="60"/>
      <c r="BW331" s="60"/>
      <c r="BX331" s="60"/>
      <c r="BZ331" s="56"/>
      <c r="CA331" s="56"/>
      <c r="CB331" s="56"/>
      <c r="CC331" s="56"/>
      <c r="CD331" s="56"/>
    </row>
    <row r="332" spans="1:82">
      <c r="A332" s="239"/>
      <c r="B332" s="239"/>
      <c r="C332" s="239"/>
      <c r="D332" s="239"/>
      <c r="E332" s="239"/>
      <c r="F332" s="239"/>
      <c r="G332" s="239"/>
      <c r="H332" s="239"/>
      <c r="I332" s="239"/>
      <c r="J332" s="239"/>
      <c r="K332" s="239"/>
      <c r="L332" s="239"/>
      <c r="M332" s="240">
        <v>255</v>
      </c>
      <c r="N332" s="240"/>
      <c r="O332" s="233"/>
      <c r="P332" s="233"/>
      <c r="Q332" s="233"/>
      <c r="R332" s="233"/>
      <c r="S332" s="233"/>
      <c r="T332" s="233"/>
      <c r="U332" s="231"/>
      <c r="V332" s="231"/>
      <c r="W332" s="231"/>
      <c r="X332" s="231"/>
      <c r="Y332" s="231"/>
      <c r="Z332" s="231"/>
      <c r="AA332" s="231"/>
      <c r="AB332" s="231"/>
      <c r="AC332" s="231"/>
      <c r="AD332" s="232"/>
      <c r="AE332" s="232"/>
      <c r="AF332" s="232"/>
      <c r="AG332" s="233"/>
      <c r="AH332" s="233"/>
      <c r="AI332" s="233"/>
      <c r="AJ332" s="232"/>
      <c r="AK332" s="232"/>
      <c r="AL332" s="232"/>
      <c r="AM332" s="232"/>
      <c r="AN332" s="226"/>
      <c r="AO332" s="226"/>
      <c r="AP332" s="226"/>
      <c r="AQ332" s="226"/>
      <c r="AR332" s="230"/>
      <c r="AS332" s="230"/>
      <c r="AT332" s="230"/>
      <c r="AU332" s="230"/>
      <c r="AV332" s="230"/>
      <c r="AW332" s="230"/>
      <c r="AX332" s="230"/>
      <c r="AY332" s="230"/>
      <c r="AZ332" s="230"/>
      <c r="BA332" s="230"/>
      <c r="BB332" s="230"/>
      <c r="BC332" s="230"/>
      <c r="BD332" s="230"/>
      <c r="BE332" s="230"/>
      <c r="BF332" s="230"/>
      <c r="BG332" s="230"/>
      <c r="BH332" s="60"/>
      <c r="BI332" s="60"/>
      <c r="BJ332" s="60"/>
      <c r="BK332" s="221"/>
      <c r="BL332" s="221"/>
      <c r="BM332" s="221"/>
      <c r="BN332" s="60"/>
      <c r="BO332" s="60"/>
      <c r="BP332" s="60"/>
      <c r="BQ332" s="60"/>
      <c r="BR332" s="60"/>
      <c r="BS332" s="60"/>
      <c r="BT332" s="60"/>
      <c r="BU332" s="60"/>
      <c r="BV332" s="60"/>
      <c r="BW332" s="60"/>
      <c r="BX332" s="60"/>
      <c r="BZ332" s="56"/>
      <c r="CA332" s="56"/>
      <c r="CB332" s="56"/>
      <c r="CC332" s="56"/>
      <c r="CD332" s="56"/>
    </row>
    <row r="333" spans="1:82">
      <c r="A333" s="239"/>
      <c r="B333" s="239"/>
      <c r="C333" s="239"/>
      <c r="D333" s="239"/>
      <c r="E333" s="239"/>
      <c r="F333" s="239"/>
      <c r="G333" s="239"/>
      <c r="H333" s="239"/>
      <c r="I333" s="239"/>
      <c r="J333" s="239"/>
      <c r="K333" s="239"/>
      <c r="L333" s="239"/>
      <c r="M333" s="240">
        <v>256</v>
      </c>
      <c r="N333" s="240"/>
      <c r="O333" s="233"/>
      <c r="P333" s="233"/>
      <c r="Q333" s="233"/>
      <c r="R333" s="233"/>
      <c r="S333" s="233"/>
      <c r="T333" s="233"/>
      <c r="U333" s="231"/>
      <c r="V333" s="231"/>
      <c r="W333" s="231"/>
      <c r="X333" s="231"/>
      <c r="Y333" s="231"/>
      <c r="Z333" s="231"/>
      <c r="AA333" s="231"/>
      <c r="AB333" s="231"/>
      <c r="AC333" s="231"/>
      <c r="AD333" s="232"/>
      <c r="AE333" s="232"/>
      <c r="AF333" s="232"/>
      <c r="AG333" s="233"/>
      <c r="AH333" s="233"/>
      <c r="AI333" s="233"/>
      <c r="AJ333" s="232"/>
      <c r="AK333" s="232"/>
      <c r="AL333" s="232"/>
      <c r="AM333" s="232"/>
      <c r="AN333" s="226"/>
      <c r="AO333" s="226"/>
      <c r="AP333" s="226"/>
      <c r="AQ333" s="226"/>
      <c r="AR333" s="230"/>
      <c r="AS333" s="230"/>
      <c r="AT333" s="230"/>
      <c r="AU333" s="230"/>
      <c r="AV333" s="230"/>
      <c r="AW333" s="230"/>
      <c r="AX333" s="230"/>
      <c r="AY333" s="230"/>
      <c r="AZ333" s="230"/>
      <c r="BA333" s="230"/>
      <c r="BB333" s="230"/>
      <c r="BC333" s="230"/>
      <c r="BD333" s="230"/>
      <c r="BE333" s="230"/>
      <c r="BF333" s="230"/>
      <c r="BG333" s="230"/>
      <c r="BH333" s="60"/>
      <c r="BI333" s="60"/>
      <c r="BJ333" s="60"/>
      <c r="BK333" s="221"/>
      <c r="BL333" s="221"/>
      <c r="BM333" s="221"/>
      <c r="BN333" s="60"/>
      <c r="BO333" s="60"/>
      <c r="BP333" s="60"/>
      <c r="BQ333" s="60"/>
      <c r="BR333" s="60"/>
      <c r="BS333" s="60"/>
      <c r="BT333" s="60"/>
      <c r="BU333" s="60"/>
      <c r="BV333" s="60"/>
      <c r="BW333" s="60"/>
      <c r="BX333" s="60"/>
      <c r="BZ333" s="56"/>
      <c r="CA333" s="56"/>
      <c r="CB333" s="56"/>
      <c r="CC333" s="56"/>
      <c r="CD333" s="56"/>
    </row>
    <row r="334" spans="1:82">
      <c r="A334" s="239"/>
      <c r="B334" s="239"/>
      <c r="C334" s="239"/>
      <c r="D334" s="239"/>
      <c r="E334" s="239"/>
      <c r="F334" s="239"/>
      <c r="G334" s="239"/>
      <c r="H334" s="239"/>
      <c r="I334" s="239"/>
      <c r="J334" s="239"/>
      <c r="K334" s="239"/>
      <c r="L334" s="239"/>
      <c r="M334" s="240">
        <v>257</v>
      </c>
      <c r="N334" s="240"/>
      <c r="O334" s="233"/>
      <c r="P334" s="233"/>
      <c r="Q334" s="233"/>
      <c r="R334" s="233"/>
      <c r="S334" s="233"/>
      <c r="T334" s="233"/>
      <c r="U334" s="231"/>
      <c r="V334" s="231"/>
      <c r="W334" s="231"/>
      <c r="X334" s="231"/>
      <c r="Y334" s="231"/>
      <c r="Z334" s="231"/>
      <c r="AA334" s="231"/>
      <c r="AB334" s="231"/>
      <c r="AC334" s="231"/>
      <c r="AD334" s="232"/>
      <c r="AE334" s="232"/>
      <c r="AF334" s="232"/>
      <c r="AG334" s="233"/>
      <c r="AH334" s="233"/>
      <c r="AI334" s="233"/>
      <c r="AJ334" s="232"/>
      <c r="AK334" s="232"/>
      <c r="AL334" s="232"/>
      <c r="AM334" s="232"/>
      <c r="AN334" s="226"/>
      <c r="AO334" s="226"/>
      <c r="AP334" s="226"/>
      <c r="AQ334" s="226"/>
      <c r="AR334" s="230"/>
      <c r="AS334" s="230"/>
      <c r="AT334" s="230"/>
      <c r="AU334" s="230"/>
      <c r="AV334" s="230"/>
      <c r="AW334" s="230"/>
      <c r="AX334" s="230"/>
      <c r="AY334" s="230"/>
      <c r="AZ334" s="230"/>
      <c r="BA334" s="230"/>
      <c r="BB334" s="230"/>
      <c r="BC334" s="230"/>
      <c r="BD334" s="230"/>
      <c r="BE334" s="230"/>
      <c r="BF334" s="230"/>
      <c r="BG334" s="230"/>
      <c r="BH334" s="60"/>
      <c r="BI334" s="60"/>
      <c r="BJ334" s="60"/>
      <c r="BK334" s="221"/>
      <c r="BL334" s="221"/>
      <c r="BM334" s="221"/>
      <c r="BN334" s="60"/>
      <c r="BO334" s="60"/>
      <c r="BP334" s="60"/>
      <c r="BQ334" s="60"/>
      <c r="BR334" s="60"/>
      <c r="BS334" s="60"/>
      <c r="BT334" s="60"/>
      <c r="BU334" s="60"/>
      <c r="BV334" s="60"/>
      <c r="BW334" s="60"/>
      <c r="BX334" s="60"/>
      <c r="BZ334" s="56"/>
      <c r="CA334" s="56"/>
      <c r="CB334" s="56"/>
      <c r="CC334" s="56"/>
      <c r="CD334" s="56"/>
    </row>
    <row r="335" spans="1:82">
      <c r="A335" s="239"/>
      <c r="B335" s="239"/>
      <c r="C335" s="239"/>
      <c r="D335" s="239"/>
      <c r="E335" s="239"/>
      <c r="F335" s="239"/>
      <c r="G335" s="239"/>
      <c r="H335" s="239"/>
      <c r="I335" s="239"/>
      <c r="J335" s="239"/>
      <c r="K335" s="239"/>
      <c r="L335" s="239"/>
      <c r="M335" s="240">
        <v>258</v>
      </c>
      <c r="N335" s="240"/>
      <c r="O335" s="233"/>
      <c r="P335" s="233"/>
      <c r="Q335" s="233"/>
      <c r="R335" s="233"/>
      <c r="S335" s="233"/>
      <c r="T335" s="233"/>
      <c r="U335" s="231"/>
      <c r="V335" s="231"/>
      <c r="W335" s="231"/>
      <c r="X335" s="231"/>
      <c r="Y335" s="231"/>
      <c r="Z335" s="231"/>
      <c r="AA335" s="231"/>
      <c r="AB335" s="231"/>
      <c r="AC335" s="231"/>
      <c r="AD335" s="232"/>
      <c r="AE335" s="232"/>
      <c r="AF335" s="232"/>
      <c r="AG335" s="233"/>
      <c r="AH335" s="233"/>
      <c r="AI335" s="233"/>
      <c r="AJ335" s="232"/>
      <c r="AK335" s="232"/>
      <c r="AL335" s="232"/>
      <c r="AM335" s="232"/>
      <c r="AN335" s="226"/>
      <c r="AO335" s="226"/>
      <c r="AP335" s="226"/>
      <c r="AQ335" s="226"/>
      <c r="AR335" s="230"/>
      <c r="AS335" s="230"/>
      <c r="AT335" s="230"/>
      <c r="AU335" s="230"/>
      <c r="AV335" s="230"/>
      <c r="AW335" s="230"/>
      <c r="AX335" s="230"/>
      <c r="AY335" s="230"/>
      <c r="AZ335" s="230"/>
      <c r="BA335" s="230"/>
      <c r="BB335" s="230"/>
      <c r="BC335" s="230"/>
      <c r="BD335" s="230"/>
      <c r="BE335" s="230"/>
      <c r="BF335" s="230"/>
      <c r="BG335" s="230"/>
      <c r="BH335" s="60"/>
      <c r="BI335" s="60"/>
      <c r="BJ335" s="60"/>
      <c r="BK335" s="221"/>
      <c r="BL335" s="221"/>
      <c r="BM335" s="221"/>
      <c r="BN335" s="60"/>
      <c r="BO335" s="60"/>
      <c r="BP335" s="60"/>
      <c r="BQ335" s="60"/>
      <c r="BR335" s="60"/>
      <c r="BS335" s="60"/>
      <c r="BT335" s="60"/>
      <c r="BU335" s="60"/>
      <c r="BV335" s="60"/>
      <c r="BW335" s="60"/>
      <c r="BX335" s="60"/>
      <c r="BZ335" s="56"/>
      <c r="CA335" s="56"/>
      <c r="CB335" s="56"/>
      <c r="CC335" s="56"/>
      <c r="CD335" s="56"/>
    </row>
    <row r="336" spans="1:82">
      <c r="A336" s="239"/>
      <c r="B336" s="239"/>
      <c r="C336" s="239"/>
      <c r="D336" s="239"/>
      <c r="E336" s="239"/>
      <c r="F336" s="239"/>
      <c r="G336" s="239"/>
      <c r="H336" s="239"/>
      <c r="I336" s="239"/>
      <c r="J336" s="239"/>
      <c r="K336" s="239"/>
      <c r="L336" s="239"/>
      <c r="M336" s="240">
        <v>259</v>
      </c>
      <c r="N336" s="240"/>
      <c r="O336" s="233"/>
      <c r="P336" s="233"/>
      <c r="Q336" s="233"/>
      <c r="R336" s="233"/>
      <c r="S336" s="233"/>
      <c r="T336" s="233"/>
      <c r="U336" s="231"/>
      <c r="V336" s="231"/>
      <c r="W336" s="231"/>
      <c r="X336" s="231"/>
      <c r="Y336" s="231"/>
      <c r="Z336" s="231"/>
      <c r="AA336" s="231"/>
      <c r="AB336" s="231"/>
      <c r="AC336" s="231"/>
      <c r="AD336" s="232"/>
      <c r="AE336" s="232"/>
      <c r="AF336" s="232"/>
      <c r="AG336" s="233"/>
      <c r="AH336" s="233"/>
      <c r="AI336" s="233"/>
      <c r="AJ336" s="232"/>
      <c r="AK336" s="232"/>
      <c r="AL336" s="232"/>
      <c r="AM336" s="232"/>
      <c r="AN336" s="226"/>
      <c r="AO336" s="226"/>
      <c r="AP336" s="226"/>
      <c r="AQ336" s="226"/>
      <c r="AR336" s="230"/>
      <c r="AS336" s="230"/>
      <c r="AT336" s="230"/>
      <c r="AU336" s="230"/>
      <c r="AV336" s="230"/>
      <c r="AW336" s="230"/>
      <c r="AX336" s="230"/>
      <c r="AY336" s="230"/>
      <c r="AZ336" s="230"/>
      <c r="BA336" s="230"/>
      <c r="BB336" s="230"/>
      <c r="BC336" s="230"/>
      <c r="BD336" s="230"/>
      <c r="BE336" s="230"/>
      <c r="BF336" s="230"/>
      <c r="BG336" s="230"/>
      <c r="BH336" s="60"/>
      <c r="BI336" s="60"/>
      <c r="BJ336" s="60"/>
      <c r="BK336" s="60"/>
      <c r="BL336" s="60"/>
      <c r="BM336" s="60"/>
      <c r="BN336" s="60"/>
      <c r="BO336" s="60"/>
      <c r="BP336" s="60"/>
      <c r="BQ336" s="60"/>
      <c r="BR336" s="60"/>
      <c r="BS336" s="60"/>
      <c r="BT336" s="60"/>
      <c r="BU336" s="60"/>
      <c r="BV336" s="60"/>
      <c r="BW336" s="60"/>
      <c r="BX336" s="60"/>
      <c r="BZ336" s="56"/>
      <c r="CA336" s="56"/>
      <c r="CB336" s="56"/>
      <c r="CC336" s="56"/>
      <c r="CD336" s="56"/>
    </row>
    <row r="337" spans="1:82">
      <c r="A337" s="239"/>
      <c r="B337" s="239"/>
      <c r="C337" s="239"/>
      <c r="D337" s="239"/>
      <c r="E337" s="239"/>
      <c r="F337" s="239"/>
      <c r="G337" s="239"/>
      <c r="H337" s="239"/>
      <c r="I337" s="239"/>
      <c r="J337" s="239"/>
      <c r="K337" s="239"/>
      <c r="L337" s="239"/>
      <c r="M337" s="240">
        <v>260</v>
      </c>
      <c r="N337" s="240"/>
      <c r="O337" s="233"/>
      <c r="P337" s="233"/>
      <c r="Q337" s="233"/>
      <c r="R337" s="233"/>
      <c r="S337" s="233"/>
      <c r="T337" s="233"/>
      <c r="U337" s="231"/>
      <c r="V337" s="231"/>
      <c r="W337" s="231"/>
      <c r="X337" s="231"/>
      <c r="Y337" s="231"/>
      <c r="Z337" s="231"/>
      <c r="AA337" s="231"/>
      <c r="AB337" s="231"/>
      <c r="AC337" s="231"/>
      <c r="AD337" s="232"/>
      <c r="AE337" s="232"/>
      <c r="AF337" s="232"/>
      <c r="AG337" s="233"/>
      <c r="AH337" s="233"/>
      <c r="AI337" s="233"/>
      <c r="AJ337" s="232"/>
      <c r="AK337" s="232"/>
      <c r="AL337" s="232"/>
      <c r="AM337" s="232"/>
      <c r="AN337" s="226"/>
      <c r="AO337" s="226"/>
      <c r="AP337" s="226"/>
      <c r="AQ337" s="226"/>
      <c r="AR337" s="230"/>
      <c r="AS337" s="230"/>
      <c r="AT337" s="230"/>
      <c r="AU337" s="230"/>
      <c r="AV337" s="230"/>
      <c r="AW337" s="230"/>
      <c r="AX337" s="230"/>
      <c r="AY337" s="230"/>
      <c r="AZ337" s="230"/>
      <c r="BA337" s="230"/>
      <c r="BB337" s="230"/>
      <c r="BC337" s="230"/>
      <c r="BD337" s="230"/>
      <c r="BE337" s="230"/>
      <c r="BF337" s="230"/>
      <c r="BG337" s="230"/>
      <c r="BH337" s="60"/>
      <c r="BI337" s="60"/>
      <c r="BJ337" s="60"/>
      <c r="BK337" s="60"/>
      <c r="BL337" s="60"/>
      <c r="BM337" s="60"/>
      <c r="BN337" s="60"/>
      <c r="BO337" s="60"/>
      <c r="BP337" s="60"/>
      <c r="BQ337" s="60"/>
      <c r="BR337" s="60"/>
      <c r="BS337" s="60"/>
      <c r="BT337" s="60"/>
      <c r="BU337" s="60"/>
      <c r="BV337" s="60"/>
      <c r="BW337" s="60"/>
      <c r="BX337" s="60"/>
      <c r="BZ337" s="56"/>
      <c r="CA337" s="56"/>
      <c r="CB337" s="56"/>
      <c r="CC337" s="56"/>
      <c r="CD337" s="56"/>
    </row>
    <row r="338" spans="1:82">
      <c r="A338" s="239"/>
      <c r="B338" s="239"/>
      <c r="C338" s="239"/>
      <c r="D338" s="239"/>
      <c r="E338" s="239"/>
      <c r="F338" s="239"/>
      <c r="G338" s="239"/>
      <c r="H338" s="239"/>
      <c r="I338" s="239"/>
      <c r="J338" s="239"/>
      <c r="K338" s="239"/>
      <c r="L338" s="239"/>
      <c r="M338" s="240">
        <v>261</v>
      </c>
      <c r="N338" s="240"/>
      <c r="O338" s="233"/>
      <c r="P338" s="233"/>
      <c r="Q338" s="233"/>
      <c r="R338" s="233"/>
      <c r="S338" s="233"/>
      <c r="T338" s="233"/>
      <c r="U338" s="231"/>
      <c r="V338" s="231"/>
      <c r="W338" s="231"/>
      <c r="X338" s="231"/>
      <c r="Y338" s="231"/>
      <c r="Z338" s="231"/>
      <c r="AA338" s="231"/>
      <c r="AB338" s="231"/>
      <c r="AC338" s="231"/>
      <c r="AD338" s="232"/>
      <c r="AE338" s="232"/>
      <c r="AF338" s="232"/>
      <c r="AG338" s="233"/>
      <c r="AH338" s="233"/>
      <c r="AI338" s="233"/>
      <c r="AJ338" s="232"/>
      <c r="AK338" s="232"/>
      <c r="AL338" s="232"/>
      <c r="AM338" s="232"/>
      <c r="AN338" s="226"/>
      <c r="AO338" s="226"/>
      <c r="AP338" s="226"/>
      <c r="AQ338" s="226"/>
      <c r="AR338" s="230"/>
      <c r="AS338" s="230"/>
      <c r="AT338" s="230"/>
      <c r="AU338" s="230"/>
      <c r="AV338" s="230"/>
      <c r="AW338" s="230"/>
      <c r="AX338" s="230"/>
      <c r="AY338" s="230"/>
      <c r="AZ338" s="230"/>
      <c r="BA338" s="230"/>
      <c r="BB338" s="230"/>
      <c r="BC338" s="230"/>
      <c r="BD338" s="230"/>
      <c r="BE338" s="230"/>
      <c r="BF338" s="230"/>
      <c r="BG338" s="230"/>
      <c r="BH338" s="60"/>
      <c r="BI338" s="60"/>
      <c r="BJ338" s="60"/>
      <c r="BK338" s="60"/>
      <c r="BL338" s="60"/>
      <c r="BM338" s="60"/>
      <c r="BN338" s="60"/>
      <c r="BO338" s="60"/>
      <c r="BP338" s="60"/>
      <c r="BQ338" s="60"/>
      <c r="BR338" s="60"/>
      <c r="BS338" s="60"/>
      <c r="BT338" s="60"/>
      <c r="BU338" s="60"/>
      <c r="BV338" s="60"/>
      <c r="BW338" s="60"/>
      <c r="BX338" s="60"/>
      <c r="BZ338" s="56"/>
      <c r="CA338" s="56"/>
      <c r="CB338" s="56"/>
      <c r="CC338" s="56"/>
      <c r="CD338" s="56"/>
    </row>
    <row r="339" spans="1:82">
      <c r="A339" s="239"/>
      <c r="B339" s="239"/>
      <c r="C339" s="239"/>
      <c r="D339" s="239"/>
      <c r="E339" s="239"/>
      <c r="F339" s="239"/>
      <c r="G339" s="239"/>
      <c r="H339" s="239"/>
      <c r="I339" s="239"/>
      <c r="J339" s="239"/>
      <c r="K339" s="239"/>
      <c r="L339" s="239"/>
      <c r="M339" s="240">
        <v>262</v>
      </c>
      <c r="N339" s="240"/>
      <c r="O339" s="233"/>
      <c r="P339" s="233"/>
      <c r="Q339" s="233"/>
      <c r="R339" s="233"/>
      <c r="S339" s="233"/>
      <c r="T339" s="233"/>
      <c r="U339" s="231"/>
      <c r="V339" s="231"/>
      <c r="W339" s="231"/>
      <c r="X339" s="231"/>
      <c r="Y339" s="231"/>
      <c r="Z339" s="231"/>
      <c r="AA339" s="231"/>
      <c r="AB339" s="231"/>
      <c r="AC339" s="231"/>
      <c r="AD339" s="232"/>
      <c r="AE339" s="232"/>
      <c r="AF339" s="232"/>
      <c r="AG339" s="233"/>
      <c r="AH339" s="233"/>
      <c r="AI339" s="233"/>
      <c r="AJ339" s="232"/>
      <c r="AK339" s="232"/>
      <c r="AL339" s="232"/>
      <c r="AM339" s="232"/>
      <c r="AN339" s="226"/>
      <c r="AO339" s="226"/>
      <c r="AP339" s="226"/>
      <c r="AQ339" s="226"/>
      <c r="AR339" s="230"/>
      <c r="AS339" s="230"/>
      <c r="AT339" s="230"/>
      <c r="AU339" s="230"/>
      <c r="AV339" s="230"/>
      <c r="AW339" s="230"/>
      <c r="AX339" s="230"/>
      <c r="AY339" s="230"/>
      <c r="AZ339" s="230"/>
      <c r="BA339" s="230"/>
      <c r="BB339" s="230"/>
      <c r="BC339" s="230"/>
      <c r="BD339" s="230"/>
      <c r="BE339" s="230"/>
      <c r="BF339" s="230"/>
      <c r="BG339" s="230"/>
      <c r="BH339" s="60"/>
      <c r="BI339" s="60"/>
      <c r="BJ339" s="60"/>
      <c r="BK339" s="60"/>
      <c r="BL339" s="60"/>
      <c r="BM339" s="60"/>
      <c r="BN339" s="60"/>
      <c r="BO339" s="60"/>
      <c r="BP339" s="60"/>
      <c r="BQ339" s="60"/>
      <c r="BR339" s="60"/>
      <c r="BS339" s="60"/>
      <c r="BT339" s="60"/>
      <c r="BU339" s="60"/>
      <c r="BV339" s="60"/>
      <c r="BW339" s="60"/>
      <c r="BX339" s="60"/>
      <c r="BZ339" s="56"/>
      <c r="CA339" s="56"/>
      <c r="CB339" s="56"/>
      <c r="CC339" s="56"/>
      <c r="CD339" s="56"/>
    </row>
    <row r="340" spans="1:82">
      <c r="A340" s="239"/>
      <c r="B340" s="239"/>
      <c r="C340" s="239"/>
      <c r="D340" s="239"/>
      <c r="E340" s="239"/>
      <c r="F340" s="239"/>
      <c r="G340" s="239"/>
      <c r="H340" s="239"/>
      <c r="I340" s="239"/>
      <c r="J340" s="239"/>
      <c r="K340" s="239"/>
      <c r="L340" s="239"/>
      <c r="M340" s="240">
        <v>263</v>
      </c>
      <c r="N340" s="240"/>
      <c r="O340" s="233"/>
      <c r="P340" s="233"/>
      <c r="Q340" s="233"/>
      <c r="R340" s="233"/>
      <c r="S340" s="233"/>
      <c r="T340" s="233"/>
      <c r="U340" s="231"/>
      <c r="V340" s="231"/>
      <c r="W340" s="231"/>
      <c r="X340" s="231"/>
      <c r="Y340" s="231"/>
      <c r="Z340" s="231"/>
      <c r="AA340" s="231"/>
      <c r="AB340" s="231"/>
      <c r="AC340" s="231"/>
      <c r="AD340" s="232"/>
      <c r="AE340" s="232"/>
      <c r="AF340" s="232"/>
      <c r="AG340" s="233"/>
      <c r="AH340" s="233"/>
      <c r="AI340" s="233"/>
      <c r="AJ340" s="232"/>
      <c r="AK340" s="232"/>
      <c r="AL340" s="232"/>
      <c r="AM340" s="232"/>
      <c r="AN340" s="226"/>
      <c r="AO340" s="226"/>
      <c r="AP340" s="226"/>
      <c r="AQ340" s="226"/>
      <c r="AR340" s="230"/>
      <c r="AS340" s="230"/>
      <c r="AT340" s="230"/>
      <c r="AU340" s="230"/>
      <c r="AV340" s="230"/>
      <c r="AW340" s="230"/>
      <c r="AX340" s="230"/>
      <c r="AY340" s="230"/>
      <c r="AZ340" s="230"/>
      <c r="BA340" s="230"/>
      <c r="BB340" s="230"/>
      <c r="BC340" s="230"/>
      <c r="BD340" s="230"/>
      <c r="BE340" s="230"/>
      <c r="BF340" s="230"/>
      <c r="BG340" s="230"/>
      <c r="BH340" s="60"/>
      <c r="BI340" s="60"/>
      <c r="BJ340" s="60"/>
      <c r="BK340" s="60"/>
      <c r="BL340" s="60"/>
      <c r="BM340" s="60"/>
      <c r="BN340" s="60"/>
      <c r="BO340" s="60"/>
      <c r="BP340" s="60"/>
      <c r="BQ340" s="60"/>
      <c r="BR340" s="60"/>
      <c r="BS340" s="60"/>
      <c r="BT340" s="60"/>
      <c r="BU340" s="60"/>
      <c r="BV340" s="60"/>
      <c r="BW340" s="60"/>
      <c r="BX340" s="60"/>
      <c r="BZ340" s="56"/>
      <c r="CA340" s="56"/>
      <c r="CB340" s="56"/>
      <c r="CC340" s="56"/>
      <c r="CD340" s="56"/>
    </row>
    <row r="341" spans="1:82">
      <c r="A341" s="239"/>
      <c r="B341" s="239"/>
      <c r="C341" s="239"/>
      <c r="D341" s="239"/>
      <c r="E341" s="239"/>
      <c r="F341" s="239"/>
      <c r="G341" s="239"/>
      <c r="H341" s="239"/>
      <c r="I341" s="239"/>
      <c r="J341" s="239"/>
      <c r="K341" s="239"/>
      <c r="L341" s="239"/>
      <c r="M341" s="240">
        <v>264</v>
      </c>
      <c r="N341" s="240"/>
      <c r="O341" s="233"/>
      <c r="P341" s="233"/>
      <c r="Q341" s="233"/>
      <c r="R341" s="233"/>
      <c r="S341" s="233"/>
      <c r="T341" s="233"/>
      <c r="U341" s="231"/>
      <c r="V341" s="231"/>
      <c r="W341" s="231"/>
      <c r="X341" s="231"/>
      <c r="Y341" s="231"/>
      <c r="Z341" s="231"/>
      <c r="AA341" s="231"/>
      <c r="AB341" s="231"/>
      <c r="AC341" s="231"/>
      <c r="AD341" s="232"/>
      <c r="AE341" s="232"/>
      <c r="AF341" s="232"/>
      <c r="AG341" s="233"/>
      <c r="AH341" s="233"/>
      <c r="AI341" s="233"/>
      <c r="AJ341" s="232"/>
      <c r="AK341" s="232"/>
      <c r="AL341" s="232"/>
      <c r="AM341" s="232"/>
      <c r="AN341" s="226"/>
      <c r="AO341" s="226"/>
      <c r="AP341" s="226"/>
      <c r="AQ341" s="226"/>
      <c r="AR341" s="230"/>
      <c r="AS341" s="230"/>
      <c r="AT341" s="230"/>
      <c r="AU341" s="230"/>
      <c r="AV341" s="230"/>
      <c r="AW341" s="230"/>
      <c r="AX341" s="230"/>
      <c r="AY341" s="230"/>
      <c r="AZ341" s="230"/>
      <c r="BA341" s="230"/>
      <c r="BB341" s="230"/>
      <c r="BC341" s="230"/>
      <c r="BD341" s="230"/>
      <c r="BE341" s="230"/>
      <c r="BF341" s="230"/>
      <c r="BG341" s="230"/>
      <c r="BH341" s="60"/>
      <c r="BI341" s="60"/>
      <c r="BJ341" s="60"/>
      <c r="BK341" s="60"/>
      <c r="BL341" s="60"/>
      <c r="BM341" s="60"/>
      <c r="BN341" s="60"/>
      <c r="BO341" s="60"/>
      <c r="BP341" s="60"/>
      <c r="BQ341" s="60"/>
      <c r="BR341" s="60"/>
      <c r="BS341" s="60"/>
      <c r="BT341" s="60"/>
      <c r="BU341" s="60"/>
      <c r="BV341" s="60"/>
      <c r="BW341" s="60"/>
      <c r="BX341" s="60"/>
      <c r="BZ341" s="56"/>
      <c r="CA341" s="56"/>
      <c r="CB341" s="56"/>
      <c r="CC341" s="56"/>
      <c r="CD341" s="56"/>
    </row>
    <row r="342" spans="1:82">
      <c r="A342" s="239"/>
      <c r="B342" s="239"/>
      <c r="C342" s="239"/>
      <c r="D342" s="239"/>
      <c r="E342" s="239"/>
      <c r="F342" s="239"/>
      <c r="G342" s="239"/>
      <c r="H342" s="239"/>
      <c r="I342" s="239"/>
      <c r="J342" s="239"/>
      <c r="K342" s="239"/>
      <c r="L342" s="239"/>
      <c r="M342" s="240">
        <v>265</v>
      </c>
      <c r="N342" s="240"/>
      <c r="O342" s="233"/>
      <c r="P342" s="233"/>
      <c r="Q342" s="233"/>
      <c r="R342" s="233"/>
      <c r="S342" s="233"/>
      <c r="T342" s="233"/>
      <c r="U342" s="231"/>
      <c r="V342" s="231"/>
      <c r="W342" s="231"/>
      <c r="X342" s="231"/>
      <c r="Y342" s="231"/>
      <c r="Z342" s="231"/>
      <c r="AA342" s="231"/>
      <c r="AB342" s="231"/>
      <c r="AC342" s="231"/>
      <c r="AD342" s="232"/>
      <c r="AE342" s="232"/>
      <c r="AF342" s="232"/>
      <c r="AG342" s="233"/>
      <c r="AH342" s="233"/>
      <c r="AI342" s="233"/>
      <c r="AJ342" s="232"/>
      <c r="AK342" s="232"/>
      <c r="AL342" s="232"/>
      <c r="AM342" s="232"/>
      <c r="AN342" s="226"/>
      <c r="AO342" s="226"/>
      <c r="AP342" s="226"/>
      <c r="AQ342" s="226"/>
      <c r="AR342" s="230"/>
      <c r="AS342" s="230"/>
      <c r="AT342" s="230"/>
      <c r="AU342" s="230"/>
      <c r="AV342" s="230"/>
      <c r="AW342" s="230"/>
      <c r="AX342" s="230"/>
      <c r="AY342" s="230"/>
      <c r="AZ342" s="230"/>
      <c r="BA342" s="230"/>
      <c r="BB342" s="230"/>
      <c r="BC342" s="230"/>
      <c r="BD342" s="230"/>
      <c r="BE342" s="230"/>
      <c r="BF342" s="230"/>
      <c r="BG342" s="230"/>
      <c r="BH342" s="60"/>
      <c r="BI342" s="60"/>
      <c r="BJ342" s="60"/>
      <c r="BK342" s="60"/>
      <c r="BL342" s="60"/>
      <c r="BM342" s="60"/>
      <c r="BN342" s="60"/>
      <c r="BO342" s="60"/>
      <c r="BP342" s="60"/>
      <c r="BQ342" s="60"/>
      <c r="BR342" s="60"/>
      <c r="BS342" s="60"/>
      <c r="BT342" s="60"/>
      <c r="BU342" s="60"/>
      <c r="BV342" s="60"/>
      <c r="BW342" s="60"/>
      <c r="BX342" s="60"/>
      <c r="BZ342" s="56"/>
      <c r="CA342" s="56"/>
      <c r="CB342" s="56"/>
      <c r="CC342" s="56"/>
      <c r="CD342" s="56"/>
    </row>
    <row r="343" spans="1:82">
      <c r="A343" s="239"/>
      <c r="B343" s="239"/>
      <c r="C343" s="239"/>
      <c r="D343" s="239"/>
      <c r="E343" s="239"/>
      <c r="F343" s="239"/>
      <c r="G343" s="239"/>
      <c r="H343" s="239"/>
      <c r="I343" s="239"/>
      <c r="J343" s="239"/>
      <c r="K343" s="239"/>
      <c r="L343" s="239"/>
      <c r="M343" s="240">
        <v>266</v>
      </c>
      <c r="N343" s="240"/>
      <c r="O343" s="233"/>
      <c r="P343" s="233"/>
      <c r="Q343" s="233"/>
      <c r="R343" s="233"/>
      <c r="S343" s="233"/>
      <c r="T343" s="233"/>
      <c r="U343" s="231"/>
      <c r="V343" s="231"/>
      <c r="W343" s="231"/>
      <c r="X343" s="231"/>
      <c r="Y343" s="231"/>
      <c r="Z343" s="231"/>
      <c r="AA343" s="231"/>
      <c r="AB343" s="231"/>
      <c r="AC343" s="231"/>
      <c r="AD343" s="232"/>
      <c r="AE343" s="232"/>
      <c r="AF343" s="232"/>
      <c r="AG343" s="233"/>
      <c r="AH343" s="233"/>
      <c r="AI343" s="233"/>
      <c r="AJ343" s="232"/>
      <c r="AK343" s="232"/>
      <c r="AL343" s="232"/>
      <c r="AM343" s="232"/>
      <c r="AN343" s="226"/>
      <c r="AO343" s="226"/>
      <c r="AP343" s="226"/>
      <c r="AQ343" s="226"/>
      <c r="AR343" s="230"/>
      <c r="AS343" s="230"/>
      <c r="AT343" s="230"/>
      <c r="AU343" s="230"/>
      <c r="AV343" s="230"/>
      <c r="AW343" s="230"/>
      <c r="AX343" s="230"/>
      <c r="AY343" s="230"/>
      <c r="AZ343" s="230"/>
      <c r="BA343" s="230"/>
      <c r="BB343" s="230"/>
      <c r="BC343" s="230"/>
      <c r="BD343" s="230"/>
      <c r="BE343" s="230"/>
      <c r="BF343" s="230"/>
      <c r="BG343" s="230"/>
      <c r="BH343" s="60"/>
      <c r="BI343" s="60"/>
      <c r="BJ343" s="60"/>
      <c r="BK343" s="60"/>
      <c r="BL343" s="60"/>
      <c r="BM343" s="60"/>
      <c r="BN343" s="60"/>
      <c r="BO343" s="60"/>
      <c r="BP343" s="60"/>
      <c r="BQ343" s="60"/>
      <c r="BR343" s="60"/>
      <c r="BS343" s="60"/>
      <c r="BT343" s="60"/>
      <c r="BU343" s="60"/>
      <c r="BV343" s="60"/>
      <c r="BW343" s="60"/>
      <c r="BX343" s="60"/>
      <c r="BZ343" s="56"/>
      <c r="CA343" s="56"/>
      <c r="CB343" s="56"/>
      <c r="CC343" s="56"/>
      <c r="CD343" s="56"/>
    </row>
    <row r="344" spans="1:82">
      <c r="A344" s="239"/>
      <c r="B344" s="239"/>
      <c r="C344" s="239"/>
      <c r="D344" s="239"/>
      <c r="E344" s="239"/>
      <c r="F344" s="239"/>
      <c r="G344" s="239"/>
      <c r="H344" s="239"/>
      <c r="I344" s="239"/>
      <c r="J344" s="239"/>
      <c r="K344" s="239"/>
      <c r="L344" s="239"/>
      <c r="M344" s="240">
        <v>267</v>
      </c>
      <c r="N344" s="240"/>
      <c r="O344" s="233"/>
      <c r="P344" s="233"/>
      <c r="Q344" s="233"/>
      <c r="R344" s="233"/>
      <c r="S344" s="233"/>
      <c r="T344" s="233"/>
      <c r="U344" s="231"/>
      <c r="V344" s="231"/>
      <c r="W344" s="231"/>
      <c r="X344" s="231"/>
      <c r="Y344" s="231"/>
      <c r="Z344" s="231"/>
      <c r="AA344" s="231"/>
      <c r="AB344" s="231"/>
      <c r="AC344" s="231"/>
      <c r="AD344" s="232"/>
      <c r="AE344" s="232"/>
      <c r="AF344" s="232"/>
      <c r="AG344" s="233"/>
      <c r="AH344" s="233"/>
      <c r="AI344" s="233"/>
      <c r="AJ344" s="232"/>
      <c r="AK344" s="232"/>
      <c r="AL344" s="232"/>
      <c r="AM344" s="232"/>
      <c r="AN344" s="226"/>
      <c r="AO344" s="226"/>
      <c r="AP344" s="226"/>
      <c r="AQ344" s="226"/>
      <c r="AR344" s="230"/>
      <c r="AS344" s="230"/>
      <c r="AT344" s="230"/>
      <c r="AU344" s="230"/>
      <c r="AV344" s="230"/>
      <c r="AW344" s="230"/>
      <c r="AX344" s="230"/>
      <c r="AY344" s="230"/>
      <c r="AZ344" s="230"/>
      <c r="BA344" s="230"/>
      <c r="BB344" s="230"/>
      <c r="BC344" s="230"/>
      <c r="BD344" s="230"/>
      <c r="BE344" s="230"/>
      <c r="BF344" s="230"/>
      <c r="BG344" s="230"/>
      <c r="BH344" s="60"/>
      <c r="BI344" s="60"/>
      <c r="BJ344" s="60"/>
      <c r="BK344" s="60"/>
      <c r="BL344" s="60"/>
      <c r="BM344" s="60"/>
      <c r="BN344" s="60"/>
      <c r="BO344" s="60"/>
      <c r="BP344" s="60"/>
      <c r="BQ344" s="60"/>
      <c r="BR344" s="60"/>
      <c r="BS344" s="60"/>
      <c r="BT344" s="60"/>
      <c r="BU344" s="60"/>
      <c r="BV344" s="60"/>
      <c r="BW344" s="60"/>
      <c r="BX344" s="60"/>
      <c r="BZ344" s="56"/>
      <c r="CA344" s="56"/>
      <c r="CB344" s="56"/>
      <c r="CC344" s="56"/>
      <c r="CD344" s="56"/>
    </row>
    <row r="345" spans="1:82">
      <c r="A345" s="239"/>
      <c r="B345" s="239"/>
      <c r="C345" s="239"/>
      <c r="D345" s="239"/>
      <c r="E345" s="239"/>
      <c r="F345" s="239"/>
      <c r="G345" s="239"/>
      <c r="H345" s="239"/>
      <c r="I345" s="239"/>
      <c r="J345" s="239"/>
      <c r="K345" s="239"/>
      <c r="L345" s="239"/>
      <c r="M345" s="240">
        <v>268</v>
      </c>
      <c r="N345" s="240"/>
      <c r="O345" s="233"/>
      <c r="P345" s="233"/>
      <c r="Q345" s="233"/>
      <c r="R345" s="233"/>
      <c r="S345" s="233"/>
      <c r="T345" s="233"/>
      <c r="U345" s="231"/>
      <c r="V345" s="231"/>
      <c r="W345" s="231"/>
      <c r="X345" s="231"/>
      <c r="Y345" s="231"/>
      <c r="Z345" s="231"/>
      <c r="AA345" s="231"/>
      <c r="AB345" s="231"/>
      <c r="AC345" s="231"/>
      <c r="AD345" s="232"/>
      <c r="AE345" s="232"/>
      <c r="AF345" s="232"/>
      <c r="AG345" s="233"/>
      <c r="AH345" s="233"/>
      <c r="AI345" s="233"/>
      <c r="AJ345" s="232"/>
      <c r="AK345" s="232"/>
      <c r="AL345" s="232"/>
      <c r="AM345" s="232"/>
      <c r="AN345" s="226"/>
      <c r="AO345" s="226"/>
      <c r="AP345" s="226"/>
      <c r="AQ345" s="226"/>
      <c r="AR345" s="230"/>
      <c r="AS345" s="230"/>
      <c r="AT345" s="230"/>
      <c r="AU345" s="230"/>
      <c r="AV345" s="230"/>
      <c r="AW345" s="230"/>
      <c r="AX345" s="230"/>
      <c r="AY345" s="230"/>
      <c r="AZ345" s="230"/>
      <c r="BA345" s="230"/>
      <c r="BB345" s="230"/>
      <c r="BC345" s="230"/>
      <c r="BD345" s="230"/>
      <c r="BE345" s="230"/>
      <c r="BF345" s="230"/>
      <c r="BG345" s="230"/>
      <c r="BH345" s="60"/>
      <c r="BI345" s="60"/>
      <c r="BJ345" s="60"/>
      <c r="BK345" s="60"/>
      <c r="BL345" s="60"/>
      <c r="BM345" s="60"/>
      <c r="BN345" s="60"/>
      <c r="BO345" s="60"/>
      <c r="BP345" s="60"/>
      <c r="BQ345" s="60"/>
      <c r="BR345" s="60"/>
      <c r="BS345" s="60"/>
      <c r="BT345" s="60"/>
      <c r="BU345" s="60"/>
      <c r="BV345" s="60"/>
      <c r="BW345" s="60"/>
      <c r="BX345" s="60"/>
      <c r="BZ345" s="56"/>
      <c r="CA345" s="56"/>
      <c r="CB345" s="56"/>
      <c r="CC345" s="56"/>
      <c r="CD345" s="56"/>
    </row>
    <row r="346" spans="1:82">
      <c r="A346" s="239"/>
      <c r="B346" s="239"/>
      <c r="C346" s="239"/>
      <c r="D346" s="239"/>
      <c r="E346" s="239"/>
      <c r="F346" s="239"/>
      <c r="G346" s="239"/>
      <c r="H346" s="239"/>
      <c r="I346" s="239"/>
      <c r="J346" s="239"/>
      <c r="K346" s="239"/>
      <c r="L346" s="239"/>
      <c r="M346" s="240">
        <v>269</v>
      </c>
      <c r="N346" s="240"/>
      <c r="O346" s="233"/>
      <c r="P346" s="233"/>
      <c r="Q346" s="233"/>
      <c r="R346" s="233"/>
      <c r="S346" s="233"/>
      <c r="T346" s="233"/>
      <c r="U346" s="231"/>
      <c r="V346" s="231"/>
      <c r="W346" s="231"/>
      <c r="X346" s="231"/>
      <c r="Y346" s="231"/>
      <c r="Z346" s="231"/>
      <c r="AA346" s="231"/>
      <c r="AB346" s="231"/>
      <c r="AC346" s="231"/>
      <c r="AD346" s="232"/>
      <c r="AE346" s="232"/>
      <c r="AF346" s="232"/>
      <c r="AG346" s="233"/>
      <c r="AH346" s="233"/>
      <c r="AI346" s="233"/>
      <c r="AJ346" s="232"/>
      <c r="AK346" s="232"/>
      <c r="AL346" s="232"/>
      <c r="AM346" s="232"/>
      <c r="AN346" s="226"/>
      <c r="AO346" s="226"/>
      <c r="AP346" s="226"/>
      <c r="AQ346" s="226"/>
      <c r="AR346" s="230"/>
      <c r="AS346" s="230"/>
      <c r="AT346" s="230"/>
      <c r="AU346" s="230"/>
      <c r="AV346" s="230"/>
      <c r="AW346" s="230"/>
      <c r="AX346" s="230"/>
      <c r="AY346" s="230"/>
      <c r="AZ346" s="230"/>
      <c r="BA346" s="230"/>
      <c r="BB346" s="230"/>
      <c r="BC346" s="230"/>
      <c r="BD346" s="230"/>
      <c r="BE346" s="230"/>
      <c r="BF346" s="230"/>
      <c r="BG346" s="230"/>
      <c r="BH346" s="60"/>
      <c r="BI346" s="60"/>
      <c r="BJ346" s="60"/>
      <c r="BK346" s="60"/>
      <c r="BL346" s="60"/>
      <c r="BM346" s="60"/>
      <c r="BN346" s="60"/>
      <c r="BO346" s="60"/>
      <c r="BP346" s="60"/>
      <c r="BQ346" s="60"/>
      <c r="BR346" s="60"/>
      <c r="BS346" s="60"/>
      <c r="BT346" s="60"/>
      <c r="BU346" s="60"/>
      <c r="BV346" s="60"/>
      <c r="BW346" s="60"/>
      <c r="BX346" s="60"/>
      <c r="BZ346" s="56"/>
      <c r="CA346" s="56"/>
      <c r="CB346" s="56"/>
      <c r="CC346" s="56"/>
      <c r="CD346" s="56"/>
    </row>
    <row r="347" spans="1:82">
      <c r="A347" s="236"/>
      <c r="B347" s="236"/>
      <c r="C347" s="236"/>
      <c r="D347" s="236"/>
      <c r="E347" s="236"/>
      <c r="F347" s="236"/>
      <c r="G347" s="236"/>
      <c r="H347" s="236"/>
      <c r="I347" s="236"/>
      <c r="J347" s="236"/>
      <c r="K347" s="236"/>
      <c r="L347" s="236"/>
      <c r="M347" s="237">
        <v>270</v>
      </c>
      <c r="N347" s="237"/>
      <c r="O347" s="235"/>
      <c r="P347" s="235"/>
      <c r="Q347" s="235"/>
      <c r="R347" s="235"/>
      <c r="S347" s="235"/>
      <c r="T347" s="235"/>
      <c r="U347" s="238"/>
      <c r="V347" s="238"/>
      <c r="W347" s="238"/>
      <c r="X347" s="238"/>
      <c r="Y347" s="238"/>
      <c r="Z347" s="238"/>
      <c r="AA347" s="238"/>
      <c r="AB347" s="238"/>
      <c r="AC347" s="238"/>
      <c r="AD347" s="234"/>
      <c r="AE347" s="234"/>
      <c r="AF347" s="234"/>
      <c r="AG347" s="235"/>
      <c r="AH347" s="235"/>
      <c r="AI347" s="235"/>
      <c r="AJ347" s="234"/>
      <c r="AK347" s="234"/>
      <c r="AL347" s="234"/>
      <c r="AM347" s="234"/>
      <c r="AN347" s="225"/>
      <c r="AO347" s="225"/>
      <c r="AP347" s="225"/>
      <c r="AQ347" s="225"/>
      <c r="AR347" s="230"/>
      <c r="AS347" s="230"/>
      <c r="AT347" s="230"/>
      <c r="AU347" s="230"/>
      <c r="AV347" s="230"/>
      <c r="AW347" s="230"/>
      <c r="AX347" s="230"/>
      <c r="AY347" s="230"/>
      <c r="AZ347" s="230"/>
      <c r="BA347" s="230"/>
      <c r="BB347" s="230"/>
      <c r="BC347" s="230"/>
      <c r="BD347" s="230"/>
      <c r="BE347" s="230"/>
      <c r="BF347" s="230"/>
      <c r="BG347" s="230"/>
      <c r="BH347" s="60"/>
      <c r="BI347" s="60"/>
      <c r="BJ347" s="60"/>
      <c r="BK347" s="60"/>
      <c r="BL347" s="60"/>
      <c r="BM347" s="60"/>
      <c r="BN347" s="60"/>
      <c r="BO347" s="60"/>
      <c r="BP347" s="60"/>
      <c r="BQ347" s="60"/>
      <c r="BR347" s="60"/>
      <c r="BS347" s="60"/>
      <c r="BT347" s="60"/>
      <c r="BU347" s="60"/>
      <c r="BV347" s="60"/>
      <c r="BW347" s="60"/>
      <c r="BX347" s="60"/>
      <c r="BZ347" s="56"/>
      <c r="CA347" s="56"/>
      <c r="CB347" s="56"/>
      <c r="CC347" s="56"/>
      <c r="CD347" s="56"/>
    </row>
    <row r="348" spans="1:82" ht="13.5" customHeight="1">
      <c r="A348" s="56"/>
      <c r="B348" s="56"/>
      <c r="C348" s="56"/>
      <c r="D348" s="56"/>
      <c r="E348" s="56"/>
      <c r="F348" s="56"/>
      <c r="G348" s="56"/>
      <c r="H348" s="56"/>
      <c r="I348" s="56"/>
      <c r="J348" s="56"/>
      <c r="K348" s="56"/>
      <c r="L348" s="56"/>
      <c r="M348" s="56"/>
      <c r="N348" s="56"/>
      <c r="O348" s="56"/>
      <c r="P348" s="56"/>
      <c r="Q348" s="56"/>
      <c r="R348" s="56"/>
      <c r="S348" s="56"/>
      <c r="T348" s="56"/>
      <c r="U348" s="61"/>
      <c r="V348" s="61"/>
      <c r="W348" s="61"/>
      <c r="X348" s="61"/>
      <c r="Y348" s="61"/>
      <c r="Z348" s="61"/>
      <c r="AA348" s="61"/>
      <c r="AB348" s="61"/>
      <c r="AC348" s="61"/>
      <c r="AD348" s="61"/>
      <c r="AE348" s="61"/>
      <c r="AF348" s="61"/>
      <c r="AG348" s="61"/>
      <c r="AH348" s="61"/>
      <c r="AI348" s="61"/>
      <c r="AJ348" s="62"/>
      <c r="AK348" s="62"/>
      <c r="AL348" s="62"/>
      <c r="AM348" s="62"/>
      <c r="AN348" s="62"/>
      <c r="AO348" s="62"/>
      <c r="AP348" s="62"/>
      <c r="AQ348" s="62"/>
      <c r="AR348" s="63"/>
      <c r="AS348" s="63"/>
      <c r="AT348" s="63"/>
      <c r="AU348" s="63"/>
      <c r="AV348" s="63"/>
      <c r="AW348" s="63"/>
      <c r="AX348" s="63"/>
      <c r="AY348" s="63"/>
      <c r="AZ348" s="63"/>
      <c r="BA348" s="63"/>
      <c r="BB348" s="63"/>
      <c r="BC348" s="63"/>
      <c r="BD348" s="63"/>
      <c r="BE348" s="63"/>
      <c r="BF348" s="63"/>
      <c r="BG348" s="63"/>
    </row>
    <row r="349" spans="1:82" ht="13.5" customHeight="1">
      <c r="A349" s="56"/>
      <c r="B349" s="56"/>
      <c r="C349" s="56"/>
      <c r="D349" s="56"/>
      <c r="E349" s="56"/>
      <c r="F349" s="56"/>
      <c r="G349" s="56"/>
      <c r="H349" s="56"/>
      <c r="I349" s="56"/>
      <c r="J349" s="56"/>
      <c r="K349" s="56"/>
      <c r="L349" s="56"/>
      <c r="M349" s="56"/>
      <c r="N349" s="56"/>
      <c r="O349" s="56"/>
      <c r="P349" s="56"/>
      <c r="Q349" s="56"/>
      <c r="R349" s="56"/>
      <c r="S349" s="56"/>
      <c r="T349" s="56"/>
      <c r="U349" s="61"/>
      <c r="V349" s="61"/>
      <c r="W349" s="61"/>
      <c r="X349" s="61"/>
      <c r="Y349" s="61"/>
      <c r="Z349" s="61"/>
      <c r="AA349" s="61"/>
      <c r="AB349" s="61"/>
      <c r="AC349" s="61"/>
      <c r="AD349" s="61"/>
      <c r="AE349" s="61"/>
      <c r="AF349" s="61"/>
      <c r="AG349" s="61"/>
      <c r="AH349" s="61"/>
      <c r="AI349" s="61"/>
      <c r="AJ349" s="62"/>
      <c r="AK349" s="62"/>
      <c r="AL349" s="62"/>
      <c r="AM349" s="62"/>
      <c r="AN349" s="62"/>
      <c r="AO349" s="62"/>
      <c r="AP349" s="62"/>
      <c r="AQ349" s="62"/>
      <c r="AR349" s="63"/>
      <c r="AS349" s="63"/>
      <c r="AT349" s="63"/>
      <c r="AU349" s="63"/>
      <c r="AV349" s="63"/>
      <c r="AW349" s="63"/>
      <c r="AX349" s="63"/>
      <c r="AY349" s="63"/>
      <c r="AZ349" s="63"/>
      <c r="BA349" s="63"/>
      <c r="BB349" s="63"/>
      <c r="BC349" s="63"/>
      <c r="BD349" s="63"/>
      <c r="BE349" s="63"/>
      <c r="BF349" s="63"/>
      <c r="BG349" s="63"/>
    </row>
    <row r="350" spans="1:82" ht="13.5" customHeight="1">
      <c r="A350" s="56"/>
      <c r="B350" s="56"/>
      <c r="C350" s="56"/>
      <c r="D350" s="56"/>
      <c r="E350" s="56"/>
      <c r="F350" s="56"/>
      <c r="G350" s="56"/>
      <c r="H350" s="56"/>
      <c r="I350" s="56"/>
      <c r="J350" s="56"/>
      <c r="K350" s="56"/>
      <c r="L350" s="56"/>
      <c r="M350" s="56"/>
      <c r="N350" s="56"/>
      <c r="O350" s="56"/>
      <c r="P350" s="56"/>
      <c r="Q350" s="56"/>
      <c r="R350" s="56"/>
      <c r="S350" s="56"/>
      <c r="T350" s="56"/>
      <c r="U350" s="61"/>
      <c r="V350" s="61"/>
      <c r="W350" s="61"/>
      <c r="X350" s="61"/>
      <c r="Y350" s="61"/>
      <c r="Z350" s="61"/>
      <c r="AA350" s="61"/>
      <c r="AB350" s="61"/>
      <c r="AC350" s="61"/>
      <c r="AD350" s="61"/>
      <c r="AE350" s="61"/>
      <c r="AF350" s="61"/>
      <c r="AG350" s="61"/>
      <c r="AH350" s="61"/>
      <c r="AI350" s="61"/>
      <c r="AJ350" s="62"/>
      <c r="AK350" s="62"/>
      <c r="AL350" s="62"/>
      <c r="AM350" s="62"/>
      <c r="AN350" s="63"/>
      <c r="AO350" s="63"/>
      <c r="AP350" s="63"/>
      <c r="AQ350" s="63"/>
      <c r="AR350" s="63"/>
      <c r="AS350" s="63"/>
      <c r="AT350" s="63"/>
      <c r="AU350" s="63"/>
      <c r="AV350" s="63"/>
      <c r="AW350" s="63"/>
      <c r="AX350" s="63"/>
      <c r="AY350" s="63"/>
      <c r="AZ350" s="63"/>
      <c r="BA350" s="63"/>
      <c r="BB350" s="63"/>
      <c r="BC350" s="63"/>
      <c r="BD350" s="63"/>
      <c r="BE350" s="63"/>
      <c r="BF350" s="63"/>
      <c r="BG350" s="63"/>
    </row>
    <row r="351" spans="1:82" ht="13.5" customHeight="1">
      <c r="A351" s="56"/>
      <c r="B351" s="56"/>
      <c r="C351" s="56"/>
      <c r="D351" s="56"/>
      <c r="E351" s="56"/>
      <c r="F351" s="56"/>
      <c r="G351" s="56"/>
      <c r="H351" s="56"/>
      <c r="I351" s="56"/>
      <c r="J351" s="56"/>
      <c r="K351" s="56"/>
      <c r="L351" s="56"/>
      <c r="M351" s="56"/>
      <c r="N351" s="56"/>
      <c r="O351" s="56"/>
      <c r="P351" s="56"/>
      <c r="Q351" s="56"/>
      <c r="R351" s="56"/>
      <c r="S351" s="56"/>
      <c r="T351" s="56"/>
      <c r="U351" s="61"/>
      <c r="V351" s="61"/>
      <c r="W351" s="61"/>
      <c r="X351" s="61"/>
      <c r="Y351" s="61"/>
      <c r="Z351" s="61"/>
      <c r="AA351" s="61"/>
      <c r="AB351" s="61"/>
      <c r="AC351" s="61"/>
      <c r="AD351" s="61"/>
      <c r="AE351" s="61"/>
      <c r="AF351" s="61"/>
      <c r="AG351" s="61"/>
      <c r="AH351" s="61"/>
      <c r="AI351" s="61"/>
      <c r="AJ351" s="62"/>
      <c r="AK351" s="62"/>
      <c r="AL351" s="62"/>
      <c r="AM351" s="62"/>
      <c r="AN351" s="63"/>
      <c r="AO351" s="63"/>
      <c r="AP351" s="63"/>
      <c r="AQ351" s="63"/>
      <c r="AR351" s="63"/>
      <c r="AS351" s="63"/>
      <c r="AT351" s="63"/>
      <c r="AU351" s="63"/>
      <c r="AV351" s="63"/>
      <c r="AW351" s="63"/>
      <c r="AX351" s="63"/>
      <c r="AY351" s="63"/>
      <c r="AZ351" s="63"/>
      <c r="BA351" s="63"/>
      <c r="BB351" s="63"/>
      <c r="BC351" s="63"/>
      <c r="BD351" s="63"/>
      <c r="BE351" s="63"/>
      <c r="BF351" s="63"/>
      <c r="BG351" s="63"/>
    </row>
  </sheetData>
  <mergeCells count="4590">
    <mergeCell ref="BZ7:EA17"/>
    <mergeCell ref="A1:L2"/>
    <mergeCell ref="A3:D5"/>
    <mergeCell ref="E3:H5"/>
    <mergeCell ref="I3:L5"/>
    <mergeCell ref="E347:H347"/>
    <mergeCell ref="AZ346:BC346"/>
    <mergeCell ref="AA346:AC346"/>
    <mergeCell ref="AD346:AF346"/>
    <mergeCell ref="AG346:AI346"/>
    <mergeCell ref="AJ346:AM346"/>
    <mergeCell ref="O346:T346"/>
    <mergeCell ref="U346:W346"/>
    <mergeCell ref="X346:Z346"/>
    <mergeCell ref="AV346:AY346"/>
    <mergeCell ref="AZ345:BC345"/>
    <mergeCell ref="I347:L347"/>
    <mergeCell ref="M347:N347"/>
    <mergeCell ref="AN347:AQ347"/>
    <mergeCell ref="O347:T347"/>
    <mergeCell ref="U347:W347"/>
    <mergeCell ref="X347:Z347"/>
    <mergeCell ref="U344:W344"/>
    <mergeCell ref="AN344:AQ344"/>
    <mergeCell ref="AA344:AC344"/>
    <mergeCell ref="AD344:AF344"/>
    <mergeCell ref="AG344:AI344"/>
    <mergeCell ref="AJ344:AM344"/>
    <mergeCell ref="A344:D344"/>
    <mergeCell ref="E344:H344"/>
    <mergeCell ref="I344:L344"/>
    <mergeCell ref="M344:N344"/>
    <mergeCell ref="O344:T344"/>
    <mergeCell ref="BD345:BG345"/>
    <mergeCell ref="AD345:AF345"/>
    <mergeCell ref="AG345:AI345"/>
    <mergeCell ref="AJ345:AM345"/>
    <mergeCell ref="AN345:AQ345"/>
    <mergeCell ref="AR345:AU345"/>
    <mergeCell ref="AV345:AY345"/>
    <mergeCell ref="A345:D345"/>
    <mergeCell ref="E345:H345"/>
    <mergeCell ref="I345:L345"/>
    <mergeCell ref="M345:N345"/>
    <mergeCell ref="O345:T345"/>
    <mergeCell ref="BD346:BG346"/>
    <mergeCell ref="AA347:AC347"/>
    <mergeCell ref="AD347:AF347"/>
    <mergeCell ref="AG347:AI347"/>
    <mergeCell ref="AJ347:AM347"/>
    <mergeCell ref="AZ347:BC347"/>
    <mergeCell ref="AN346:AQ346"/>
    <mergeCell ref="BD347:BG347"/>
    <mergeCell ref="AR347:AU347"/>
    <mergeCell ref="AR346:AU346"/>
    <mergeCell ref="AV347:AY347"/>
    <mergeCell ref="A346:D346"/>
    <mergeCell ref="E346:H346"/>
    <mergeCell ref="I346:L346"/>
    <mergeCell ref="M346:N346"/>
    <mergeCell ref="U345:W345"/>
    <mergeCell ref="X345:Z345"/>
    <mergeCell ref="AA345:AC345"/>
    <mergeCell ref="A347:D347"/>
    <mergeCell ref="BD343:BG343"/>
    <mergeCell ref="AV343:AY343"/>
    <mergeCell ref="AZ343:BC343"/>
    <mergeCell ref="AR344:AU344"/>
    <mergeCell ref="AV344:AY344"/>
    <mergeCell ref="BD344:BG344"/>
    <mergeCell ref="BD342:BG342"/>
    <mergeCell ref="A343:D343"/>
    <mergeCell ref="E343:H343"/>
    <mergeCell ref="I343:L343"/>
    <mergeCell ref="M343:N343"/>
    <mergeCell ref="O343:T343"/>
    <mergeCell ref="AD342:AF342"/>
    <mergeCell ref="U342:W342"/>
    <mergeCell ref="X342:Z342"/>
    <mergeCell ref="AG342:AI342"/>
    <mergeCell ref="AZ342:BC342"/>
    <mergeCell ref="U343:W343"/>
    <mergeCell ref="X343:Z343"/>
    <mergeCell ref="AA343:AC343"/>
    <mergeCell ref="AA342:AC342"/>
    <mergeCell ref="AJ342:AM342"/>
    <mergeCell ref="AN342:AQ342"/>
    <mergeCell ref="AZ341:BC341"/>
    <mergeCell ref="AR341:AU341"/>
    <mergeCell ref="AV341:AY341"/>
    <mergeCell ref="U340:W340"/>
    <mergeCell ref="AN340:AQ340"/>
    <mergeCell ref="AG340:AI340"/>
    <mergeCell ref="AJ340:AM340"/>
    <mergeCell ref="AA340:AC340"/>
    <mergeCell ref="AD340:AF340"/>
    <mergeCell ref="X340:Z340"/>
    <mergeCell ref="AD343:AF343"/>
    <mergeCell ref="AG343:AI343"/>
    <mergeCell ref="AJ343:AM343"/>
    <mergeCell ref="AN343:AQ343"/>
    <mergeCell ref="AV342:AY342"/>
    <mergeCell ref="X344:Z344"/>
    <mergeCell ref="AZ344:BC344"/>
    <mergeCell ref="AR343:AU343"/>
    <mergeCell ref="A340:D340"/>
    <mergeCell ref="E340:H340"/>
    <mergeCell ref="I340:L340"/>
    <mergeCell ref="M340:N340"/>
    <mergeCell ref="O340:T340"/>
    <mergeCell ref="AR339:AU339"/>
    <mergeCell ref="BD339:BG339"/>
    <mergeCell ref="AV339:AY339"/>
    <mergeCell ref="AZ339:BC339"/>
    <mergeCell ref="AR340:AU340"/>
    <mergeCell ref="AV340:AY340"/>
    <mergeCell ref="AZ340:BC340"/>
    <mergeCell ref="AR342:AU342"/>
    <mergeCell ref="A342:D342"/>
    <mergeCell ref="E342:H342"/>
    <mergeCell ref="I342:L342"/>
    <mergeCell ref="M342:N342"/>
    <mergeCell ref="O342:T342"/>
    <mergeCell ref="BD341:BG341"/>
    <mergeCell ref="BD340:BG340"/>
    <mergeCell ref="A341:D341"/>
    <mergeCell ref="E341:H341"/>
    <mergeCell ref="I341:L341"/>
    <mergeCell ref="M341:N341"/>
    <mergeCell ref="O341:T341"/>
    <mergeCell ref="U341:W341"/>
    <mergeCell ref="AN341:AQ341"/>
    <mergeCell ref="AD341:AF341"/>
    <mergeCell ref="AG341:AI341"/>
    <mergeCell ref="AJ341:AM341"/>
    <mergeCell ref="X341:Z341"/>
    <mergeCell ref="AA341:AC341"/>
    <mergeCell ref="AV338:AY338"/>
    <mergeCell ref="BD338:BG338"/>
    <mergeCell ref="A339:D339"/>
    <mergeCell ref="E339:H339"/>
    <mergeCell ref="I339:L339"/>
    <mergeCell ref="M339:N339"/>
    <mergeCell ref="O339:T339"/>
    <mergeCell ref="AD338:AF338"/>
    <mergeCell ref="U338:W338"/>
    <mergeCell ref="X338:Z338"/>
    <mergeCell ref="AG338:AI338"/>
    <mergeCell ref="AZ338:BC338"/>
    <mergeCell ref="U339:W339"/>
    <mergeCell ref="X339:Z339"/>
    <mergeCell ref="AA339:AC339"/>
    <mergeCell ref="AA338:AC338"/>
    <mergeCell ref="AJ338:AM338"/>
    <mergeCell ref="AN338:AQ338"/>
    <mergeCell ref="AR338:AU338"/>
    <mergeCell ref="A338:D338"/>
    <mergeCell ref="E338:H338"/>
    <mergeCell ref="I338:L338"/>
    <mergeCell ref="M338:N338"/>
    <mergeCell ref="O338:T338"/>
    <mergeCell ref="AD339:AF339"/>
    <mergeCell ref="AG339:AI339"/>
    <mergeCell ref="AJ339:AM339"/>
    <mergeCell ref="AN339:AQ339"/>
    <mergeCell ref="BD337:BG337"/>
    <mergeCell ref="BD336:BG336"/>
    <mergeCell ref="A337:D337"/>
    <mergeCell ref="E337:H337"/>
    <mergeCell ref="I337:L337"/>
    <mergeCell ref="M337:N337"/>
    <mergeCell ref="O337:T337"/>
    <mergeCell ref="U337:W337"/>
    <mergeCell ref="AN337:AQ337"/>
    <mergeCell ref="AD337:AF337"/>
    <mergeCell ref="AG337:AI337"/>
    <mergeCell ref="AJ337:AM337"/>
    <mergeCell ref="X337:Z337"/>
    <mergeCell ref="AA337:AC337"/>
    <mergeCell ref="AZ337:BC337"/>
    <mergeCell ref="AR337:AU337"/>
    <mergeCell ref="AV337:AY337"/>
    <mergeCell ref="AN336:AQ336"/>
    <mergeCell ref="AR336:AU336"/>
    <mergeCell ref="AG336:AI336"/>
    <mergeCell ref="AJ336:AM336"/>
    <mergeCell ref="AA336:AC336"/>
    <mergeCell ref="AD336:AF336"/>
    <mergeCell ref="AV336:AY336"/>
    <mergeCell ref="AZ336:BC336"/>
    <mergeCell ref="A336:D336"/>
    <mergeCell ref="E336:H336"/>
    <mergeCell ref="I336:L336"/>
    <mergeCell ref="M336:N336"/>
    <mergeCell ref="O336:T336"/>
    <mergeCell ref="U336:W336"/>
    <mergeCell ref="X336:Z336"/>
    <mergeCell ref="AA335:AC335"/>
    <mergeCell ref="AD335:AF335"/>
    <mergeCell ref="A334:D334"/>
    <mergeCell ref="E334:H334"/>
    <mergeCell ref="I334:L334"/>
    <mergeCell ref="M334:N334"/>
    <mergeCell ref="AN334:AQ334"/>
    <mergeCell ref="AR334:AU334"/>
    <mergeCell ref="AA334:AC334"/>
    <mergeCell ref="AD334:AF334"/>
    <mergeCell ref="U334:W334"/>
    <mergeCell ref="X334:Z334"/>
    <mergeCell ref="O334:T334"/>
    <mergeCell ref="BD335:BG335"/>
    <mergeCell ref="BK335:BM335"/>
    <mergeCell ref="AN335:AQ335"/>
    <mergeCell ref="AR335:AU335"/>
    <mergeCell ref="AV335:AY335"/>
    <mergeCell ref="AZ335:BC335"/>
    <mergeCell ref="AG335:AI335"/>
    <mergeCell ref="AJ335:AM335"/>
    <mergeCell ref="A335:D335"/>
    <mergeCell ref="E335:H335"/>
    <mergeCell ref="I335:L335"/>
    <mergeCell ref="M335:N335"/>
    <mergeCell ref="U335:W335"/>
    <mergeCell ref="X335:Z335"/>
    <mergeCell ref="AG334:AI334"/>
    <mergeCell ref="AJ334:AM334"/>
    <mergeCell ref="O335:T335"/>
    <mergeCell ref="BD334:BG334"/>
    <mergeCell ref="BK334:BM334"/>
    <mergeCell ref="AV333:AY333"/>
    <mergeCell ref="AZ333:BC333"/>
    <mergeCell ref="AN333:AQ333"/>
    <mergeCell ref="AR333:AU333"/>
    <mergeCell ref="U333:W333"/>
    <mergeCell ref="X333:Z333"/>
    <mergeCell ref="A333:D333"/>
    <mergeCell ref="E333:H333"/>
    <mergeCell ref="I333:L333"/>
    <mergeCell ref="M333:N333"/>
    <mergeCell ref="AG333:AI333"/>
    <mergeCell ref="AJ333:AM333"/>
    <mergeCell ref="O333:T333"/>
    <mergeCell ref="AA333:AC333"/>
    <mergeCell ref="AD333:AF333"/>
    <mergeCell ref="AV334:AY334"/>
    <mergeCell ref="AZ334:BC334"/>
    <mergeCell ref="AG331:AI331"/>
    <mergeCell ref="AJ331:AM331"/>
    <mergeCell ref="A332:D332"/>
    <mergeCell ref="E332:H332"/>
    <mergeCell ref="I332:L332"/>
    <mergeCell ref="M332:N332"/>
    <mergeCell ref="AA332:AC332"/>
    <mergeCell ref="AD332:AF332"/>
    <mergeCell ref="AG332:AI332"/>
    <mergeCell ref="AJ332:AM332"/>
    <mergeCell ref="A331:D331"/>
    <mergeCell ref="E331:H331"/>
    <mergeCell ref="I331:L331"/>
    <mergeCell ref="M331:N331"/>
    <mergeCell ref="AN331:AQ331"/>
    <mergeCell ref="AR331:AU331"/>
    <mergeCell ref="AA331:AC331"/>
    <mergeCell ref="AD331:AF331"/>
    <mergeCell ref="U331:W331"/>
    <mergeCell ref="X331:Z331"/>
    <mergeCell ref="O331:T331"/>
    <mergeCell ref="BD333:BG333"/>
    <mergeCell ref="BK333:BM333"/>
    <mergeCell ref="AN330:AQ330"/>
    <mergeCell ref="AR330:AU330"/>
    <mergeCell ref="U330:W330"/>
    <mergeCell ref="X330:Z330"/>
    <mergeCell ref="A330:D330"/>
    <mergeCell ref="E330:H330"/>
    <mergeCell ref="I330:L330"/>
    <mergeCell ref="M330:N330"/>
    <mergeCell ref="U332:W332"/>
    <mergeCell ref="X332:Z332"/>
    <mergeCell ref="O332:T332"/>
    <mergeCell ref="AG330:AI330"/>
    <mergeCell ref="AJ330:AM330"/>
    <mergeCell ref="O330:T330"/>
    <mergeCell ref="AN332:AQ332"/>
    <mergeCell ref="AR332:AU332"/>
    <mergeCell ref="BD331:BG331"/>
    <mergeCell ref="AA330:AC330"/>
    <mergeCell ref="AD330:AF330"/>
    <mergeCell ref="BD330:BG330"/>
    <mergeCell ref="BK330:BM330"/>
    <mergeCell ref="AV330:AY330"/>
    <mergeCell ref="AZ330:BC330"/>
    <mergeCell ref="BK331:BM331"/>
    <mergeCell ref="AV331:AY331"/>
    <mergeCell ref="AZ331:BC331"/>
    <mergeCell ref="BD332:BG332"/>
    <mergeCell ref="BK332:BM332"/>
    <mergeCell ref="AV332:AY332"/>
    <mergeCell ref="AZ332:BC332"/>
    <mergeCell ref="O328:T328"/>
    <mergeCell ref="AN329:AQ329"/>
    <mergeCell ref="AR329:AU329"/>
    <mergeCell ref="BD327:BG327"/>
    <mergeCell ref="BK327:BM327"/>
    <mergeCell ref="AV327:AY327"/>
    <mergeCell ref="AZ327:BC327"/>
    <mergeCell ref="AN327:AQ327"/>
    <mergeCell ref="AR327:AU327"/>
    <mergeCell ref="U327:W327"/>
    <mergeCell ref="X327:Z327"/>
    <mergeCell ref="BD328:BG328"/>
    <mergeCell ref="BK328:BM328"/>
    <mergeCell ref="AV328:AY328"/>
    <mergeCell ref="AZ328:BC328"/>
    <mergeCell ref="BD329:BG329"/>
    <mergeCell ref="BK329:BM329"/>
    <mergeCell ref="AV329:AY329"/>
    <mergeCell ref="AZ329:BC329"/>
    <mergeCell ref="AG328:AI328"/>
    <mergeCell ref="AJ328:AM328"/>
    <mergeCell ref="AA329:AC329"/>
    <mergeCell ref="AD329:AF329"/>
    <mergeCell ref="AG329:AI329"/>
    <mergeCell ref="AJ329:AM329"/>
    <mergeCell ref="AN328:AQ328"/>
    <mergeCell ref="AR328:AU328"/>
    <mergeCell ref="U325:W325"/>
    <mergeCell ref="X325:Z325"/>
    <mergeCell ref="O325:T325"/>
    <mergeCell ref="AN326:AQ326"/>
    <mergeCell ref="AR326:AU326"/>
    <mergeCell ref="A327:D327"/>
    <mergeCell ref="E327:H327"/>
    <mergeCell ref="I327:L327"/>
    <mergeCell ref="M327:N327"/>
    <mergeCell ref="U329:W329"/>
    <mergeCell ref="X329:Z329"/>
    <mergeCell ref="O329:T329"/>
    <mergeCell ref="AG327:AI327"/>
    <mergeCell ref="AJ327:AM327"/>
    <mergeCell ref="O327:T327"/>
    <mergeCell ref="U326:W326"/>
    <mergeCell ref="X326:Z326"/>
    <mergeCell ref="O326:T326"/>
    <mergeCell ref="AA327:AC327"/>
    <mergeCell ref="AD327:AF327"/>
    <mergeCell ref="A329:D329"/>
    <mergeCell ref="E329:H329"/>
    <mergeCell ref="I329:L329"/>
    <mergeCell ref="M329:N329"/>
    <mergeCell ref="A328:D328"/>
    <mergeCell ref="E328:H328"/>
    <mergeCell ref="I328:L328"/>
    <mergeCell ref="M328:N328"/>
    <mergeCell ref="AA328:AC328"/>
    <mergeCell ref="AD328:AF328"/>
    <mergeCell ref="U328:W328"/>
    <mergeCell ref="X328:Z328"/>
    <mergeCell ref="O324:T324"/>
    <mergeCell ref="U323:W323"/>
    <mergeCell ref="X323:Z323"/>
    <mergeCell ref="O323:T323"/>
    <mergeCell ref="AA324:AC324"/>
    <mergeCell ref="AD324:AF324"/>
    <mergeCell ref="BD325:BG325"/>
    <mergeCell ref="BK325:BM325"/>
    <mergeCell ref="AV325:AY325"/>
    <mergeCell ref="AZ325:BC325"/>
    <mergeCell ref="BD326:BG326"/>
    <mergeCell ref="BK326:BM326"/>
    <mergeCell ref="AV326:AY326"/>
    <mergeCell ref="AZ326:BC326"/>
    <mergeCell ref="AG325:AI325"/>
    <mergeCell ref="AJ325:AM325"/>
    <mergeCell ref="A326:D326"/>
    <mergeCell ref="E326:H326"/>
    <mergeCell ref="I326:L326"/>
    <mergeCell ref="M326:N326"/>
    <mergeCell ref="AA326:AC326"/>
    <mergeCell ref="AD326:AF326"/>
    <mergeCell ref="AG326:AI326"/>
    <mergeCell ref="AJ326:AM326"/>
    <mergeCell ref="A325:D325"/>
    <mergeCell ref="E325:H325"/>
    <mergeCell ref="I325:L325"/>
    <mergeCell ref="M325:N325"/>
    <mergeCell ref="AN325:AQ325"/>
    <mergeCell ref="AR325:AU325"/>
    <mergeCell ref="AA325:AC325"/>
    <mergeCell ref="AD325:AF325"/>
    <mergeCell ref="BD323:BG323"/>
    <mergeCell ref="BK323:BM323"/>
    <mergeCell ref="AV323:AY323"/>
    <mergeCell ref="AZ323:BC323"/>
    <mergeCell ref="U322:W322"/>
    <mergeCell ref="X322:Z322"/>
    <mergeCell ref="AG322:AI322"/>
    <mergeCell ref="AJ322:AM322"/>
    <mergeCell ref="A323:D323"/>
    <mergeCell ref="E323:H323"/>
    <mergeCell ref="I323:L323"/>
    <mergeCell ref="M323:N323"/>
    <mergeCell ref="AA323:AC323"/>
    <mergeCell ref="AD323:AF323"/>
    <mergeCell ref="BD324:BG324"/>
    <mergeCell ref="BK324:BM324"/>
    <mergeCell ref="AV324:AY324"/>
    <mergeCell ref="AZ324:BC324"/>
    <mergeCell ref="AN324:AQ324"/>
    <mergeCell ref="AR324:AU324"/>
    <mergeCell ref="U324:W324"/>
    <mergeCell ref="X324:Z324"/>
    <mergeCell ref="A324:D324"/>
    <mergeCell ref="E324:H324"/>
    <mergeCell ref="I324:L324"/>
    <mergeCell ref="M324:N324"/>
    <mergeCell ref="AN323:AQ323"/>
    <mergeCell ref="AR323:AU323"/>
    <mergeCell ref="AG324:AI324"/>
    <mergeCell ref="AJ324:AM324"/>
    <mergeCell ref="AG323:AI323"/>
    <mergeCell ref="AJ323:AM323"/>
    <mergeCell ref="A322:D322"/>
    <mergeCell ref="E322:H322"/>
    <mergeCell ref="I322:L322"/>
    <mergeCell ref="M322:N322"/>
    <mergeCell ref="A321:D321"/>
    <mergeCell ref="E321:H321"/>
    <mergeCell ref="I321:L321"/>
    <mergeCell ref="M321:N321"/>
    <mergeCell ref="O321:T321"/>
    <mergeCell ref="BD322:BG322"/>
    <mergeCell ref="AD320:AF320"/>
    <mergeCell ref="AG320:AI320"/>
    <mergeCell ref="AJ320:AM320"/>
    <mergeCell ref="AV320:AY320"/>
    <mergeCell ref="AZ320:BC320"/>
    <mergeCell ref="O322:T322"/>
    <mergeCell ref="AN321:AQ321"/>
    <mergeCell ref="AR321:AU321"/>
    <mergeCell ref="AA321:AC321"/>
    <mergeCell ref="AN320:AQ320"/>
    <mergeCell ref="AR320:AU320"/>
    <mergeCell ref="A320:D320"/>
    <mergeCell ref="E320:H320"/>
    <mergeCell ref="I320:L320"/>
    <mergeCell ref="M320:N320"/>
    <mergeCell ref="AV322:AY322"/>
    <mergeCell ref="AZ322:BC322"/>
    <mergeCell ref="BK319:BM319"/>
    <mergeCell ref="AN319:AQ319"/>
    <mergeCell ref="AR319:AU319"/>
    <mergeCell ref="AV319:AY319"/>
    <mergeCell ref="AZ319:BC319"/>
    <mergeCell ref="BD320:BG320"/>
    <mergeCell ref="BK320:BM320"/>
    <mergeCell ref="AJ319:AM319"/>
    <mergeCell ref="O320:T320"/>
    <mergeCell ref="U320:W320"/>
    <mergeCell ref="X320:Z320"/>
    <mergeCell ref="BK321:BM321"/>
    <mergeCell ref="AV321:AY321"/>
    <mergeCell ref="AZ321:BC321"/>
    <mergeCell ref="AN322:AQ322"/>
    <mergeCell ref="AR322:AU322"/>
    <mergeCell ref="AA322:AC322"/>
    <mergeCell ref="AD322:AF322"/>
    <mergeCell ref="AA320:AC320"/>
    <mergeCell ref="U321:W321"/>
    <mergeCell ref="X321:Z321"/>
    <mergeCell ref="BD321:BG321"/>
    <mergeCell ref="AD321:AF321"/>
    <mergeCell ref="AG321:AI321"/>
    <mergeCell ref="AJ321:AM321"/>
    <mergeCell ref="BK322:BM322"/>
    <mergeCell ref="BD318:BG318"/>
    <mergeCell ref="AD318:AF318"/>
    <mergeCell ref="AG318:AI318"/>
    <mergeCell ref="AJ318:AM318"/>
    <mergeCell ref="AN318:AQ318"/>
    <mergeCell ref="O319:T319"/>
    <mergeCell ref="U319:W319"/>
    <mergeCell ref="X319:Z319"/>
    <mergeCell ref="AG319:AI319"/>
    <mergeCell ref="U318:W318"/>
    <mergeCell ref="X318:Z318"/>
    <mergeCell ref="AA318:AC318"/>
    <mergeCell ref="AR318:AU318"/>
    <mergeCell ref="AV318:AY318"/>
    <mergeCell ref="AZ318:BC318"/>
    <mergeCell ref="A318:D318"/>
    <mergeCell ref="E318:H318"/>
    <mergeCell ref="I318:L318"/>
    <mergeCell ref="M318:N318"/>
    <mergeCell ref="O318:T318"/>
    <mergeCell ref="BD319:BG319"/>
    <mergeCell ref="O151:T151"/>
    <mergeCell ref="U151:W151"/>
    <mergeCell ref="X151:Z151"/>
    <mergeCell ref="AA151:AC151"/>
    <mergeCell ref="U152:W152"/>
    <mergeCell ref="X152:Z152"/>
    <mergeCell ref="AA152:AC152"/>
    <mergeCell ref="U163:W163"/>
    <mergeCell ref="O163:T163"/>
    <mergeCell ref="A319:D319"/>
    <mergeCell ref="E319:H319"/>
    <mergeCell ref="I319:L319"/>
    <mergeCell ref="M319:N319"/>
    <mergeCell ref="AA319:AC319"/>
    <mergeCell ref="AD319:AF319"/>
    <mergeCell ref="AG167:AI167"/>
    <mergeCell ref="AZ168:BC168"/>
    <mergeCell ref="X175:Z175"/>
    <mergeCell ref="AD175:AF175"/>
    <mergeCell ref="AZ175:BC175"/>
    <mergeCell ref="AA180:AC180"/>
    <mergeCell ref="AD180:AF180"/>
    <mergeCell ref="AG180:AI180"/>
    <mergeCell ref="AZ169:BC169"/>
    <mergeCell ref="A163:D163"/>
    <mergeCell ref="E163:H163"/>
    <mergeCell ref="I163:L163"/>
    <mergeCell ref="M163:N163"/>
    <mergeCell ref="E166:H166"/>
    <mergeCell ref="I166:L166"/>
    <mergeCell ref="M166:N166"/>
    <mergeCell ref="O166:T166"/>
    <mergeCell ref="BD151:BG151"/>
    <mergeCell ref="AJ152:AM152"/>
    <mergeCell ref="AZ152:BC152"/>
    <mergeCell ref="AD151:AF151"/>
    <mergeCell ref="AN151:AQ151"/>
    <mergeCell ref="AJ151:AM151"/>
    <mergeCell ref="AR152:AU152"/>
    <mergeCell ref="AV152:AY152"/>
    <mergeCell ref="BD152:BG152"/>
    <mergeCell ref="AR151:AU151"/>
    <mergeCell ref="AV151:AY151"/>
    <mergeCell ref="AZ151:BC151"/>
    <mergeCell ref="AN163:AQ163"/>
    <mergeCell ref="AR163:AU163"/>
    <mergeCell ref="X163:Z163"/>
    <mergeCell ref="AA163:AC163"/>
    <mergeCell ref="BD166:BG166"/>
    <mergeCell ref="AV163:AY163"/>
    <mergeCell ref="AZ162:BC162"/>
    <mergeCell ref="AG162:AI162"/>
    <mergeCell ref="AJ162:AM162"/>
    <mergeCell ref="AD162:AF162"/>
    <mergeCell ref="AJ164:AM164"/>
    <mergeCell ref="AG151:AI151"/>
    <mergeCell ref="AG152:AI152"/>
    <mergeCell ref="AG166:AI166"/>
    <mergeCell ref="AA165:AC165"/>
    <mergeCell ref="AN164:AQ164"/>
    <mergeCell ref="AR164:AU164"/>
    <mergeCell ref="AR165:AU165"/>
    <mergeCell ref="AV165:AY165"/>
    <mergeCell ref="X164:Z164"/>
    <mergeCell ref="BD169:BG169"/>
    <mergeCell ref="AZ172:BC172"/>
    <mergeCell ref="BD172:BG172"/>
    <mergeCell ref="BD175:BG175"/>
    <mergeCell ref="AD152:AF152"/>
    <mergeCell ref="AN152:AQ152"/>
    <mergeCell ref="AR150:AU150"/>
    <mergeCell ref="AV150:AY150"/>
    <mergeCell ref="A152:D152"/>
    <mergeCell ref="E152:H152"/>
    <mergeCell ref="I152:L152"/>
    <mergeCell ref="M152:N152"/>
    <mergeCell ref="O152:T152"/>
    <mergeCell ref="A150:D150"/>
    <mergeCell ref="E150:H150"/>
    <mergeCell ref="I150:L150"/>
    <mergeCell ref="M150:N150"/>
    <mergeCell ref="A151:D151"/>
    <mergeCell ref="E151:H151"/>
    <mergeCell ref="I151:L151"/>
    <mergeCell ref="M151:N151"/>
    <mergeCell ref="AA150:AC150"/>
    <mergeCell ref="AD150:AF150"/>
    <mergeCell ref="A162:D162"/>
    <mergeCell ref="BD162:BG162"/>
    <mergeCell ref="AZ163:BC163"/>
    <mergeCell ref="BD163:BG163"/>
    <mergeCell ref="AD163:AF163"/>
    <mergeCell ref="AG163:AI163"/>
    <mergeCell ref="AJ163:AM163"/>
    <mergeCell ref="AR162:AU162"/>
    <mergeCell ref="AV162:AY162"/>
    <mergeCell ref="A149:D149"/>
    <mergeCell ref="U149:W149"/>
    <mergeCell ref="X149:Z149"/>
    <mergeCell ref="E149:H149"/>
    <mergeCell ref="I149:L149"/>
    <mergeCell ref="M149:N149"/>
    <mergeCell ref="O149:T149"/>
    <mergeCell ref="AA148:AC148"/>
    <mergeCell ref="AD148:AF148"/>
    <mergeCell ref="BD148:BG148"/>
    <mergeCell ref="AV149:AY149"/>
    <mergeCell ref="AZ148:BC148"/>
    <mergeCell ref="AZ149:BC149"/>
    <mergeCell ref="BD150:BG150"/>
    <mergeCell ref="BD149:BG149"/>
    <mergeCell ref="AD149:AF149"/>
    <mergeCell ref="AG149:AI149"/>
    <mergeCell ref="AR149:AU149"/>
    <mergeCell ref="AN150:AQ150"/>
    <mergeCell ref="AG150:AI150"/>
    <mergeCell ref="AJ150:AM150"/>
    <mergeCell ref="AZ150:BC150"/>
    <mergeCell ref="AN149:AQ149"/>
    <mergeCell ref="A148:D148"/>
    <mergeCell ref="E148:H148"/>
    <mergeCell ref="I148:L148"/>
    <mergeCell ref="M148:N148"/>
    <mergeCell ref="O150:T150"/>
    <mergeCell ref="X148:Z148"/>
    <mergeCell ref="O148:T148"/>
    <mergeCell ref="U148:W148"/>
    <mergeCell ref="U150:W150"/>
    <mergeCell ref="BD147:BG147"/>
    <mergeCell ref="U147:W147"/>
    <mergeCell ref="X147:Z147"/>
    <mergeCell ref="AA147:AC147"/>
    <mergeCell ref="AD147:AF147"/>
    <mergeCell ref="AN147:AQ147"/>
    <mergeCell ref="AR147:AU147"/>
    <mergeCell ref="AV147:AY147"/>
    <mergeCell ref="AG147:AI147"/>
    <mergeCell ref="AZ146:BC146"/>
    <mergeCell ref="AZ147:BC147"/>
    <mergeCell ref="AG148:AI148"/>
    <mergeCell ref="AJ148:AM148"/>
    <mergeCell ref="AV148:AY148"/>
    <mergeCell ref="AJ147:AM147"/>
    <mergeCell ref="AN148:AQ148"/>
    <mergeCell ref="AR148:AU148"/>
    <mergeCell ref="BD146:BG146"/>
    <mergeCell ref="AJ149:AM149"/>
    <mergeCell ref="AA149:AC149"/>
    <mergeCell ref="X150:Z150"/>
    <mergeCell ref="AG144:AI144"/>
    <mergeCell ref="AJ144:AM144"/>
    <mergeCell ref="AV144:AY144"/>
    <mergeCell ref="AR144:AU144"/>
    <mergeCell ref="AD144:AF144"/>
    <mergeCell ref="O144:T144"/>
    <mergeCell ref="AN144:AQ144"/>
    <mergeCell ref="AZ144:BC144"/>
    <mergeCell ref="A147:D147"/>
    <mergeCell ref="E147:H147"/>
    <mergeCell ref="I147:L147"/>
    <mergeCell ref="M147:N147"/>
    <mergeCell ref="O147:T147"/>
    <mergeCell ref="U146:W146"/>
    <mergeCell ref="X146:Z146"/>
    <mergeCell ref="A146:D146"/>
    <mergeCell ref="E146:H146"/>
    <mergeCell ref="AV145:AY145"/>
    <mergeCell ref="AG146:AI146"/>
    <mergeCell ref="AJ146:AM146"/>
    <mergeCell ref="AV146:AY146"/>
    <mergeCell ref="AN146:AQ146"/>
    <mergeCell ref="AR146:AU146"/>
    <mergeCell ref="I146:L146"/>
    <mergeCell ref="M146:N146"/>
    <mergeCell ref="AN145:AQ145"/>
    <mergeCell ref="O146:T146"/>
    <mergeCell ref="AA146:AC146"/>
    <mergeCell ref="AD146:AF146"/>
    <mergeCell ref="AD145:AF145"/>
    <mergeCell ref="AG143:AI143"/>
    <mergeCell ref="A143:D143"/>
    <mergeCell ref="E143:H143"/>
    <mergeCell ref="M143:N143"/>
    <mergeCell ref="AN142:AQ142"/>
    <mergeCell ref="AR142:AU142"/>
    <mergeCell ref="AA142:AC142"/>
    <mergeCell ref="AD142:AF142"/>
    <mergeCell ref="AJ142:AM142"/>
    <mergeCell ref="AZ145:BC145"/>
    <mergeCell ref="BD145:BG145"/>
    <mergeCell ref="U145:W145"/>
    <mergeCell ref="X145:Z145"/>
    <mergeCell ref="AA145:AC145"/>
    <mergeCell ref="AG145:AI145"/>
    <mergeCell ref="AJ145:AM145"/>
    <mergeCell ref="AR145:AU145"/>
    <mergeCell ref="BD144:BG144"/>
    <mergeCell ref="A145:D145"/>
    <mergeCell ref="E145:H145"/>
    <mergeCell ref="I145:L145"/>
    <mergeCell ref="M145:N145"/>
    <mergeCell ref="O145:T145"/>
    <mergeCell ref="U144:W144"/>
    <mergeCell ref="X144:Z144"/>
    <mergeCell ref="A144:D144"/>
    <mergeCell ref="E144:H144"/>
    <mergeCell ref="I144:L144"/>
    <mergeCell ref="M144:N144"/>
    <mergeCell ref="AA144:AC144"/>
    <mergeCell ref="U143:W143"/>
    <mergeCell ref="AD139:AF139"/>
    <mergeCell ref="AG139:AI139"/>
    <mergeCell ref="U139:W139"/>
    <mergeCell ref="X139:Z139"/>
    <mergeCell ref="A141:D141"/>
    <mergeCell ref="E141:H141"/>
    <mergeCell ref="I141:L141"/>
    <mergeCell ref="M141:N141"/>
    <mergeCell ref="O141:T141"/>
    <mergeCell ref="U141:W141"/>
    <mergeCell ref="BD140:BG140"/>
    <mergeCell ref="AN140:AQ140"/>
    <mergeCell ref="BD142:BG142"/>
    <mergeCell ref="AJ141:AM141"/>
    <mergeCell ref="AN141:AQ141"/>
    <mergeCell ref="BD143:BG143"/>
    <mergeCell ref="AZ141:BC141"/>
    <mergeCell ref="BD141:BG141"/>
    <mergeCell ref="AV141:AY141"/>
    <mergeCell ref="AR141:AU141"/>
    <mergeCell ref="AZ142:BC142"/>
    <mergeCell ref="AZ143:BC143"/>
    <mergeCell ref="AG141:AI141"/>
    <mergeCell ref="AD141:AF141"/>
    <mergeCell ref="X141:Z141"/>
    <mergeCell ref="AA141:AC141"/>
    <mergeCell ref="A140:D140"/>
    <mergeCell ref="E140:H140"/>
    <mergeCell ref="A142:D142"/>
    <mergeCell ref="E142:H142"/>
    <mergeCell ref="I142:L142"/>
    <mergeCell ref="AV143:AY143"/>
    <mergeCell ref="X143:Z143"/>
    <mergeCell ref="U142:W142"/>
    <mergeCell ref="M142:N142"/>
    <mergeCell ref="O142:T142"/>
    <mergeCell ref="X142:Z142"/>
    <mergeCell ref="AG142:AI142"/>
    <mergeCell ref="AN143:AQ143"/>
    <mergeCell ref="AR143:AU143"/>
    <mergeCell ref="AA143:AC143"/>
    <mergeCell ref="O143:T143"/>
    <mergeCell ref="I143:L143"/>
    <mergeCell ref="BK140:BM140"/>
    <mergeCell ref="I140:L140"/>
    <mergeCell ref="M140:N140"/>
    <mergeCell ref="O140:T140"/>
    <mergeCell ref="U140:W140"/>
    <mergeCell ref="AZ140:BC140"/>
    <mergeCell ref="AJ140:AM140"/>
    <mergeCell ref="AR140:AU140"/>
    <mergeCell ref="AV140:AY140"/>
    <mergeCell ref="X140:Z140"/>
    <mergeCell ref="AA140:AC140"/>
    <mergeCell ref="AD140:AF140"/>
    <mergeCell ref="AG140:AI140"/>
    <mergeCell ref="AJ143:AM143"/>
    <mergeCell ref="AV142:AY142"/>
    <mergeCell ref="AD143:AF143"/>
    <mergeCell ref="AZ139:BC139"/>
    <mergeCell ref="AZ138:BC138"/>
    <mergeCell ref="BD138:BG138"/>
    <mergeCell ref="AZ137:BC137"/>
    <mergeCell ref="BD137:BG137"/>
    <mergeCell ref="BK138:BM138"/>
    <mergeCell ref="A139:D139"/>
    <mergeCell ref="E139:H139"/>
    <mergeCell ref="I139:L139"/>
    <mergeCell ref="M139:N139"/>
    <mergeCell ref="O139:T139"/>
    <mergeCell ref="AR137:AU137"/>
    <mergeCell ref="AV137:AY137"/>
    <mergeCell ref="AJ138:AM138"/>
    <mergeCell ref="AN138:AQ138"/>
    <mergeCell ref="AR138:AU138"/>
    <mergeCell ref="AV138:AY138"/>
    <mergeCell ref="A138:D138"/>
    <mergeCell ref="E138:H138"/>
    <mergeCell ref="I138:L138"/>
    <mergeCell ref="M138:N138"/>
    <mergeCell ref="AG138:AI138"/>
    <mergeCell ref="AJ137:AM137"/>
    <mergeCell ref="O138:T138"/>
    <mergeCell ref="U138:W138"/>
    <mergeCell ref="AD137:AF137"/>
    <mergeCell ref="X137:Z137"/>
    <mergeCell ref="AA137:AC137"/>
    <mergeCell ref="X138:Z138"/>
    <mergeCell ref="BD139:BG139"/>
    <mergeCell ref="AJ139:AM139"/>
    <mergeCell ref="AN139:AQ139"/>
    <mergeCell ref="AA138:AC138"/>
    <mergeCell ref="AD138:AF138"/>
    <mergeCell ref="BK139:BM139"/>
    <mergeCell ref="BK136:BM136"/>
    <mergeCell ref="X136:Z136"/>
    <mergeCell ref="AA136:AC136"/>
    <mergeCell ref="AD136:AF136"/>
    <mergeCell ref="AN137:AQ137"/>
    <mergeCell ref="A137:D137"/>
    <mergeCell ref="E137:H137"/>
    <mergeCell ref="I137:L137"/>
    <mergeCell ref="M137:N137"/>
    <mergeCell ref="O137:T137"/>
    <mergeCell ref="U137:W137"/>
    <mergeCell ref="BK137:BM137"/>
    <mergeCell ref="AG137:AI137"/>
    <mergeCell ref="BD136:BG136"/>
    <mergeCell ref="U136:W136"/>
    <mergeCell ref="AJ136:AM136"/>
    <mergeCell ref="AN136:AQ136"/>
    <mergeCell ref="AR136:AU136"/>
    <mergeCell ref="AV136:AY136"/>
    <mergeCell ref="A136:D136"/>
    <mergeCell ref="E136:H136"/>
    <mergeCell ref="I136:L136"/>
    <mergeCell ref="M136:N136"/>
    <mergeCell ref="O136:T136"/>
    <mergeCell ref="AZ136:BC136"/>
    <mergeCell ref="AG136:AI136"/>
    <mergeCell ref="AA139:AC139"/>
    <mergeCell ref="AR139:AU139"/>
    <mergeCell ref="AV139:AY139"/>
    <mergeCell ref="AZ135:BC135"/>
    <mergeCell ref="BD135:BG135"/>
    <mergeCell ref="AZ134:BC134"/>
    <mergeCell ref="BD134:BG134"/>
    <mergeCell ref="BK135:BM135"/>
    <mergeCell ref="AV134:AY134"/>
    <mergeCell ref="BK134:BM134"/>
    <mergeCell ref="AR134:AU134"/>
    <mergeCell ref="AJ135:AM135"/>
    <mergeCell ref="AN135:AQ135"/>
    <mergeCell ref="AR135:AU135"/>
    <mergeCell ref="AG134:AI134"/>
    <mergeCell ref="AV135:AY135"/>
    <mergeCell ref="U135:W135"/>
    <mergeCell ref="AD134:AF134"/>
    <mergeCell ref="AG135:AI135"/>
    <mergeCell ref="AJ134:AM134"/>
    <mergeCell ref="AN134:AQ134"/>
    <mergeCell ref="X134:Z134"/>
    <mergeCell ref="AA134:AC134"/>
    <mergeCell ref="X135:Z135"/>
    <mergeCell ref="AA135:AC135"/>
    <mergeCell ref="BK133:BM133"/>
    <mergeCell ref="A134:D134"/>
    <mergeCell ref="E134:H134"/>
    <mergeCell ref="I134:L134"/>
    <mergeCell ref="M134:N134"/>
    <mergeCell ref="U134:W134"/>
    <mergeCell ref="AZ133:BC133"/>
    <mergeCell ref="BD133:BG133"/>
    <mergeCell ref="U133:W133"/>
    <mergeCell ref="AJ133:AM133"/>
    <mergeCell ref="AN133:AQ133"/>
    <mergeCell ref="AR133:AU133"/>
    <mergeCell ref="AV133:AY133"/>
    <mergeCell ref="X133:Z133"/>
    <mergeCell ref="AA133:AC133"/>
    <mergeCell ref="AG132:AI132"/>
    <mergeCell ref="AJ131:AM131"/>
    <mergeCell ref="AJ132:AM132"/>
    <mergeCell ref="AG131:AI131"/>
    <mergeCell ref="A131:D131"/>
    <mergeCell ref="E131:H131"/>
    <mergeCell ref="I131:L131"/>
    <mergeCell ref="M131:N131"/>
    <mergeCell ref="AV131:AY131"/>
    <mergeCell ref="U132:W132"/>
    <mergeCell ref="X132:Z132"/>
    <mergeCell ref="A132:D132"/>
    <mergeCell ref="E132:H132"/>
    <mergeCell ref="O134:T134"/>
    <mergeCell ref="BK132:BM132"/>
    <mergeCell ref="BK131:BM131"/>
    <mergeCell ref="AA132:AC132"/>
    <mergeCell ref="A135:D135"/>
    <mergeCell ref="E135:H135"/>
    <mergeCell ref="I135:L135"/>
    <mergeCell ref="M135:N135"/>
    <mergeCell ref="O135:T135"/>
    <mergeCell ref="AD133:AF133"/>
    <mergeCell ref="AG133:AI133"/>
    <mergeCell ref="AD135:AF135"/>
    <mergeCell ref="A130:D130"/>
    <mergeCell ref="E130:H130"/>
    <mergeCell ref="BD130:BG130"/>
    <mergeCell ref="U130:W130"/>
    <mergeCell ref="AJ130:AM130"/>
    <mergeCell ref="AN130:AQ130"/>
    <mergeCell ref="AR130:AU130"/>
    <mergeCell ref="AV130:AY130"/>
    <mergeCell ref="BD132:BG132"/>
    <mergeCell ref="AZ131:BC131"/>
    <mergeCell ref="BD131:BG131"/>
    <mergeCell ref="AG130:AI130"/>
    <mergeCell ref="A133:D133"/>
    <mergeCell ref="E133:H133"/>
    <mergeCell ref="I133:L133"/>
    <mergeCell ref="M133:N133"/>
    <mergeCell ref="O133:T133"/>
    <mergeCell ref="O132:T132"/>
    <mergeCell ref="AN132:AQ132"/>
    <mergeCell ref="AR132:AU132"/>
    <mergeCell ref="AV132:AY132"/>
    <mergeCell ref="AZ132:BC132"/>
    <mergeCell ref="AN131:AQ131"/>
    <mergeCell ref="AR131:AU131"/>
    <mergeCell ref="BK129:BM129"/>
    <mergeCell ref="AG129:AI129"/>
    <mergeCell ref="AR129:AU129"/>
    <mergeCell ref="AV129:AY129"/>
    <mergeCell ref="AZ129:BC129"/>
    <mergeCell ref="I130:L130"/>
    <mergeCell ref="M130:N130"/>
    <mergeCell ref="X129:Z129"/>
    <mergeCell ref="AA129:AC129"/>
    <mergeCell ref="BK130:BM130"/>
    <mergeCell ref="AD131:AF131"/>
    <mergeCell ref="X131:Z131"/>
    <mergeCell ref="AA131:AC131"/>
    <mergeCell ref="AA130:AC130"/>
    <mergeCell ref="AD130:AF130"/>
    <mergeCell ref="O131:T131"/>
    <mergeCell ref="U131:W131"/>
    <mergeCell ref="X130:Z130"/>
    <mergeCell ref="AZ127:BC127"/>
    <mergeCell ref="AR127:AU127"/>
    <mergeCell ref="AV127:AY127"/>
    <mergeCell ref="AV128:AY128"/>
    <mergeCell ref="AJ128:AM128"/>
    <mergeCell ref="AN128:AQ128"/>
    <mergeCell ref="U127:W127"/>
    <mergeCell ref="AD132:AF132"/>
    <mergeCell ref="I132:L132"/>
    <mergeCell ref="M132:N132"/>
    <mergeCell ref="BD129:BG129"/>
    <mergeCell ref="AJ129:AM129"/>
    <mergeCell ref="AN129:AQ129"/>
    <mergeCell ref="O130:T130"/>
    <mergeCell ref="AZ130:BC130"/>
    <mergeCell ref="X127:Z127"/>
    <mergeCell ref="AA127:AC127"/>
    <mergeCell ref="AD127:AF127"/>
    <mergeCell ref="AG127:AI127"/>
    <mergeCell ref="A128:D128"/>
    <mergeCell ref="E128:H128"/>
    <mergeCell ref="I128:L128"/>
    <mergeCell ref="M128:N128"/>
    <mergeCell ref="AD129:AF129"/>
    <mergeCell ref="A127:D127"/>
    <mergeCell ref="E127:H127"/>
    <mergeCell ref="I127:L127"/>
    <mergeCell ref="M127:N127"/>
    <mergeCell ref="X126:Z126"/>
    <mergeCell ref="AA126:AC126"/>
    <mergeCell ref="BK128:BM128"/>
    <mergeCell ref="AG128:AI128"/>
    <mergeCell ref="AZ128:BC128"/>
    <mergeCell ref="BD128:BG128"/>
    <mergeCell ref="AR128:AU128"/>
    <mergeCell ref="AJ127:AM127"/>
    <mergeCell ref="O127:T127"/>
    <mergeCell ref="I129:L129"/>
    <mergeCell ref="M129:N129"/>
    <mergeCell ref="O128:T128"/>
    <mergeCell ref="O129:T129"/>
    <mergeCell ref="AD128:AF128"/>
    <mergeCell ref="U128:W128"/>
    <mergeCell ref="X128:Z128"/>
    <mergeCell ref="AA128:AC128"/>
    <mergeCell ref="BK127:BM127"/>
    <mergeCell ref="AN126:AQ126"/>
    <mergeCell ref="A129:D129"/>
    <mergeCell ref="E129:H129"/>
    <mergeCell ref="U129:W129"/>
    <mergeCell ref="BD127:BG127"/>
    <mergeCell ref="AG126:AI126"/>
    <mergeCell ref="AJ125:AM125"/>
    <mergeCell ref="AN125:AQ125"/>
    <mergeCell ref="A126:D126"/>
    <mergeCell ref="E126:H126"/>
    <mergeCell ref="I126:L126"/>
    <mergeCell ref="M126:N126"/>
    <mergeCell ref="O126:T126"/>
    <mergeCell ref="BD126:BG126"/>
    <mergeCell ref="AZ125:BC125"/>
    <mergeCell ref="BD125:BG125"/>
    <mergeCell ref="AD125:AF125"/>
    <mergeCell ref="AG125:AI125"/>
    <mergeCell ref="AV126:AY126"/>
    <mergeCell ref="AR125:AU125"/>
    <mergeCell ref="AZ126:BC126"/>
    <mergeCell ref="AD126:AF126"/>
    <mergeCell ref="AR126:AU126"/>
    <mergeCell ref="AV125:AY125"/>
    <mergeCell ref="AJ126:AM126"/>
    <mergeCell ref="U126:W126"/>
    <mergeCell ref="M120:N122"/>
    <mergeCell ref="O120:T122"/>
    <mergeCell ref="U120:W122"/>
    <mergeCell ref="AR120:AU122"/>
    <mergeCell ref="AV120:AY122"/>
    <mergeCell ref="BK124:BM124"/>
    <mergeCell ref="A125:D125"/>
    <mergeCell ref="E125:H125"/>
    <mergeCell ref="I125:L125"/>
    <mergeCell ref="M125:N125"/>
    <mergeCell ref="O125:T125"/>
    <mergeCell ref="A124:D124"/>
    <mergeCell ref="U125:W125"/>
    <mergeCell ref="AZ124:BC124"/>
    <mergeCell ref="BD124:BG124"/>
    <mergeCell ref="U124:W124"/>
    <mergeCell ref="X124:Z124"/>
    <mergeCell ref="AA124:AC124"/>
    <mergeCell ref="AD124:AF124"/>
    <mergeCell ref="AG124:AI124"/>
    <mergeCell ref="AN124:AQ124"/>
    <mergeCell ref="M124:N124"/>
    <mergeCell ref="AJ124:AM124"/>
    <mergeCell ref="E124:H124"/>
    <mergeCell ref="I124:L124"/>
    <mergeCell ref="AV124:AY124"/>
    <mergeCell ref="X125:Z125"/>
    <mergeCell ref="AA125:AC125"/>
    <mergeCell ref="AR124:AU124"/>
    <mergeCell ref="O124:T124"/>
    <mergeCell ref="AZ81:BC83"/>
    <mergeCell ref="BD81:BG83"/>
    <mergeCell ref="BD79:BG80"/>
    <mergeCell ref="AR81:AU83"/>
    <mergeCell ref="AV81:AY83"/>
    <mergeCell ref="AV84:AY84"/>
    <mergeCell ref="AR84:AU84"/>
    <mergeCell ref="X85:Z85"/>
    <mergeCell ref="AV85:AY85"/>
    <mergeCell ref="AZ84:BC84"/>
    <mergeCell ref="AZ77:BC78"/>
    <mergeCell ref="BD77:BG78"/>
    <mergeCell ref="U84:W84"/>
    <mergeCell ref="BK126:BM126"/>
    <mergeCell ref="BK125:BM125"/>
    <mergeCell ref="O123:T123"/>
    <mergeCell ref="A123:D123"/>
    <mergeCell ref="E123:H123"/>
    <mergeCell ref="AZ123:BC123"/>
    <mergeCell ref="I123:L123"/>
    <mergeCell ref="M123:N123"/>
    <mergeCell ref="U123:W123"/>
    <mergeCell ref="X123:Z123"/>
    <mergeCell ref="BD120:BG122"/>
    <mergeCell ref="AN121:AQ121"/>
    <mergeCell ref="BD123:BG123"/>
    <mergeCell ref="AA123:AC123"/>
    <mergeCell ref="AD123:AF123"/>
    <mergeCell ref="AG123:AI123"/>
    <mergeCell ref="AJ123:AM123"/>
    <mergeCell ref="AR123:AU123"/>
    <mergeCell ref="AV123:AY123"/>
    <mergeCell ref="BD118:BG119"/>
    <mergeCell ref="X120:Z122"/>
    <mergeCell ref="AA120:AC122"/>
    <mergeCell ref="AD120:AF122"/>
    <mergeCell ref="AG120:AI122"/>
    <mergeCell ref="AJ120:AM122"/>
    <mergeCell ref="AN119:AQ119"/>
    <mergeCell ref="AZ120:BC122"/>
    <mergeCell ref="AJ84:AM84"/>
    <mergeCell ref="AD84:AF84"/>
    <mergeCell ref="AG84:AI84"/>
    <mergeCell ref="BD84:BG84"/>
    <mergeCell ref="BD85:BG85"/>
    <mergeCell ref="AZ85:BC85"/>
    <mergeCell ref="AR85:AU85"/>
    <mergeCell ref="BD86:BG86"/>
    <mergeCell ref="X90:Z90"/>
    <mergeCell ref="AG92:AI92"/>
    <mergeCell ref="AG93:AI93"/>
    <mergeCell ref="AZ99:BC99"/>
    <mergeCell ref="AD99:AF99"/>
    <mergeCell ref="AV99:AY99"/>
    <mergeCell ref="AD96:AF96"/>
    <mergeCell ref="AA84:AC84"/>
    <mergeCell ref="X89:Z89"/>
    <mergeCell ref="AG90:AI90"/>
    <mergeCell ref="AG89:AI89"/>
    <mergeCell ref="AA92:AC92"/>
    <mergeCell ref="AR91:AU91"/>
    <mergeCell ref="AA91:AC91"/>
    <mergeCell ref="AD91:AF91"/>
    <mergeCell ref="AN92:AQ92"/>
    <mergeCell ref="AZ75:BC76"/>
    <mergeCell ref="BD75:BG76"/>
    <mergeCell ref="AR77:AU78"/>
    <mergeCell ref="AV77:AY78"/>
    <mergeCell ref="AR74:AU74"/>
    <mergeCell ref="AV73:AY73"/>
    <mergeCell ref="BD72:BG72"/>
    <mergeCell ref="AD74:AF74"/>
    <mergeCell ref="AG74:AI74"/>
    <mergeCell ref="AJ74:AM74"/>
    <mergeCell ref="X73:Z73"/>
    <mergeCell ref="AN74:AQ74"/>
    <mergeCell ref="AA73:AC73"/>
    <mergeCell ref="X72:Z72"/>
    <mergeCell ref="AZ74:BC74"/>
    <mergeCell ref="AR72:AU72"/>
    <mergeCell ref="BD74:BG74"/>
    <mergeCell ref="AZ73:BC73"/>
    <mergeCell ref="BD73:BG73"/>
    <mergeCell ref="AV72:AY72"/>
    <mergeCell ref="AR73:AU73"/>
    <mergeCell ref="AN72:AQ72"/>
    <mergeCell ref="AA72:AC72"/>
    <mergeCell ref="AZ72:BC72"/>
    <mergeCell ref="AG72:AI72"/>
    <mergeCell ref="AJ72:AM72"/>
    <mergeCell ref="AV74:AY74"/>
    <mergeCell ref="AR75:AU76"/>
    <mergeCell ref="AV75:AY76"/>
    <mergeCell ref="X74:Z74"/>
    <mergeCell ref="AA74:AC74"/>
    <mergeCell ref="M72:N72"/>
    <mergeCell ref="O72:T72"/>
    <mergeCell ref="U72:W72"/>
    <mergeCell ref="AD72:AF72"/>
    <mergeCell ref="M74:N74"/>
    <mergeCell ref="O74:T74"/>
    <mergeCell ref="U73:W73"/>
    <mergeCell ref="AD73:AF73"/>
    <mergeCell ref="AN73:AQ73"/>
    <mergeCell ref="AG73:AI73"/>
    <mergeCell ref="AJ73:AM73"/>
    <mergeCell ref="AG71:AI71"/>
    <mergeCell ref="U74:W74"/>
    <mergeCell ref="AJ70:AM70"/>
    <mergeCell ref="X69:Z69"/>
    <mergeCell ref="AA69:AC69"/>
    <mergeCell ref="X70:Z70"/>
    <mergeCell ref="AA70:AC70"/>
    <mergeCell ref="AD70:AF70"/>
    <mergeCell ref="AG70:AI70"/>
    <mergeCell ref="M67:N67"/>
    <mergeCell ref="AR67:AU67"/>
    <mergeCell ref="AV67:AY67"/>
    <mergeCell ref="M68:N68"/>
    <mergeCell ref="X71:Z71"/>
    <mergeCell ref="AJ71:AM71"/>
    <mergeCell ref="AA71:AC71"/>
    <mergeCell ref="AD71:AF71"/>
    <mergeCell ref="AZ70:BC70"/>
    <mergeCell ref="BD70:BG70"/>
    <mergeCell ref="AZ69:BC69"/>
    <mergeCell ref="BD69:BG69"/>
    <mergeCell ref="AN70:AQ70"/>
    <mergeCell ref="AV70:AY70"/>
    <mergeCell ref="AR70:AU70"/>
    <mergeCell ref="BD71:BG71"/>
    <mergeCell ref="AV71:AY71"/>
    <mergeCell ref="AN71:AQ71"/>
    <mergeCell ref="AZ71:BC71"/>
    <mergeCell ref="M71:N71"/>
    <mergeCell ref="O71:T71"/>
    <mergeCell ref="U71:W71"/>
    <mergeCell ref="AR71:AU71"/>
    <mergeCell ref="M70:N70"/>
    <mergeCell ref="O70:T70"/>
    <mergeCell ref="U70:W70"/>
    <mergeCell ref="M69:N69"/>
    <mergeCell ref="O69:T69"/>
    <mergeCell ref="U69:W69"/>
    <mergeCell ref="AR69:AU69"/>
    <mergeCell ref="AV69:AY69"/>
    <mergeCell ref="AD66:AF66"/>
    <mergeCell ref="AG66:AI66"/>
    <mergeCell ref="AG67:AI67"/>
    <mergeCell ref="X67:Z67"/>
    <mergeCell ref="AA67:AC67"/>
    <mergeCell ref="AZ66:BC66"/>
    <mergeCell ref="AZ68:BC68"/>
    <mergeCell ref="BD68:BG68"/>
    <mergeCell ref="AN68:AQ68"/>
    <mergeCell ref="AD69:AF69"/>
    <mergeCell ref="AG69:AI69"/>
    <mergeCell ref="X68:Z68"/>
    <mergeCell ref="O67:T67"/>
    <mergeCell ref="U67:W67"/>
    <mergeCell ref="AZ67:BC67"/>
    <mergeCell ref="BD67:BG67"/>
    <mergeCell ref="U68:W68"/>
    <mergeCell ref="AJ67:AM67"/>
    <mergeCell ref="AN67:AQ67"/>
    <mergeCell ref="AR68:AU68"/>
    <mergeCell ref="AD67:AF67"/>
    <mergeCell ref="O68:T68"/>
    <mergeCell ref="BD66:BG66"/>
    <mergeCell ref="AA68:AC68"/>
    <mergeCell ref="AD68:AF68"/>
    <mergeCell ref="AG68:AI68"/>
    <mergeCell ref="AJ69:AM69"/>
    <mergeCell ref="AV68:AY68"/>
    <mergeCell ref="AJ68:AM68"/>
    <mergeCell ref="AN69:AQ69"/>
    <mergeCell ref="AZ65:BC65"/>
    <mergeCell ref="BD65:BG65"/>
    <mergeCell ref="AN66:AQ66"/>
    <mergeCell ref="AV66:AY66"/>
    <mergeCell ref="AV64:AY64"/>
    <mergeCell ref="AR65:AU65"/>
    <mergeCell ref="AV65:AY65"/>
    <mergeCell ref="AJ64:AM64"/>
    <mergeCell ref="AN65:AQ65"/>
    <mergeCell ref="M65:N65"/>
    <mergeCell ref="O65:T65"/>
    <mergeCell ref="U65:W65"/>
    <mergeCell ref="AD65:AF65"/>
    <mergeCell ref="X65:Z65"/>
    <mergeCell ref="AA65:AC65"/>
    <mergeCell ref="AZ64:BC64"/>
    <mergeCell ref="BD64:BG64"/>
    <mergeCell ref="AN64:AQ64"/>
    <mergeCell ref="X64:Z64"/>
    <mergeCell ref="AA64:AC64"/>
    <mergeCell ref="AD64:AF64"/>
    <mergeCell ref="AG64:AI64"/>
    <mergeCell ref="AJ65:AM65"/>
    <mergeCell ref="U64:W64"/>
    <mergeCell ref="AG65:AI65"/>
    <mergeCell ref="X66:Z66"/>
    <mergeCell ref="M66:N66"/>
    <mergeCell ref="O66:T66"/>
    <mergeCell ref="U66:W66"/>
    <mergeCell ref="AR66:AU66"/>
    <mergeCell ref="AJ66:AM66"/>
    <mergeCell ref="AA66:AC66"/>
    <mergeCell ref="AJ63:AM63"/>
    <mergeCell ref="AN63:AQ63"/>
    <mergeCell ref="AR64:AU64"/>
    <mergeCell ref="AD63:AF63"/>
    <mergeCell ref="AG63:AI63"/>
    <mergeCell ref="X63:Z63"/>
    <mergeCell ref="AA63:AC63"/>
    <mergeCell ref="U63:W63"/>
    <mergeCell ref="AZ63:BC63"/>
    <mergeCell ref="BD63:BG63"/>
    <mergeCell ref="AR63:AU63"/>
    <mergeCell ref="AV63:AY63"/>
    <mergeCell ref="M64:N64"/>
    <mergeCell ref="O64:T64"/>
    <mergeCell ref="X62:Z62"/>
    <mergeCell ref="M62:N62"/>
    <mergeCell ref="O62:T62"/>
    <mergeCell ref="U62:W62"/>
    <mergeCell ref="M63:N63"/>
    <mergeCell ref="O63:T63"/>
    <mergeCell ref="AJ62:AM62"/>
    <mergeCell ref="AA62:AC62"/>
    <mergeCell ref="AD62:AF62"/>
    <mergeCell ref="AG62:AI62"/>
    <mergeCell ref="M61:N61"/>
    <mergeCell ref="O61:T61"/>
    <mergeCell ref="U61:W61"/>
    <mergeCell ref="AD61:AF61"/>
    <mergeCell ref="AG61:AI61"/>
    <mergeCell ref="AZ62:BC62"/>
    <mergeCell ref="BD62:BG62"/>
    <mergeCell ref="AZ61:BC61"/>
    <mergeCell ref="BD61:BG61"/>
    <mergeCell ref="AN62:AQ62"/>
    <mergeCell ref="AV62:AY62"/>
    <mergeCell ref="AR62:AU62"/>
    <mergeCell ref="BD60:BG60"/>
    <mergeCell ref="AN60:AQ60"/>
    <mergeCell ref="X60:Z60"/>
    <mergeCell ref="AA60:AC60"/>
    <mergeCell ref="AD60:AF60"/>
    <mergeCell ref="AG60:AI60"/>
    <mergeCell ref="AV60:AY60"/>
    <mergeCell ref="AJ60:AM60"/>
    <mergeCell ref="X61:Z61"/>
    <mergeCell ref="AA61:AC61"/>
    <mergeCell ref="AZ60:BC60"/>
    <mergeCell ref="AJ61:AM61"/>
    <mergeCell ref="AR61:AU61"/>
    <mergeCell ref="AV61:AY61"/>
    <mergeCell ref="AN61:AQ61"/>
    <mergeCell ref="O59:T59"/>
    <mergeCell ref="U59:W59"/>
    <mergeCell ref="AZ59:BC59"/>
    <mergeCell ref="BD59:BG59"/>
    <mergeCell ref="U60:W60"/>
    <mergeCell ref="AJ59:AM59"/>
    <mergeCell ref="AN59:AQ59"/>
    <mergeCell ref="AR60:AU60"/>
    <mergeCell ref="AD59:AF59"/>
    <mergeCell ref="AV59:AY59"/>
    <mergeCell ref="AJ58:AM58"/>
    <mergeCell ref="AN57:AQ57"/>
    <mergeCell ref="AR58:AU58"/>
    <mergeCell ref="M60:N60"/>
    <mergeCell ref="O60:T60"/>
    <mergeCell ref="AR59:AU59"/>
    <mergeCell ref="M59:N59"/>
    <mergeCell ref="AA57:AC57"/>
    <mergeCell ref="AN58:AQ58"/>
    <mergeCell ref="AD57:AF57"/>
    <mergeCell ref="M57:N57"/>
    <mergeCell ref="O57:T57"/>
    <mergeCell ref="U57:W57"/>
    <mergeCell ref="X58:Z58"/>
    <mergeCell ref="AA58:AC58"/>
    <mergeCell ref="AD58:AF58"/>
    <mergeCell ref="AG59:AI59"/>
    <mergeCell ref="X59:Z59"/>
    <mergeCell ref="AA59:AC59"/>
    <mergeCell ref="AZ56:BC56"/>
    <mergeCell ref="BD58:BG58"/>
    <mergeCell ref="AZ57:BC57"/>
    <mergeCell ref="BD57:BG57"/>
    <mergeCell ref="BD56:BG56"/>
    <mergeCell ref="M58:N58"/>
    <mergeCell ref="AV58:AY58"/>
    <mergeCell ref="AZ58:BC58"/>
    <mergeCell ref="AG57:AI57"/>
    <mergeCell ref="X57:Z57"/>
    <mergeCell ref="AR57:AU57"/>
    <mergeCell ref="AV57:AY57"/>
    <mergeCell ref="AN56:AQ56"/>
    <mergeCell ref="O58:T58"/>
    <mergeCell ref="U58:W58"/>
    <mergeCell ref="AJ57:AM57"/>
    <mergeCell ref="AG56:AI56"/>
    <mergeCell ref="AJ56:AM56"/>
    <mergeCell ref="X56:Z56"/>
    <mergeCell ref="AG58:AI58"/>
    <mergeCell ref="M53:N53"/>
    <mergeCell ref="O53:T53"/>
    <mergeCell ref="U53:W53"/>
    <mergeCell ref="M54:N54"/>
    <mergeCell ref="O54:T54"/>
    <mergeCell ref="U54:W54"/>
    <mergeCell ref="X54:Z54"/>
    <mergeCell ref="AA54:AC54"/>
    <mergeCell ref="AJ53:AM53"/>
    <mergeCell ref="AV53:AY53"/>
    <mergeCell ref="AD55:AF55"/>
    <mergeCell ref="AG55:AI55"/>
    <mergeCell ref="X55:Z55"/>
    <mergeCell ref="AA55:AC55"/>
    <mergeCell ref="AV56:AY56"/>
    <mergeCell ref="AR56:AU56"/>
    <mergeCell ref="AA56:AC56"/>
    <mergeCell ref="AD56:AF56"/>
    <mergeCell ref="M56:N56"/>
    <mergeCell ref="O56:T56"/>
    <mergeCell ref="U56:W56"/>
    <mergeCell ref="M55:N55"/>
    <mergeCell ref="O55:T55"/>
    <mergeCell ref="U55:W55"/>
    <mergeCell ref="AD53:AF53"/>
    <mergeCell ref="AR55:AU55"/>
    <mergeCell ref="AV55:AY55"/>
    <mergeCell ref="AJ54:AM54"/>
    <mergeCell ref="X53:Z53"/>
    <mergeCell ref="AA53:AC53"/>
    <mergeCell ref="AJ55:AM55"/>
    <mergeCell ref="AD54:AF54"/>
    <mergeCell ref="AV52:AY52"/>
    <mergeCell ref="AZ53:BC53"/>
    <mergeCell ref="BD52:BG52"/>
    <mergeCell ref="BD53:BG53"/>
    <mergeCell ref="AN52:AQ52"/>
    <mergeCell ref="AR52:AU52"/>
    <mergeCell ref="AR53:AU53"/>
    <mergeCell ref="AZ51:BC51"/>
    <mergeCell ref="BD51:BG51"/>
    <mergeCell ref="AZ54:BC54"/>
    <mergeCell ref="BD54:BG54"/>
    <mergeCell ref="AZ55:BC55"/>
    <mergeCell ref="BD55:BG55"/>
    <mergeCell ref="AV54:AY54"/>
    <mergeCell ref="AN53:AQ53"/>
    <mergeCell ref="AN54:AQ54"/>
    <mergeCell ref="AR54:AU54"/>
    <mergeCell ref="AN55:AQ55"/>
    <mergeCell ref="AG54:AI54"/>
    <mergeCell ref="AG53:AI53"/>
    <mergeCell ref="AJ48:AM48"/>
    <mergeCell ref="AA48:AC48"/>
    <mergeCell ref="AZ50:BC50"/>
    <mergeCell ref="M52:N52"/>
    <mergeCell ref="O52:T52"/>
    <mergeCell ref="U52:W52"/>
    <mergeCell ref="AD51:AF51"/>
    <mergeCell ref="AG51:AI51"/>
    <mergeCell ref="M51:N51"/>
    <mergeCell ref="O51:T51"/>
    <mergeCell ref="U51:W51"/>
    <mergeCell ref="X50:Z50"/>
    <mergeCell ref="AA50:AC50"/>
    <mergeCell ref="X51:Z51"/>
    <mergeCell ref="AA51:AC51"/>
    <mergeCell ref="U50:W50"/>
    <mergeCell ref="AJ51:AM51"/>
    <mergeCell ref="AV50:AY50"/>
    <mergeCell ref="AR51:AU51"/>
    <mergeCell ref="AV51:AY51"/>
    <mergeCell ref="AJ50:AM50"/>
    <mergeCell ref="AN50:AQ50"/>
    <mergeCell ref="AR50:AU50"/>
    <mergeCell ref="AN51:AQ51"/>
    <mergeCell ref="X52:Z52"/>
    <mergeCell ref="AA52:AC52"/>
    <mergeCell ref="AD52:AF52"/>
    <mergeCell ref="AG52:AI52"/>
    <mergeCell ref="AJ52:AM52"/>
    <mergeCell ref="AZ52:BC52"/>
    <mergeCell ref="BD50:BG50"/>
    <mergeCell ref="AZ49:BC49"/>
    <mergeCell ref="BD49:BG49"/>
    <mergeCell ref="AZ48:BC48"/>
    <mergeCell ref="BD48:BG48"/>
    <mergeCell ref="AG49:AI49"/>
    <mergeCell ref="AN48:AQ48"/>
    <mergeCell ref="AR49:AU49"/>
    <mergeCell ref="M48:N48"/>
    <mergeCell ref="O48:T48"/>
    <mergeCell ref="U48:W48"/>
    <mergeCell ref="AA49:AC49"/>
    <mergeCell ref="AV49:AY49"/>
    <mergeCell ref="AD49:AF49"/>
    <mergeCell ref="X48:Z48"/>
    <mergeCell ref="AD48:AF48"/>
    <mergeCell ref="AG48:AI48"/>
    <mergeCell ref="M49:N49"/>
    <mergeCell ref="O49:T49"/>
    <mergeCell ref="U49:W49"/>
    <mergeCell ref="X49:Z49"/>
    <mergeCell ref="M50:N50"/>
    <mergeCell ref="O50:T50"/>
    <mergeCell ref="AJ49:AM49"/>
    <mergeCell ref="AN49:AQ49"/>
    <mergeCell ref="AR48:AU48"/>
    <mergeCell ref="AV48:AY48"/>
    <mergeCell ref="AD50:AF50"/>
    <mergeCell ref="AG50:AI50"/>
    <mergeCell ref="M45:N45"/>
    <mergeCell ref="AZ36:BC37"/>
    <mergeCell ref="X47:Z47"/>
    <mergeCell ref="AA47:AC47"/>
    <mergeCell ref="AD47:AF47"/>
    <mergeCell ref="AG47:AI47"/>
    <mergeCell ref="AR45:AU45"/>
    <mergeCell ref="M46:N46"/>
    <mergeCell ref="AN47:AQ47"/>
    <mergeCell ref="M47:N47"/>
    <mergeCell ref="BD47:BG47"/>
    <mergeCell ref="AR42:AU44"/>
    <mergeCell ref="O47:T47"/>
    <mergeCell ref="U47:W47"/>
    <mergeCell ref="AZ47:BC47"/>
    <mergeCell ref="AZ45:BC45"/>
    <mergeCell ref="BD45:BG45"/>
    <mergeCell ref="U45:W45"/>
    <mergeCell ref="AG46:AI46"/>
    <mergeCell ref="BD38:BG39"/>
    <mergeCell ref="AJ47:AM47"/>
    <mergeCell ref="AR46:AU46"/>
    <mergeCell ref="AV42:AY44"/>
    <mergeCell ref="AV45:AY45"/>
    <mergeCell ref="AN45:AQ45"/>
    <mergeCell ref="BD42:BG44"/>
    <mergeCell ref="AJ45:AM45"/>
    <mergeCell ref="AZ46:BC46"/>
    <mergeCell ref="AJ46:AM46"/>
    <mergeCell ref="U46:W46"/>
    <mergeCell ref="BD40:BG41"/>
    <mergeCell ref="AZ42:BC44"/>
    <mergeCell ref="BD31:BG31"/>
    <mergeCell ref="BD46:BG46"/>
    <mergeCell ref="AR34:AU34"/>
    <mergeCell ref="AZ38:BC39"/>
    <mergeCell ref="AZ35:BC35"/>
    <mergeCell ref="AR32:AU32"/>
    <mergeCell ref="AV32:AY32"/>
    <mergeCell ref="O35:T35"/>
    <mergeCell ref="U35:W35"/>
    <mergeCell ref="BD30:BG30"/>
    <mergeCell ref="AR47:AU47"/>
    <mergeCell ref="AV47:AY47"/>
    <mergeCell ref="AR36:AU37"/>
    <mergeCell ref="BD36:BG37"/>
    <mergeCell ref="BD35:BG35"/>
    <mergeCell ref="BD34:BG34"/>
    <mergeCell ref="AV38:AY39"/>
    <mergeCell ref="AR35:AU35"/>
    <mergeCell ref="AV36:AY37"/>
    <mergeCell ref="AV35:AY35"/>
    <mergeCell ref="AR38:AU39"/>
    <mergeCell ref="AD46:AF46"/>
    <mergeCell ref="AV46:AY46"/>
    <mergeCell ref="AN46:AQ46"/>
    <mergeCell ref="AG45:AI45"/>
    <mergeCell ref="AA46:AC46"/>
    <mergeCell ref="O46:T46"/>
    <mergeCell ref="X46:Z46"/>
    <mergeCell ref="AN35:AQ35"/>
    <mergeCell ref="X45:Z45"/>
    <mergeCell ref="AA45:AC45"/>
    <mergeCell ref="AD45:AF45"/>
    <mergeCell ref="U17:W17"/>
    <mergeCell ref="O15:T15"/>
    <mergeCell ref="U22:W22"/>
    <mergeCell ref="X22:Z22"/>
    <mergeCell ref="AA22:AC22"/>
    <mergeCell ref="U21:W21"/>
    <mergeCell ref="AA21:AC21"/>
    <mergeCell ref="O17:T17"/>
    <mergeCell ref="U15:W15"/>
    <mergeCell ref="O21:T21"/>
    <mergeCell ref="O22:T22"/>
    <mergeCell ref="U18:W18"/>
    <mergeCell ref="X18:Z18"/>
    <mergeCell ref="AA18:AC18"/>
    <mergeCell ref="M34:N34"/>
    <mergeCell ref="U28:W28"/>
    <mergeCell ref="X28:Z28"/>
    <mergeCell ref="O28:T28"/>
    <mergeCell ref="M21:N21"/>
    <mergeCell ref="M22:N22"/>
    <mergeCell ref="M27:N27"/>
    <mergeCell ref="M20:N20"/>
    <mergeCell ref="U16:W16"/>
    <mergeCell ref="M15:N15"/>
    <mergeCell ref="M35:N35"/>
    <mergeCell ref="M32:N32"/>
    <mergeCell ref="M33:N33"/>
    <mergeCell ref="M28:N28"/>
    <mergeCell ref="M29:N29"/>
    <mergeCell ref="M30:N30"/>
    <mergeCell ref="M31:N31"/>
    <mergeCell ref="U31:W31"/>
    <mergeCell ref="AA31:AC31"/>
    <mergeCell ref="X21:Z21"/>
    <mergeCell ref="O30:T30"/>
    <mergeCell ref="O29:T29"/>
    <mergeCell ref="U29:W29"/>
    <mergeCell ref="X29:Z29"/>
    <mergeCell ref="U26:W26"/>
    <mergeCell ref="AA26:AC26"/>
    <mergeCell ref="X26:Z26"/>
    <mergeCell ref="AA25:AC25"/>
    <mergeCell ref="U24:W24"/>
    <mergeCell ref="X24:Z24"/>
    <mergeCell ref="AA24:AC24"/>
    <mergeCell ref="O32:T32"/>
    <mergeCell ref="X27:Z27"/>
    <mergeCell ref="O26:T26"/>
    <mergeCell ref="X25:Z25"/>
    <mergeCell ref="AD31:AF31"/>
    <mergeCell ref="M16:N16"/>
    <mergeCell ref="M17:N17"/>
    <mergeCell ref="M18:N18"/>
    <mergeCell ref="M19:N19"/>
    <mergeCell ref="M23:N23"/>
    <mergeCell ref="M24:N24"/>
    <mergeCell ref="M25:N25"/>
    <mergeCell ref="M26:N26"/>
    <mergeCell ref="O31:T31"/>
    <mergeCell ref="O25:T25"/>
    <mergeCell ref="U25:W25"/>
    <mergeCell ref="O24:T24"/>
    <mergeCell ref="X33:Z33"/>
    <mergeCell ref="U20:W20"/>
    <mergeCell ref="X20:Z20"/>
    <mergeCell ref="AA20:AC20"/>
    <mergeCell ref="AD20:AF20"/>
    <mergeCell ref="X19:Z19"/>
    <mergeCell ref="AD19:AF19"/>
    <mergeCell ref="AD18:AF18"/>
    <mergeCell ref="O16:T16"/>
    <mergeCell ref="AD21:AF21"/>
    <mergeCell ref="AD22:AF22"/>
    <mergeCell ref="AA29:AC29"/>
    <mergeCell ref="AD29:AF29"/>
    <mergeCell ref="AD27:AF27"/>
    <mergeCell ref="O33:T33"/>
    <mergeCell ref="U33:W33"/>
    <mergeCell ref="AD24:AF24"/>
    <mergeCell ref="O27:T27"/>
    <mergeCell ref="U19:W19"/>
    <mergeCell ref="O45:T45"/>
    <mergeCell ref="AJ33:AM33"/>
    <mergeCell ref="X34:Z34"/>
    <mergeCell ref="X35:Z35"/>
    <mergeCell ref="AD33:AF33"/>
    <mergeCell ref="AD34:AF34"/>
    <mergeCell ref="AA35:AC35"/>
    <mergeCell ref="AD35:AF35"/>
    <mergeCell ref="AG34:AI34"/>
    <mergeCell ref="AG35:AI35"/>
    <mergeCell ref="AJ35:AM35"/>
    <mergeCell ref="O34:T34"/>
    <mergeCell ref="AV34:AY34"/>
    <mergeCell ref="AZ34:BC34"/>
    <mergeCell ref="U34:W34"/>
    <mergeCell ref="AV33:AY33"/>
    <mergeCell ref="AZ33:BC33"/>
    <mergeCell ref="AZ32:BC32"/>
    <mergeCell ref="AG32:AI32"/>
    <mergeCell ref="AJ34:AM34"/>
    <mergeCell ref="AA34:AC34"/>
    <mergeCell ref="AG33:AI33"/>
    <mergeCell ref="AA33:AC33"/>
    <mergeCell ref="AA32:AC32"/>
    <mergeCell ref="AD32:AF32"/>
    <mergeCell ref="AR33:AU33"/>
    <mergeCell ref="AN31:AQ31"/>
    <mergeCell ref="AN32:AQ32"/>
    <mergeCell ref="U32:W32"/>
    <mergeCell ref="BD32:BG32"/>
    <mergeCell ref="BD29:BG29"/>
    <mergeCell ref="AN26:AQ26"/>
    <mergeCell ref="AN25:AQ25"/>
    <mergeCell ref="U30:W30"/>
    <mergeCell ref="X32:Z32"/>
    <mergeCell ref="AA30:AC30"/>
    <mergeCell ref="AD30:AF30"/>
    <mergeCell ref="AV30:AY30"/>
    <mergeCell ref="AR30:AU30"/>
    <mergeCell ref="AZ30:BC30"/>
    <mergeCell ref="AR29:AU29"/>
    <mergeCell ref="AG31:AI31"/>
    <mergeCell ref="AG30:AI30"/>
    <mergeCell ref="AJ30:AM30"/>
    <mergeCell ref="AJ29:AM29"/>
    <mergeCell ref="AN29:AQ29"/>
    <mergeCell ref="AG29:AI29"/>
    <mergeCell ref="X30:Z30"/>
    <mergeCell ref="X31:Z31"/>
    <mergeCell ref="AG27:AI27"/>
    <mergeCell ref="AJ27:AM27"/>
    <mergeCell ref="AD26:AF26"/>
    <mergeCell ref="AJ31:AM31"/>
    <mergeCell ref="AJ32:AM32"/>
    <mergeCell ref="AV29:AY29"/>
    <mergeCell ref="AZ29:BC29"/>
    <mergeCell ref="AN30:AQ30"/>
    <mergeCell ref="AR31:AU31"/>
    <mergeCell ref="AV31:AY31"/>
    <mergeCell ref="AZ31:BC31"/>
    <mergeCell ref="BD33:BG33"/>
    <mergeCell ref="U23:W23"/>
    <mergeCell ref="X23:Z23"/>
    <mergeCell ref="AA23:AC23"/>
    <mergeCell ref="AD23:AF23"/>
    <mergeCell ref="BD28:BG28"/>
    <mergeCell ref="AR27:AU27"/>
    <mergeCell ref="AN28:AQ28"/>
    <mergeCell ref="AV27:AY27"/>
    <mergeCell ref="AZ27:BC27"/>
    <mergeCell ref="AN27:AQ27"/>
    <mergeCell ref="BD27:BG27"/>
    <mergeCell ref="AZ28:BC28"/>
    <mergeCell ref="AV28:AY28"/>
    <mergeCell ref="AR28:AU28"/>
    <mergeCell ref="AA28:AC28"/>
    <mergeCell ref="AD28:AF28"/>
    <mergeCell ref="AG28:AI28"/>
    <mergeCell ref="AJ28:AM28"/>
    <mergeCell ref="AA27:AC27"/>
    <mergeCell ref="U27:W27"/>
    <mergeCell ref="AD25:AF25"/>
    <mergeCell ref="BD26:BG26"/>
    <mergeCell ref="AV25:AY25"/>
    <mergeCell ref="AZ25:BC25"/>
    <mergeCell ref="BD25:BG25"/>
    <mergeCell ref="AG25:AI25"/>
    <mergeCell ref="AJ25:AM25"/>
    <mergeCell ref="AR26:AU26"/>
    <mergeCell ref="AV26:AY26"/>
    <mergeCell ref="AZ26:BC26"/>
    <mergeCell ref="AJ26:AM26"/>
    <mergeCell ref="AG26:AI26"/>
    <mergeCell ref="BD23:BG23"/>
    <mergeCell ref="AV24:AY24"/>
    <mergeCell ref="AZ24:BC24"/>
    <mergeCell ref="AR23:AU23"/>
    <mergeCell ref="AV23:AY23"/>
    <mergeCell ref="AJ24:AM24"/>
    <mergeCell ref="AN24:AQ24"/>
    <mergeCell ref="BD24:BG24"/>
    <mergeCell ref="AJ23:AM23"/>
    <mergeCell ref="AN23:AQ23"/>
    <mergeCell ref="AZ23:BC23"/>
    <mergeCell ref="AR24:AU24"/>
    <mergeCell ref="AR25:AU25"/>
    <mergeCell ref="AG23:AI23"/>
    <mergeCell ref="AZ21:BC21"/>
    <mergeCell ref="BD22:BG22"/>
    <mergeCell ref="AR22:AU22"/>
    <mergeCell ref="BD21:BG21"/>
    <mergeCell ref="AV22:AY22"/>
    <mergeCell ref="AZ22:BC22"/>
    <mergeCell ref="AR21:AU21"/>
    <mergeCell ref="AV21:AY21"/>
    <mergeCell ref="AG24:AI24"/>
    <mergeCell ref="AZ16:BC16"/>
    <mergeCell ref="BD17:BG17"/>
    <mergeCell ref="AV18:AY18"/>
    <mergeCell ref="AZ18:BC18"/>
    <mergeCell ref="AR17:AU17"/>
    <mergeCell ref="BD18:BG18"/>
    <mergeCell ref="X17:Z17"/>
    <mergeCell ref="AG16:AI16"/>
    <mergeCell ref="X16:Z16"/>
    <mergeCell ref="AZ17:BC17"/>
    <mergeCell ref="AR18:AU18"/>
    <mergeCell ref="AV17:AY17"/>
    <mergeCell ref="AG17:AI17"/>
    <mergeCell ref="AJ16:AM16"/>
    <mergeCell ref="AA17:AC17"/>
    <mergeCell ref="AD17:AF17"/>
    <mergeCell ref="AA19:AC19"/>
    <mergeCell ref="BD19:BG19"/>
    <mergeCell ref="AV20:AY20"/>
    <mergeCell ref="AZ20:BC20"/>
    <mergeCell ref="AR19:AU19"/>
    <mergeCell ref="AV19:AY19"/>
    <mergeCell ref="BD20:BG20"/>
    <mergeCell ref="AZ19:BC19"/>
    <mergeCell ref="AR20:AU20"/>
    <mergeCell ref="AJ19:AM19"/>
    <mergeCell ref="AJ20:AM20"/>
    <mergeCell ref="BD16:BG16"/>
    <mergeCell ref="AZ13:BC13"/>
    <mergeCell ref="BD13:BG13"/>
    <mergeCell ref="BD14:BG14"/>
    <mergeCell ref="AZ15:BC15"/>
    <mergeCell ref="AR16:AU16"/>
    <mergeCell ref="AZ14:BC14"/>
    <mergeCell ref="BD15:BG15"/>
    <mergeCell ref="AV16:AY16"/>
    <mergeCell ref="AR15:AU15"/>
    <mergeCell ref="AV13:AY13"/>
    <mergeCell ref="AV15:AY15"/>
    <mergeCell ref="AN13:AQ13"/>
    <mergeCell ref="AN14:AQ14"/>
    <mergeCell ref="AR13:AU13"/>
    <mergeCell ref="AA8:AC8"/>
    <mergeCell ref="AN12:AQ12"/>
    <mergeCell ref="AN10:AQ10"/>
    <mergeCell ref="AV9:AY9"/>
    <mergeCell ref="AA9:AC9"/>
    <mergeCell ref="AG8:AI8"/>
    <mergeCell ref="AD8:AF8"/>
    <mergeCell ref="AV8:AY8"/>
    <mergeCell ref="AR9:AU9"/>
    <mergeCell ref="O14:T14"/>
    <mergeCell ref="O13:T13"/>
    <mergeCell ref="U13:W13"/>
    <mergeCell ref="U14:W14"/>
    <mergeCell ref="AG10:AI10"/>
    <mergeCell ref="AJ10:AM10"/>
    <mergeCell ref="U11:W11"/>
    <mergeCell ref="X11:Z11"/>
    <mergeCell ref="AA11:AC11"/>
    <mergeCell ref="AA10:AC10"/>
    <mergeCell ref="AJ14:AM14"/>
    <mergeCell ref="AD14:AF14"/>
    <mergeCell ref="X9:Z9"/>
    <mergeCell ref="AV14:AY14"/>
    <mergeCell ref="AD9:AF9"/>
    <mergeCell ref="AD12:AF12"/>
    <mergeCell ref="X12:Z12"/>
    <mergeCell ref="X13:Z13"/>
    <mergeCell ref="AA12:AC12"/>
    <mergeCell ref="AG13:AI13"/>
    <mergeCell ref="AA14:AC14"/>
    <mergeCell ref="X14:Z14"/>
    <mergeCell ref="AG14:AI14"/>
    <mergeCell ref="M11:N11"/>
    <mergeCell ref="AV12:AY12"/>
    <mergeCell ref="O11:T11"/>
    <mergeCell ref="AR11:AU11"/>
    <mergeCell ref="AV11:AY11"/>
    <mergeCell ref="AG12:AI12"/>
    <mergeCell ref="AJ12:AM12"/>
    <mergeCell ref="AR12:AU12"/>
    <mergeCell ref="U12:W12"/>
    <mergeCell ref="AR14:AU14"/>
    <mergeCell ref="AJ15:AM15"/>
    <mergeCell ref="AD15:AF15"/>
    <mergeCell ref="AG15:AI15"/>
    <mergeCell ref="AA15:AC15"/>
    <mergeCell ref="BD11:BG11"/>
    <mergeCell ref="BD12:BG12"/>
    <mergeCell ref="AZ12:BC12"/>
    <mergeCell ref="AZ11:BC11"/>
    <mergeCell ref="AA13:AC13"/>
    <mergeCell ref="AD13:AF13"/>
    <mergeCell ref="A73:D73"/>
    <mergeCell ref="E73:H73"/>
    <mergeCell ref="I73:L73"/>
    <mergeCell ref="A74:D74"/>
    <mergeCell ref="E74:H74"/>
    <mergeCell ref="I74:L74"/>
    <mergeCell ref="A71:D71"/>
    <mergeCell ref="E71:H71"/>
    <mergeCell ref="I71:L71"/>
    <mergeCell ref="A72:D72"/>
    <mergeCell ref="E72:H72"/>
    <mergeCell ref="I72:L72"/>
    <mergeCell ref="A69:D69"/>
    <mergeCell ref="E69:H69"/>
    <mergeCell ref="I69:L69"/>
    <mergeCell ref="A70:D70"/>
    <mergeCell ref="E70:H70"/>
    <mergeCell ref="I70:L70"/>
    <mergeCell ref="A67:D67"/>
    <mergeCell ref="E67:H67"/>
    <mergeCell ref="I67:L67"/>
    <mergeCell ref="A68:D68"/>
    <mergeCell ref="E68:H68"/>
    <mergeCell ref="I68:L68"/>
    <mergeCell ref="A65:D65"/>
    <mergeCell ref="E65:H65"/>
    <mergeCell ref="I65:L65"/>
    <mergeCell ref="A66:D66"/>
    <mergeCell ref="E66:H66"/>
    <mergeCell ref="I66:L66"/>
    <mergeCell ref="A63:D63"/>
    <mergeCell ref="E63:H63"/>
    <mergeCell ref="I63:L63"/>
    <mergeCell ref="A64:D64"/>
    <mergeCell ref="E64:H64"/>
    <mergeCell ref="I64:L64"/>
    <mergeCell ref="A61:D61"/>
    <mergeCell ref="E61:H61"/>
    <mergeCell ref="I61:L61"/>
    <mergeCell ref="A62:D62"/>
    <mergeCell ref="E62:H62"/>
    <mergeCell ref="I62:L62"/>
    <mergeCell ref="A59:D59"/>
    <mergeCell ref="E59:H59"/>
    <mergeCell ref="I59:L59"/>
    <mergeCell ref="A60:D60"/>
    <mergeCell ref="E60:H60"/>
    <mergeCell ref="I60:L60"/>
    <mergeCell ref="A57:D57"/>
    <mergeCell ref="E57:H57"/>
    <mergeCell ref="I57:L57"/>
    <mergeCell ref="A58:D58"/>
    <mergeCell ref="E58:H58"/>
    <mergeCell ref="I58:L58"/>
    <mergeCell ref="A55:D55"/>
    <mergeCell ref="E55:H55"/>
    <mergeCell ref="I55:L55"/>
    <mergeCell ref="A56:D56"/>
    <mergeCell ref="E56:H56"/>
    <mergeCell ref="I56:L56"/>
    <mergeCell ref="A53:D53"/>
    <mergeCell ref="E53:H53"/>
    <mergeCell ref="I53:L53"/>
    <mergeCell ref="A54:D54"/>
    <mergeCell ref="E54:H54"/>
    <mergeCell ref="I54:L54"/>
    <mergeCell ref="A51:D51"/>
    <mergeCell ref="E51:H51"/>
    <mergeCell ref="I51:L51"/>
    <mergeCell ref="A52:D52"/>
    <mergeCell ref="E52:H52"/>
    <mergeCell ref="I52:L52"/>
    <mergeCell ref="A49:D49"/>
    <mergeCell ref="E49:H49"/>
    <mergeCell ref="I49:L49"/>
    <mergeCell ref="A50:D50"/>
    <mergeCell ref="E50:H50"/>
    <mergeCell ref="I50:L50"/>
    <mergeCell ref="A47:D47"/>
    <mergeCell ref="E47:H47"/>
    <mergeCell ref="I47:L47"/>
    <mergeCell ref="A48:D48"/>
    <mergeCell ref="E48:H48"/>
    <mergeCell ref="I48:L48"/>
    <mergeCell ref="A45:D45"/>
    <mergeCell ref="E45:H45"/>
    <mergeCell ref="I45:L45"/>
    <mergeCell ref="A46:D46"/>
    <mergeCell ref="E46:H46"/>
    <mergeCell ref="I46:L46"/>
    <mergeCell ref="A34:D34"/>
    <mergeCell ref="E34:H34"/>
    <mergeCell ref="I34:L34"/>
    <mergeCell ref="A35:D35"/>
    <mergeCell ref="E35:H35"/>
    <mergeCell ref="I35:L35"/>
    <mergeCell ref="A32:D32"/>
    <mergeCell ref="E32:H32"/>
    <mergeCell ref="I32:L32"/>
    <mergeCell ref="A33:D33"/>
    <mergeCell ref="E33:H33"/>
    <mergeCell ref="I33:L33"/>
    <mergeCell ref="A30:D30"/>
    <mergeCell ref="E30:H30"/>
    <mergeCell ref="I30:L30"/>
    <mergeCell ref="A31:D31"/>
    <mergeCell ref="E31:H31"/>
    <mergeCell ref="I31:L31"/>
    <mergeCell ref="A28:D28"/>
    <mergeCell ref="E28:H28"/>
    <mergeCell ref="I28:L28"/>
    <mergeCell ref="A29:D29"/>
    <mergeCell ref="E29:H29"/>
    <mergeCell ref="I29:L29"/>
    <mergeCell ref="A26:D26"/>
    <mergeCell ref="E26:H26"/>
    <mergeCell ref="I26:L26"/>
    <mergeCell ref="A27:D27"/>
    <mergeCell ref="E27:H27"/>
    <mergeCell ref="I27:L27"/>
    <mergeCell ref="A24:D24"/>
    <mergeCell ref="E24:H24"/>
    <mergeCell ref="I24:L24"/>
    <mergeCell ref="A25:D25"/>
    <mergeCell ref="E25:H25"/>
    <mergeCell ref="I25:L25"/>
    <mergeCell ref="A22:D22"/>
    <mergeCell ref="E22:H22"/>
    <mergeCell ref="I22:L22"/>
    <mergeCell ref="A23:D23"/>
    <mergeCell ref="E23:H23"/>
    <mergeCell ref="I23:L23"/>
    <mergeCell ref="A20:D20"/>
    <mergeCell ref="E20:H20"/>
    <mergeCell ref="I20:L20"/>
    <mergeCell ref="A21:D21"/>
    <mergeCell ref="E21:H21"/>
    <mergeCell ref="I21:L21"/>
    <mergeCell ref="A18:D18"/>
    <mergeCell ref="E18:H18"/>
    <mergeCell ref="I18:L18"/>
    <mergeCell ref="A19:D19"/>
    <mergeCell ref="E19:H19"/>
    <mergeCell ref="I19:L19"/>
    <mergeCell ref="A6:D6"/>
    <mergeCell ref="E6:H6"/>
    <mergeCell ref="AN7:AQ7"/>
    <mergeCell ref="AN8:AQ8"/>
    <mergeCell ref="AN9:AQ9"/>
    <mergeCell ref="A16:D16"/>
    <mergeCell ref="E16:H16"/>
    <mergeCell ref="I16:L16"/>
    <mergeCell ref="A17:D17"/>
    <mergeCell ref="E17:H17"/>
    <mergeCell ref="I17:L17"/>
    <mergeCell ref="A14:D14"/>
    <mergeCell ref="E14:H14"/>
    <mergeCell ref="I14:L14"/>
    <mergeCell ref="A15:D15"/>
    <mergeCell ref="E15:H15"/>
    <mergeCell ref="I15:L15"/>
    <mergeCell ref="A12:D12"/>
    <mergeCell ref="E12:H12"/>
    <mergeCell ref="I12:L12"/>
    <mergeCell ref="A13:D13"/>
    <mergeCell ref="E13:H13"/>
    <mergeCell ref="I13:L13"/>
    <mergeCell ref="M12:N12"/>
    <mergeCell ref="A7:D7"/>
    <mergeCell ref="U8:W8"/>
    <mergeCell ref="AJ13:AM13"/>
    <mergeCell ref="X15:Z15"/>
    <mergeCell ref="AN15:AQ15"/>
    <mergeCell ref="AN16:AQ16"/>
    <mergeCell ref="O12:T12"/>
    <mergeCell ref="AD11:AF11"/>
    <mergeCell ref="AA3:AC5"/>
    <mergeCell ref="O3:T5"/>
    <mergeCell ref="AR6:AU6"/>
    <mergeCell ref="AV6:AY6"/>
    <mergeCell ref="AG7:AI7"/>
    <mergeCell ref="AJ8:AM8"/>
    <mergeCell ref="AJ7:AM7"/>
    <mergeCell ref="AG9:AI9"/>
    <mergeCell ref="AJ9:AM9"/>
    <mergeCell ref="A10:D10"/>
    <mergeCell ref="E10:H10"/>
    <mergeCell ref="I10:L10"/>
    <mergeCell ref="A11:D11"/>
    <mergeCell ref="E11:H11"/>
    <mergeCell ref="I11:L11"/>
    <mergeCell ref="A8:D8"/>
    <mergeCell ref="E8:H8"/>
    <mergeCell ref="I8:L8"/>
    <mergeCell ref="A9:D9"/>
    <mergeCell ref="E9:H9"/>
    <mergeCell ref="I9:L9"/>
    <mergeCell ref="X8:Z8"/>
    <mergeCell ref="M8:N8"/>
    <mergeCell ref="U9:W9"/>
    <mergeCell ref="M10:N10"/>
    <mergeCell ref="O10:T10"/>
    <mergeCell ref="E7:H7"/>
    <mergeCell ref="U10:W10"/>
    <mergeCell ref="X10:Z10"/>
    <mergeCell ref="M3:N5"/>
    <mergeCell ref="I6:L6"/>
    <mergeCell ref="AV7:AY7"/>
    <mergeCell ref="BD1:BG2"/>
    <mergeCell ref="AZ3:BC5"/>
    <mergeCell ref="AV3:AY5"/>
    <mergeCell ref="AZ6:BC6"/>
    <mergeCell ref="BD3:BG5"/>
    <mergeCell ref="U3:W5"/>
    <mergeCell ref="O7:T7"/>
    <mergeCell ref="M9:N9"/>
    <mergeCell ref="O9:T9"/>
    <mergeCell ref="M73:N73"/>
    <mergeCell ref="O8:T8"/>
    <mergeCell ref="O73:T73"/>
    <mergeCell ref="M13:N13"/>
    <mergeCell ref="M14:N14"/>
    <mergeCell ref="AV10:AY10"/>
    <mergeCell ref="AR8:AU8"/>
    <mergeCell ref="AN6:AQ6"/>
    <mergeCell ref="BD10:BG10"/>
    <mergeCell ref="X3:Z5"/>
    <mergeCell ref="BD9:BG9"/>
    <mergeCell ref="AD6:AF6"/>
    <mergeCell ref="U6:W6"/>
    <mergeCell ref="AZ7:BC7"/>
    <mergeCell ref="BD7:BG7"/>
    <mergeCell ref="M7:N7"/>
    <mergeCell ref="AD3:AF5"/>
    <mergeCell ref="AR3:AU5"/>
    <mergeCell ref="AN3:AQ5"/>
    <mergeCell ref="AJ3:AM5"/>
    <mergeCell ref="AG3:AI5"/>
    <mergeCell ref="O6:T6"/>
    <mergeCell ref="AA6:AC6"/>
    <mergeCell ref="BD8:BG8"/>
    <mergeCell ref="U7:W7"/>
    <mergeCell ref="AD7:AF7"/>
    <mergeCell ref="AN33:AQ33"/>
    <mergeCell ref="AN34:AQ34"/>
    <mergeCell ref="AJ17:AM17"/>
    <mergeCell ref="AA16:AC16"/>
    <mergeCell ref="AD16:AF16"/>
    <mergeCell ref="AN17:AQ17"/>
    <mergeCell ref="AN18:AQ18"/>
    <mergeCell ref="AG18:AI18"/>
    <mergeCell ref="AJ18:AM18"/>
    <mergeCell ref="AN19:AQ19"/>
    <mergeCell ref="AG19:AI19"/>
    <mergeCell ref="AJ21:AM21"/>
    <mergeCell ref="AJ22:AM22"/>
    <mergeCell ref="AN22:AQ22"/>
    <mergeCell ref="AG22:AI22"/>
    <mergeCell ref="AN21:AQ21"/>
    <mergeCell ref="AG20:AI20"/>
    <mergeCell ref="AN20:AQ20"/>
    <mergeCell ref="AG21:AI21"/>
    <mergeCell ref="AZ9:BC9"/>
    <mergeCell ref="AZ8:BC8"/>
    <mergeCell ref="X7:Z7"/>
    <mergeCell ref="AA7:AC7"/>
    <mergeCell ref="AR7:AU7"/>
    <mergeCell ref="AR10:AU10"/>
    <mergeCell ref="AJ11:AM11"/>
    <mergeCell ref="AG11:AI11"/>
    <mergeCell ref="AN11:AQ11"/>
    <mergeCell ref="AD10:AF10"/>
    <mergeCell ref="I7:L7"/>
    <mergeCell ref="M6:N6"/>
    <mergeCell ref="AG6:AI6"/>
    <mergeCell ref="AJ6:AM6"/>
    <mergeCell ref="X6:Z6"/>
    <mergeCell ref="O18:T18"/>
    <mergeCell ref="BD6:BG6"/>
    <mergeCell ref="AZ10:BC10"/>
    <mergeCell ref="A85:D85"/>
    <mergeCell ref="E85:H85"/>
    <mergeCell ref="I85:L85"/>
    <mergeCell ref="M85:N85"/>
    <mergeCell ref="O85:T85"/>
    <mergeCell ref="AN84:AQ84"/>
    <mergeCell ref="A86:D86"/>
    <mergeCell ref="E86:H86"/>
    <mergeCell ref="I86:L86"/>
    <mergeCell ref="M86:N86"/>
    <mergeCell ref="O86:T86"/>
    <mergeCell ref="U85:W85"/>
    <mergeCell ref="U86:W86"/>
    <mergeCell ref="AA85:AC85"/>
    <mergeCell ref="AD85:AF85"/>
    <mergeCell ref="AG85:AI85"/>
    <mergeCell ref="AJ85:AM85"/>
    <mergeCell ref="AN85:AQ85"/>
    <mergeCell ref="A84:D84"/>
    <mergeCell ref="E84:H84"/>
    <mergeCell ref="I84:L84"/>
    <mergeCell ref="M84:N84"/>
    <mergeCell ref="O84:T84"/>
    <mergeCell ref="X84:Z84"/>
    <mergeCell ref="O87:T87"/>
    <mergeCell ref="X86:Z86"/>
    <mergeCell ref="AR86:AU86"/>
    <mergeCell ref="AD87:AF87"/>
    <mergeCell ref="BD88:BG88"/>
    <mergeCell ref="AN88:AQ88"/>
    <mergeCell ref="AZ88:BC88"/>
    <mergeCell ref="BD87:BG87"/>
    <mergeCell ref="AN87:AQ87"/>
    <mergeCell ref="AR87:AU87"/>
    <mergeCell ref="AV87:AY87"/>
    <mergeCell ref="AR88:AU88"/>
    <mergeCell ref="AV88:AY88"/>
    <mergeCell ref="AZ87:BC87"/>
    <mergeCell ref="AZ86:BC86"/>
    <mergeCell ref="AD86:AF86"/>
    <mergeCell ref="AG86:AI86"/>
    <mergeCell ref="AN86:AQ86"/>
    <mergeCell ref="AV86:AY86"/>
    <mergeCell ref="AJ86:AM86"/>
    <mergeCell ref="AA86:AC86"/>
    <mergeCell ref="U87:W87"/>
    <mergeCell ref="AJ87:AM87"/>
    <mergeCell ref="X87:Z87"/>
    <mergeCell ref="AJ88:AM88"/>
    <mergeCell ref="AA87:AC87"/>
    <mergeCell ref="AG88:AI88"/>
    <mergeCell ref="AD88:AF88"/>
    <mergeCell ref="AG87:AI87"/>
    <mergeCell ref="O88:T88"/>
    <mergeCell ref="X88:Z88"/>
    <mergeCell ref="A90:D90"/>
    <mergeCell ref="E90:H90"/>
    <mergeCell ref="I90:L90"/>
    <mergeCell ref="M90:N90"/>
    <mergeCell ref="AA88:AC88"/>
    <mergeCell ref="M88:N88"/>
    <mergeCell ref="A88:D88"/>
    <mergeCell ref="E88:H88"/>
    <mergeCell ref="I88:L88"/>
    <mergeCell ref="A89:D89"/>
    <mergeCell ref="E89:H89"/>
    <mergeCell ref="I89:L89"/>
    <mergeCell ref="U88:W88"/>
    <mergeCell ref="M89:N89"/>
    <mergeCell ref="U89:W89"/>
    <mergeCell ref="AA89:AC89"/>
    <mergeCell ref="AD89:AF89"/>
    <mergeCell ref="A87:D87"/>
    <mergeCell ref="E87:H87"/>
    <mergeCell ref="I87:L87"/>
    <mergeCell ref="M87:N87"/>
    <mergeCell ref="AJ89:AM89"/>
    <mergeCell ref="AR89:AU89"/>
    <mergeCell ref="AV89:AY89"/>
    <mergeCell ref="AR90:AU90"/>
    <mergeCell ref="AV90:AY90"/>
    <mergeCell ref="AJ90:AM90"/>
    <mergeCell ref="AZ90:BC90"/>
    <mergeCell ref="AZ89:BC89"/>
    <mergeCell ref="BD89:BG89"/>
    <mergeCell ref="AN89:AQ89"/>
    <mergeCell ref="BD90:BG90"/>
    <mergeCell ref="AN90:AQ90"/>
    <mergeCell ref="A91:D91"/>
    <mergeCell ref="E91:H91"/>
    <mergeCell ref="I91:L91"/>
    <mergeCell ref="M91:N91"/>
    <mergeCell ref="O91:T91"/>
    <mergeCell ref="O90:T90"/>
    <mergeCell ref="AZ91:BC91"/>
    <mergeCell ref="AA90:AC90"/>
    <mergeCell ref="AD90:AF90"/>
    <mergeCell ref="BD91:BG91"/>
    <mergeCell ref="AN91:AQ91"/>
    <mergeCell ref="AV91:AY91"/>
    <mergeCell ref="AG91:AI91"/>
    <mergeCell ref="AJ91:AM91"/>
    <mergeCell ref="U90:W90"/>
    <mergeCell ref="O89:T89"/>
    <mergeCell ref="U91:W91"/>
    <mergeCell ref="X91:Z91"/>
    <mergeCell ref="A94:D94"/>
    <mergeCell ref="E94:H94"/>
    <mergeCell ref="I94:L94"/>
    <mergeCell ref="M94:N94"/>
    <mergeCell ref="BD92:BG92"/>
    <mergeCell ref="A93:D93"/>
    <mergeCell ref="E93:H93"/>
    <mergeCell ref="I93:L93"/>
    <mergeCell ref="M93:N93"/>
    <mergeCell ref="O93:T93"/>
    <mergeCell ref="AJ93:AM93"/>
    <mergeCell ref="BD94:BG94"/>
    <mergeCell ref="AV94:AY94"/>
    <mergeCell ref="AJ94:AM94"/>
    <mergeCell ref="AN94:AQ94"/>
    <mergeCell ref="AD94:AF94"/>
    <mergeCell ref="BD93:BG93"/>
    <mergeCell ref="AN93:AQ93"/>
    <mergeCell ref="AZ92:BC92"/>
    <mergeCell ref="AD92:AF92"/>
    <mergeCell ref="A92:D92"/>
    <mergeCell ref="E92:H92"/>
    <mergeCell ref="I92:L92"/>
    <mergeCell ref="M92:N92"/>
    <mergeCell ref="O92:T92"/>
    <mergeCell ref="X92:Z92"/>
    <mergeCell ref="AR92:AU92"/>
    <mergeCell ref="AV92:AY92"/>
    <mergeCell ref="AJ92:AM92"/>
    <mergeCell ref="AA94:AC94"/>
    <mergeCell ref="U93:W93"/>
    <mergeCell ref="U94:W94"/>
    <mergeCell ref="O94:T94"/>
    <mergeCell ref="X94:Z94"/>
    <mergeCell ref="X93:Z93"/>
    <mergeCell ref="AA93:AC93"/>
    <mergeCell ref="BD95:BG95"/>
    <mergeCell ref="AZ95:BC95"/>
    <mergeCell ref="AN95:AQ95"/>
    <mergeCell ref="AJ95:AM95"/>
    <mergeCell ref="X95:Z95"/>
    <mergeCell ref="AA95:AC95"/>
    <mergeCell ref="AR95:AU95"/>
    <mergeCell ref="AV95:AY95"/>
    <mergeCell ref="AG95:AI95"/>
    <mergeCell ref="AD95:AF95"/>
    <mergeCell ref="AG94:AI94"/>
    <mergeCell ref="AR93:AU93"/>
    <mergeCell ref="AV93:AY93"/>
    <mergeCell ref="AR94:AU94"/>
    <mergeCell ref="AZ94:BC94"/>
    <mergeCell ref="AZ93:BC93"/>
    <mergeCell ref="AD93:AF93"/>
    <mergeCell ref="U95:W95"/>
    <mergeCell ref="U92:W92"/>
    <mergeCell ref="BD100:BG100"/>
    <mergeCell ref="AN100:AQ100"/>
    <mergeCell ref="AZ100:BC100"/>
    <mergeCell ref="BD96:BG96"/>
    <mergeCell ref="U96:W96"/>
    <mergeCell ref="U97:W97"/>
    <mergeCell ref="BD97:BG97"/>
    <mergeCell ref="AZ98:BC98"/>
    <mergeCell ref="AV97:AY97"/>
    <mergeCell ref="A95:D95"/>
    <mergeCell ref="E95:H95"/>
    <mergeCell ref="A96:D96"/>
    <mergeCell ref="E96:H96"/>
    <mergeCell ref="I96:L96"/>
    <mergeCell ref="M96:N96"/>
    <mergeCell ref="I95:L95"/>
    <mergeCell ref="M95:N95"/>
    <mergeCell ref="AN96:AQ96"/>
    <mergeCell ref="AA96:AC96"/>
    <mergeCell ref="AJ96:AM96"/>
    <mergeCell ref="O96:T96"/>
    <mergeCell ref="X96:Z96"/>
    <mergeCell ref="AN97:AQ97"/>
    <mergeCell ref="AG97:AI97"/>
    <mergeCell ref="AJ97:AM97"/>
    <mergeCell ref="O95:T95"/>
    <mergeCell ref="A97:D97"/>
    <mergeCell ref="E97:H97"/>
    <mergeCell ref="AV98:AY98"/>
    <mergeCell ref="U98:W98"/>
    <mergeCell ref="AZ96:BC96"/>
    <mergeCell ref="AG96:AI96"/>
    <mergeCell ref="BD98:BG98"/>
    <mergeCell ref="O99:T99"/>
    <mergeCell ref="AN98:AQ98"/>
    <mergeCell ref="AA98:AC98"/>
    <mergeCell ref="AR98:AU98"/>
    <mergeCell ref="AR96:AU96"/>
    <mergeCell ref="AV96:AY96"/>
    <mergeCell ref="AZ97:BC97"/>
    <mergeCell ref="AR97:AU97"/>
    <mergeCell ref="I97:L97"/>
    <mergeCell ref="M97:N97"/>
    <mergeCell ref="O97:T97"/>
    <mergeCell ref="AJ98:AM98"/>
    <mergeCell ref="AD98:AF98"/>
    <mergeCell ref="AG98:AI98"/>
    <mergeCell ref="BD99:BG99"/>
    <mergeCell ref="AN99:AQ99"/>
    <mergeCell ref="AR99:AU99"/>
    <mergeCell ref="AG99:AI99"/>
    <mergeCell ref="AJ99:AM99"/>
    <mergeCell ref="X97:Z97"/>
    <mergeCell ref="AA97:AC97"/>
    <mergeCell ref="AD97:AF97"/>
    <mergeCell ref="AA101:AC101"/>
    <mergeCell ref="AV101:AY101"/>
    <mergeCell ref="AZ101:BC101"/>
    <mergeCell ref="AD101:AF101"/>
    <mergeCell ref="AG101:AI101"/>
    <mergeCell ref="AJ101:AM101"/>
    <mergeCell ref="M101:N101"/>
    <mergeCell ref="I100:L100"/>
    <mergeCell ref="M100:N100"/>
    <mergeCell ref="U100:W100"/>
    <mergeCell ref="X100:Z100"/>
    <mergeCell ref="AA100:AC100"/>
    <mergeCell ref="AD100:AF100"/>
    <mergeCell ref="AV100:AY100"/>
    <mergeCell ref="A100:D100"/>
    <mergeCell ref="E100:H100"/>
    <mergeCell ref="A98:D98"/>
    <mergeCell ref="E98:H98"/>
    <mergeCell ref="I98:L98"/>
    <mergeCell ref="M98:N98"/>
    <mergeCell ref="A99:D99"/>
    <mergeCell ref="E99:H99"/>
    <mergeCell ref="I99:L99"/>
    <mergeCell ref="M99:N99"/>
    <mergeCell ref="O98:T98"/>
    <mergeCell ref="X98:Z98"/>
    <mergeCell ref="U99:W99"/>
    <mergeCell ref="X99:Z99"/>
    <mergeCell ref="AA99:AC99"/>
    <mergeCell ref="AG100:AI100"/>
    <mergeCell ref="AR100:AU100"/>
    <mergeCell ref="BD102:BG102"/>
    <mergeCell ref="AR102:AU102"/>
    <mergeCell ref="AV102:AY102"/>
    <mergeCell ref="AV103:AY103"/>
    <mergeCell ref="AZ103:BC103"/>
    <mergeCell ref="BD103:BG103"/>
    <mergeCell ref="AN102:AQ102"/>
    <mergeCell ref="AG102:AI102"/>
    <mergeCell ref="AJ102:AM102"/>
    <mergeCell ref="I102:L102"/>
    <mergeCell ref="M102:N102"/>
    <mergeCell ref="O102:T102"/>
    <mergeCell ref="O100:T100"/>
    <mergeCell ref="O103:T103"/>
    <mergeCell ref="A102:D102"/>
    <mergeCell ref="E102:H102"/>
    <mergeCell ref="A103:D103"/>
    <mergeCell ref="E103:H103"/>
    <mergeCell ref="I103:L103"/>
    <mergeCell ref="M103:N103"/>
    <mergeCell ref="U103:W103"/>
    <mergeCell ref="X103:Z103"/>
    <mergeCell ref="A101:D101"/>
    <mergeCell ref="E101:H101"/>
    <mergeCell ref="AR101:AU101"/>
    <mergeCell ref="AN101:AQ101"/>
    <mergeCell ref="AJ100:AM100"/>
    <mergeCell ref="O101:T101"/>
    <mergeCell ref="I101:L101"/>
    <mergeCell ref="BD101:BG101"/>
    <mergeCell ref="U101:W101"/>
    <mergeCell ref="X101:Z101"/>
    <mergeCell ref="AN103:AQ103"/>
    <mergeCell ref="U102:W102"/>
    <mergeCell ref="X102:Z102"/>
    <mergeCell ref="AA102:AC102"/>
    <mergeCell ref="AD102:AF102"/>
    <mergeCell ref="AA103:AC103"/>
    <mergeCell ref="AD103:AF103"/>
    <mergeCell ref="AG103:AI103"/>
    <mergeCell ref="AJ103:AM103"/>
    <mergeCell ref="AR103:AU103"/>
    <mergeCell ref="AZ102:BC102"/>
    <mergeCell ref="AV104:AY104"/>
    <mergeCell ref="AG104:AI104"/>
    <mergeCell ref="AJ104:AM104"/>
    <mergeCell ref="U104:W104"/>
    <mergeCell ref="AD104:AF104"/>
    <mergeCell ref="X104:Z104"/>
    <mergeCell ref="AA104:AC104"/>
    <mergeCell ref="AA105:AC105"/>
    <mergeCell ref="AZ106:BC106"/>
    <mergeCell ref="O105:T105"/>
    <mergeCell ref="AD105:AF105"/>
    <mergeCell ref="BD106:BG106"/>
    <mergeCell ref="AR106:AU106"/>
    <mergeCell ref="AV106:AY106"/>
    <mergeCell ref="AD106:AF106"/>
    <mergeCell ref="AV105:AY105"/>
    <mergeCell ref="AZ105:BC105"/>
    <mergeCell ref="AR105:AU105"/>
    <mergeCell ref="AG106:AI106"/>
    <mergeCell ref="AJ106:AM106"/>
    <mergeCell ref="E105:H105"/>
    <mergeCell ref="I105:L105"/>
    <mergeCell ref="M105:N105"/>
    <mergeCell ref="O104:T104"/>
    <mergeCell ref="AN104:AQ104"/>
    <mergeCell ref="AG105:AI105"/>
    <mergeCell ref="AZ104:BC104"/>
    <mergeCell ref="A104:D104"/>
    <mergeCell ref="E104:H104"/>
    <mergeCell ref="I104:L104"/>
    <mergeCell ref="U106:W106"/>
    <mergeCell ref="M104:N104"/>
    <mergeCell ref="A105:D105"/>
    <mergeCell ref="O107:T107"/>
    <mergeCell ref="A108:D108"/>
    <mergeCell ref="E108:H108"/>
    <mergeCell ref="I108:L108"/>
    <mergeCell ref="M108:N108"/>
    <mergeCell ref="U107:W107"/>
    <mergeCell ref="A107:D107"/>
    <mergeCell ref="E107:H107"/>
    <mergeCell ref="I107:L107"/>
    <mergeCell ref="M107:N107"/>
    <mergeCell ref="X107:Z107"/>
    <mergeCell ref="A106:D106"/>
    <mergeCell ref="E106:H106"/>
    <mergeCell ref="I106:L106"/>
    <mergeCell ref="M106:N106"/>
    <mergeCell ref="O106:T106"/>
    <mergeCell ref="U105:W105"/>
    <mergeCell ref="X105:Z105"/>
    <mergeCell ref="AA107:AC107"/>
    <mergeCell ref="AD107:AF107"/>
    <mergeCell ref="U108:W108"/>
    <mergeCell ref="X108:Z108"/>
    <mergeCell ref="AA108:AC108"/>
    <mergeCell ref="AD108:AF108"/>
    <mergeCell ref="O108:T108"/>
    <mergeCell ref="A112:D112"/>
    <mergeCell ref="M112:N112"/>
    <mergeCell ref="O112:T112"/>
    <mergeCell ref="U111:W111"/>
    <mergeCell ref="U112:W112"/>
    <mergeCell ref="A109:D109"/>
    <mergeCell ref="E109:H109"/>
    <mergeCell ref="I109:L109"/>
    <mergeCell ref="M109:N109"/>
    <mergeCell ref="O109:T109"/>
    <mergeCell ref="AJ110:AM110"/>
    <mergeCell ref="AN110:AQ110"/>
    <mergeCell ref="A110:D110"/>
    <mergeCell ref="E110:H110"/>
    <mergeCell ref="I110:L110"/>
    <mergeCell ref="M110:N110"/>
    <mergeCell ref="O110:T110"/>
    <mergeCell ref="U110:W110"/>
    <mergeCell ref="X110:Z110"/>
    <mergeCell ref="AD110:AF110"/>
    <mergeCell ref="X111:Z111"/>
    <mergeCell ref="AA111:AC111"/>
    <mergeCell ref="AD111:AF111"/>
    <mergeCell ref="AG111:AI111"/>
    <mergeCell ref="AG110:AI110"/>
    <mergeCell ref="X109:Z109"/>
    <mergeCell ref="AA109:AC109"/>
    <mergeCell ref="AN109:AQ109"/>
    <mergeCell ref="U109:W109"/>
    <mergeCell ref="AD109:AF109"/>
    <mergeCell ref="AG109:AI109"/>
    <mergeCell ref="AJ109:AM109"/>
    <mergeCell ref="BK68:BM68"/>
    <mergeCell ref="A113:D113"/>
    <mergeCell ref="E113:H113"/>
    <mergeCell ref="I113:L113"/>
    <mergeCell ref="M113:N113"/>
    <mergeCell ref="AV111:AY111"/>
    <mergeCell ref="AG112:AI112"/>
    <mergeCell ref="AJ112:AM112"/>
    <mergeCell ref="AN112:AQ112"/>
    <mergeCell ref="AR112:AU112"/>
    <mergeCell ref="AN111:AQ111"/>
    <mergeCell ref="O113:T113"/>
    <mergeCell ref="AG113:AI113"/>
    <mergeCell ref="AJ113:AM113"/>
    <mergeCell ref="U113:W113"/>
    <mergeCell ref="AD113:AF113"/>
    <mergeCell ref="X113:Z113"/>
    <mergeCell ref="AA113:AC113"/>
    <mergeCell ref="BK93:BM93"/>
    <mergeCell ref="AD112:AF112"/>
    <mergeCell ref="AA112:AC112"/>
    <mergeCell ref="X112:Z112"/>
    <mergeCell ref="A111:D111"/>
    <mergeCell ref="E111:H111"/>
    <mergeCell ref="I111:L111"/>
    <mergeCell ref="M111:N111"/>
    <mergeCell ref="O111:T111"/>
    <mergeCell ref="E112:H112"/>
    <mergeCell ref="I112:L112"/>
    <mergeCell ref="AJ111:AM111"/>
    <mergeCell ref="AR111:AU111"/>
    <mergeCell ref="AA110:AC110"/>
    <mergeCell ref="BK16:BM16"/>
    <mergeCell ref="AN113:AQ113"/>
    <mergeCell ref="BK29:BM29"/>
    <mergeCell ref="BK18:BM18"/>
    <mergeCell ref="BK19:BM19"/>
    <mergeCell ref="BK23:BM23"/>
    <mergeCell ref="BK26:BM26"/>
    <mergeCell ref="BK27:BM27"/>
    <mergeCell ref="BD110:BG110"/>
    <mergeCell ref="BK24:BM24"/>
    <mergeCell ref="BK3:BM3"/>
    <mergeCell ref="BK4:BM4"/>
    <mergeCell ref="BK5:BM5"/>
    <mergeCell ref="BK6:BM6"/>
    <mergeCell ref="BK7:BM7"/>
    <mergeCell ref="BK8:BM8"/>
    <mergeCell ref="BK9:BM9"/>
    <mergeCell ref="BK10:BM10"/>
    <mergeCell ref="BK12:BM12"/>
    <mergeCell ref="BK47:BM47"/>
    <mergeCell ref="BK31:BM31"/>
    <mergeCell ref="BK32:BM32"/>
    <mergeCell ref="BK44:BM44"/>
    <mergeCell ref="BK45:BM45"/>
    <mergeCell ref="BK46:BM46"/>
    <mergeCell ref="BK11:BM11"/>
    <mergeCell ref="BK48:BM48"/>
    <mergeCell ref="BK13:BM13"/>
    <mergeCell ref="BK14:BM14"/>
    <mergeCell ref="BK15:BM15"/>
    <mergeCell ref="BK20:BM20"/>
    <mergeCell ref="BK21:BM21"/>
    <mergeCell ref="BK22:BM22"/>
    <mergeCell ref="BK17:BM17"/>
    <mergeCell ref="BK28:BM28"/>
    <mergeCell ref="BK30:BM30"/>
    <mergeCell ref="BK63:BM63"/>
    <mergeCell ref="BK64:BM64"/>
    <mergeCell ref="BK53:BM53"/>
    <mergeCell ref="BK54:BM54"/>
    <mergeCell ref="BK55:BM55"/>
    <mergeCell ref="BK56:BM56"/>
    <mergeCell ref="BK61:BM61"/>
    <mergeCell ref="BK62:BM62"/>
    <mergeCell ref="BK59:BM59"/>
    <mergeCell ref="BK60:BM60"/>
    <mergeCell ref="BK49:BM49"/>
    <mergeCell ref="BK50:BM50"/>
    <mergeCell ref="BK57:BM57"/>
    <mergeCell ref="BK58:BM58"/>
    <mergeCell ref="BK51:BM51"/>
    <mergeCell ref="BK52:BM52"/>
    <mergeCell ref="BK25:BM25"/>
    <mergeCell ref="BK65:BM65"/>
    <mergeCell ref="E162:H162"/>
    <mergeCell ref="I162:L162"/>
    <mergeCell ref="M162:N162"/>
    <mergeCell ref="BK99:BM99"/>
    <mergeCell ref="BK100:BM100"/>
    <mergeCell ref="BK96:BM96"/>
    <mergeCell ref="AV114:AY115"/>
    <mergeCell ref="AZ114:BC115"/>
    <mergeCell ref="BD112:BG112"/>
    <mergeCell ref="AZ111:BC111"/>
    <mergeCell ref="U162:W162"/>
    <mergeCell ref="X162:Z162"/>
    <mergeCell ref="AA162:AC162"/>
    <mergeCell ref="O162:T162"/>
    <mergeCell ref="AR114:AU115"/>
    <mergeCell ref="AR116:AU117"/>
    <mergeCell ref="AN122:AQ122"/>
    <mergeCell ref="AN123:AQ123"/>
    <mergeCell ref="AN118:AQ118"/>
    <mergeCell ref="AZ110:BC110"/>
    <mergeCell ref="AZ109:BC109"/>
    <mergeCell ref="AR113:AU113"/>
    <mergeCell ref="AV113:AY113"/>
    <mergeCell ref="AV112:AY112"/>
    <mergeCell ref="AR110:AU110"/>
    <mergeCell ref="AV110:AY110"/>
    <mergeCell ref="BK101:BM101"/>
    <mergeCell ref="BD111:BG111"/>
    <mergeCell ref="U114:W115"/>
    <mergeCell ref="AZ116:BC117"/>
    <mergeCell ref="BK92:BM92"/>
    <mergeCell ref="M116:N117"/>
    <mergeCell ref="O116:T117"/>
    <mergeCell ref="U116:W117"/>
    <mergeCell ref="AG116:AI117"/>
    <mergeCell ref="AJ116:AM117"/>
    <mergeCell ref="BK163:BM163"/>
    <mergeCell ref="BD116:BG117"/>
    <mergeCell ref="AZ113:BC113"/>
    <mergeCell ref="BD113:BG113"/>
    <mergeCell ref="BD114:BG115"/>
    <mergeCell ref="AZ112:BC112"/>
    <mergeCell ref="BK91:BM91"/>
    <mergeCell ref="BK90:BM90"/>
    <mergeCell ref="M114:N115"/>
    <mergeCell ref="O114:T115"/>
    <mergeCell ref="BK95:BM95"/>
    <mergeCell ref="BK97:BM97"/>
    <mergeCell ref="BK98:BM98"/>
    <mergeCell ref="BK94:BM94"/>
    <mergeCell ref="AZ107:BC107"/>
    <mergeCell ref="AZ108:BC108"/>
    <mergeCell ref="AV107:AY107"/>
    <mergeCell ref="AJ107:AM107"/>
    <mergeCell ref="AN107:AQ107"/>
    <mergeCell ref="AR107:AU107"/>
    <mergeCell ref="BD109:BG109"/>
    <mergeCell ref="AR109:AU109"/>
    <mergeCell ref="AV109:AY109"/>
    <mergeCell ref="BD107:BG107"/>
    <mergeCell ref="BD108:BG108"/>
    <mergeCell ref="AR108:AU108"/>
    <mergeCell ref="AV108:AY108"/>
    <mergeCell ref="AA164:AC164"/>
    <mergeCell ref="X165:Z165"/>
    <mergeCell ref="BK69:BM69"/>
    <mergeCell ref="BK70:BM70"/>
    <mergeCell ref="AJ114:AM115"/>
    <mergeCell ref="X116:Z117"/>
    <mergeCell ref="AA116:AC117"/>
    <mergeCell ref="AD116:AF117"/>
    <mergeCell ref="AA114:AC115"/>
    <mergeCell ref="AD114:AF115"/>
    <mergeCell ref="X114:Z115"/>
    <mergeCell ref="AG114:AI115"/>
    <mergeCell ref="AV116:AY117"/>
    <mergeCell ref="BK71:BM71"/>
    <mergeCell ref="BK72:BM72"/>
    <mergeCell ref="BK73:BM73"/>
    <mergeCell ref="BK85:BM85"/>
    <mergeCell ref="BK86:BM86"/>
    <mergeCell ref="BK87:BM87"/>
    <mergeCell ref="BK88:BM88"/>
    <mergeCell ref="AN106:AQ106"/>
    <mergeCell ref="AJ108:AM108"/>
    <mergeCell ref="AN108:AQ108"/>
    <mergeCell ref="BD104:BG104"/>
    <mergeCell ref="AJ105:AM105"/>
    <mergeCell ref="AN105:AQ105"/>
    <mergeCell ref="X106:Z106"/>
    <mergeCell ref="AA106:AC106"/>
    <mergeCell ref="AG107:AI107"/>
    <mergeCell ref="AG108:AI108"/>
    <mergeCell ref="BD105:BG105"/>
    <mergeCell ref="AR104:AU104"/>
    <mergeCell ref="U166:W166"/>
    <mergeCell ref="BK166:BM166"/>
    <mergeCell ref="AV166:AY166"/>
    <mergeCell ref="AJ165:AM165"/>
    <mergeCell ref="AN165:AQ165"/>
    <mergeCell ref="AR166:AU166"/>
    <mergeCell ref="BK165:BM165"/>
    <mergeCell ref="AZ165:BC165"/>
    <mergeCell ref="BD165:BG165"/>
    <mergeCell ref="AJ166:AM166"/>
    <mergeCell ref="AN166:AQ166"/>
    <mergeCell ref="A164:D164"/>
    <mergeCell ref="E164:H164"/>
    <mergeCell ref="I164:L164"/>
    <mergeCell ref="M164:N164"/>
    <mergeCell ref="O164:T164"/>
    <mergeCell ref="U164:W164"/>
    <mergeCell ref="AZ166:BC166"/>
    <mergeCell ref="BK164:BM164"/>
    <mergeCell ref="A165:D165"/>
    <mergeCell ref="E165:H165"/>
    <mergeCell ref="I165:L165"/>
    <mergeCell ref="M165:N165"/>
    <mergeCell ref="O165:T165"/>
    <mergeCell ref="AZ164:BC164"/>
    <mergeCell ref="BD164:BG164"/>
    <mergeCell ref="AD164:AF164"/>
    <mergeCell ref="AG164:AI164"/>
    <mergeCell ref="AV164:AY164"/>
    <mergeCell ref="U165:W165"/>
    <mergeCell ref="AD165:AF165"/>
    <mergeCell ref="AG165:AI165"/>
    <mergeCell ref="A167:D167"/>
    <mergeCell ref="E167:H167"/>
    <mergeCell ref="I167:L167"/>
    <mergeCell ref="M167:N167"/>
    <mergeCell ref="AD166:AF166"/>
    <mergeCell ref="X166:Z166"/>
    <mergeCell ref="AA166:AC166"/>
    <mergeCell ref="O167:T167"/>
    <mergeCell ref="U167:W167"/>
    <mergeCell ref="BK167:BM167"/>
    <mergeCell ref="A168:D168"/>
    <mergeCell ref="E168:H168"/>
    <mergeCell ref="I168:L168"/>
    <mergeCell ref="M168:N168"/>
    <mergeCell ref="O168:T168"/>
    <mergeCell ref="U168:W168"/>
    <mergeCell ref="AD167:AF167"/>
    <mergeCell ref="AZ167:BC167"/>
    <mergeCell ref="BD167:BG167"/>
    <mergeCell ref="AJ167:AM167"/>
    <mergeCell ref="AN167:AQ167"/>
    <mergeCell ref="AR167:AU167"/>
    <mergeCell ref="AV167:AY167"/>
    <mergeCell ref="X168:Z168"/>
    <mergeCell ref="AA168:AC168"/>
    <mergeCell ref="AD168:AF168"/>
    <mergeCell ref="AG168:AI168"/>
    <mergeCell ref="X167:Z167"/>
    <mergeCell ref="AA167:AC167"/>
    <mergeCell ref="BD168:BG168"/>
    <mergeCell ref="BK168:BM168"/>
    <mergeCell ref="A166:D166"/>
    <mergeCell ref="A169:D169"/>
    <mergeCell ref="E169:H169"/>
    <mergeCell ref="I169:L169"/>
    <mergeCell ref="M169:N169"/>
    <mergeCell ref="O169:T169"/>
    <mergeCell ref="AD169:AF169"/>
    <mergeCell ref="AG169:AI169"/>
    <mergeCell ref="AR168:AU168"/>
    <mergeCell ref="AV168:AY168"/>
    <mergeCell ref="AJ168:AM168"/>
    <mergeCell ref="AN168:AQ168"/>
    <mergeCell ref="AJ169:AM169"/>
    <mergeCell ref="AN169:AQ169"/>
    <mergeCell ref="AR169:AU169"/>
    <mergeCell ref="AV169:AY169"/>
    <mergeCell ref="BK169:BM169"/>
    <mergeCell ref="A170:D170"/>
    <mergeCell ref="E170:H170"/>
    <mergeCell ref="I170:L170"/>
    <mergeCell ref="M170:N170"/>
    <mergeCell ref="O170:T170"/>
    <mergeCell ref="U169:W169"/>
    <mergeCell ref="X169:Z169"/>
    <mergeCell ref="AA169:AC169"/>
    <mergeCell ref="AG170:AI170"/>
    <mergeCell ref="AD170:AF170"/>
    <mergeCell ref="U170:W170"/>
    <mergeCell ref="X170:Z170"/>
    <mergeCell ref="AA170:AC170"/>
    <mergeCell ref="BK170:BM170"/>
    <mergeCell ref="AZ170:BC170"/>
    <mergeCell ref="BD170:BG170"/>
    <mergeCell ref="AN170:AQ170"/>
    <mergeCell ref="AR170:AU170"/>
    <mergeCell ref="AV170:AY170"/>
    <mergeCell ref="X171:Z171"/>
    <mergeCell ref="U171:W171"/>
    <mergeCell ref="AA171:AC171"/>
    <mergeCell ref="AD171:AF171"/>
    <mergeCell ref="AG171:AI171"/>
    <mergeCell ref="AZ171:BC171"/>
    <mergeCell ref="BD171:BG171"/>
    <mergeCell ref="BK171:BM171"/>
    <mergeCell ref="A172:D172"/>
    <mergeCell ref="E172:H172"/>
    <mergeCell ref="I172:L172"/>
    <mergeCell ref="M172:N172"/>
    <mergeCell ref="O172:T172"/>
    <mergeCell ref="AD172:AF172"/>
    <mergeCell ref="AG172:AI172"/>
    <mergeCell ref="AR171:AU171"/>
    <mergeCell ref="AV171:AY171"/>
    <mergeCell ref="AJ171:AM171"/>
    <mergeCell ref="AN171:AQ171"/>
    <mergeCell ref="AJ172:AM172"/>
    <mergeCell ref="AN172:AQ172"/>
    <mergeCell ref="AR172:AU172"/>
    <mergeCell ref="AV172:AY172"/>
    <mergeCell ref="BK172:BM172"/>
    <mergeCell ref="M173:N173"/>
    <mergeCell ref="O173:T173"/>
    <mergeCell ref="U172:W172"/>
    <mergeCell ref="X172:Z172"/>
    <mergeCell ref="AA172:AC172"/>
    <mergeCell ref="A171:D171"/>
    <mergeCell ref="E171:H171"/>
    <mergeCell ref="I171:L171"/>
    <mergeCell ref="M171:N171"/>
    <mergeCell ref="O171:T171"/>
    <mergeCell ref="O174:T174"/>
    <mergeCell ref="AG173:AI173"/>
    <mergeCell ref="AD173:AF173"/>
    <mergeCell ref="U173:W173"/>
    <mergeCell ref="X173:Z173"/>
    <mergeCell ref="AA173:AC173"/>
    <mergeCell ref="AJ170:AM170"/>
    <mergeCell ref="BK173:BM173"/>
    <mergeCell ref="AG174:AI174"/>
    <mergeCell ref="AZ173:BC173"/>
    <mergeCell ref="BD173:BG173"/>
    <mergeCell ref="AJ173:AM173"/>
    <mergeCell ref="AN173:AQ173"/>
    <mergeCell ref="AR173:AU173"/>
    <mergeCell ref="AV173:AY173"/>
    <mergeCell ref="AZ174:BC174"/>
    <mergeCell ref="X174:Z174"/>
    <mergeCell ref="U174:W174"/>
    <mergeCell ref="AA174:AC174"/>
    <mergeCell ref="AD174:AF174"/>
    <mergeCell ref="BD174:BG174"/>
    <mergeCell ref="BK174:BM174"/>
    <mergeCell ref="A175:D175"/>
    <mergeCell ref="E175:H175"/>
    <mergeCell ref="I175:L175"/>
    <mergeCell ref="M175:N175"/>
    <mergeCell ref="O175:T175"/>
    <mergeCell ref="AA175:AC175"/>
    <mergeCell ref="AG175:AI175"/>
    <mergeCell ref="AR174:AU174"/>
    <mergeCell ref="AV174:AY174"/>
    <mergeCell ref="AJ174:AM174"/>
    <mergeCell ref="AN174:AQ174"/>
    <mergeCell ref="AJ175:AM175"/>
    <mergeCell ref="AN175:AQ175"/>
    <mergeCell ref="AV175:AY175"/>
    <mergeCell ref="A173:D173"/>
    <mergeCell ref="E173:H173"/>
    <mergeCell ref="I173:L173"/>
    <mergeCell ref="BK175:BM175"/>
    <mergeCell ref="A176:D176"/>
    <mergeCell ref="E176:H176"/>
    <mergeCell ref="I176:L176"/>
    <mergeCell ref="M176:N176"/>
    <mergeCell ref="O176:T176"/>
    <mergeCell ref="U175:W175"/>
    <mergeCell ref="AD176:AF176"/>
    <mergeCell ref="AG176:AI176"/>
    <mergeCell ref="X176:Z176"/>
    <mergeCell ref="AA176:AC176"/>
    <mergeCell ref="BK176:BM176"/>
    <mergeCell ref="AR175:AU175"/>
    <mergeCell ref="A174:D174"/>
    <mergeCell ref="E174:H174"/>
    <mergeCell ref="I174:L174"/>
    <mergeCell ref="M174:N174"/>
    <mergeCell ref="AZ178:BC178"/>
    <mergeCell ref="AR178:AU178"/>
    <mergeCell ref="A177:D177"/>
    <mergeCell ref="E177:H177"/>
    <mergeCell ref="I177:L177"/>
    <mergeCell ref="M177:N177"/>
    <mergeCell ref="O177:T177"/>
    <mergeCell ref="AV178:AY178"/>
    <mergeCell ref="AR177:AU177"/>
    <mergeCell ref="AV177:AY177"/>
    <mergeCell ref="AZ176:BC176"/>
    <mergeCell ref="BD176:BG176"/>
    <mergeCell ref="AJ176:AM176"/>
    <mergeCell ref="AN176:AQ176"/>
    <mergeCell ref="AR176:AU176"/>
    <mergeCell ref="AV176:AY176"/>
    <mergeCell ref="BD178:BG178"/>
    <mergeCell ref="U178:W178"/>
    <mergeCell ref="AJ177:AM177"/>
    <mergeCell ref="AN177:AQ177"/>
    <mergeCell ref="U177:W177"/>
    <mergeCell ref="X178:Z178"/>
    <mergeCell ref="AA178:AC178"/>
    <mergeCell ref="AD177:AF177"/>
    <mergeCell ref="AG177:AI177"/>
    <mergeCell ref="U176:W176"/>
    <mergeCell ref="AN180:AQ180"/>
    <mergeCell ref="AR181:AU181"/>
    <mergeCell ref="AV181:AY181"/>
    <mergeCell ref="AV180:AY180"/>
    <mergeCell ref="AZ181:BC181"/>
    <mergeCell ref="BD181:BG181"/>
    <mergeCell ref="BK177:BM177"/>
    <mergeCell ref="A178:D178"/>
    <mergeCell ref="E178:H178"/>
    <mergeCell ref="I178:L178"/>
    <mergeCell ref="M178:N178"/>
    <mergeCell ref="O178:T178"/>
    <mergeCell ref="X177:Z177"/>
    <mergeCell ref="AA177:AC177"/>
    <mergeCell ref="AZ177:BC177"/>
    <mergeCell ref="BD177:BG177"/>
    <mergeCell ref="AA179:AC179"/>
    <mergeCell ref="AJ178:AM178"/>
    <mergeCell ref="AN178:AQ178"/>
    <mergeCell ref="AD178:AF178"/>
    <mergeCell ref="AG178:AI178"/>
    <mergeCell ref="AD179:AF179"/>
    <mergeCell ref="AG179:AI179"/>
    <mergeCell ref="AV179:AY179"/>
    <mergeCell ref="BK178:BM178"/>
    <mergeCell ref="A179:D179"/>
    <mergeCell ref="E179:H179"/>
    <mergeCell ref="I179:L179"/>
    <mergeCell ref="M179:N179"/>
    <mergeCell ref="O179:T179"/>
    <mergeCell ref="U179:W179"/>
    <mergeCell ref="X179:Z179"/>
    <mergeCell ref="AJ182:AM182"/>
    <mergeCell ref="AN182:AQ182"/>
    <mergeCell ref="AR182:AU182"/>
    <mergeCell ref="AV182:AY182"/>
    <mergeCell ref="A180:D180"/>
    <mergeCell ref="E180:H180"/>
    <mergeCell ref="I180:L180"/>
    <mergeCell ref="M180:N180"/>
    <mergeCell ref="O180:T180"/>
    <mergeCell ref="AJ179:AM179"/>
    <mergeCell ref="X180:Z180"/>
    <mergeCell ref="U180:W180"/>
    <mergeCell ref="U181:W181"/>
    <mergeCell ref="X181:Z181"/>
    <mergeCell ref="AG181:AI181"/>
    <mergeCell ref="AA181:AC181"/>
    <mergeCell ref="BK179:BM179"/>
    <mergeCell ref="AN179:AQ179"/>
    <mergeCell ref="AZ179:BC179"/>
    <mergeCell ref="BD179:BG179"/>
    <mergeCell ref="AR179:AU179"/>
    <mergeCell ref="AJ180:AM180"/>
    <mergeCell ref="AD181:AF181"/>
    <mergeCell ref="AZ180:BC180"/>
    <mergeCell ref="A181:D181"/>
    <mergeCell ref="E181:H181"/>
    <mergeCell ref="I181:L181"/>
    <mergeCell ref="M181:N181"/>
    <mergeCell ref="O181:T181"/>
    <mergeCell ref="BD180:BG180"/>
    <mergeCell ref="AJ181:AM181"/>
    <mergeCell ref="AR180:AU180"/>
    <mergeCell ref="AZ182:BC182"/>
    <mergeCell ref="BD182:BG182"/>
    <mergeCell ref="BD183:BG183"/>
    <mergeCell ref="U183:W183"/>
    <mergeCell ref="X183:Z183"/>
    <mergeCell ref="AA183:AC183"/>
    <mergeCell ref="AR183:AU183"/>
    <mergeCell ref="AN183:AQ183"/>
    <mergeCell ref="AD183:AF183"/>
    <mergeCell ref="AG183:AI183"/>
    <mergeCell ref="BD184:BG184"/>
    <mergeCell ref="A184:D184"/>
    <mergeCell ref="E184:H184"/>
    <mergeCell ref="I184:L184"/>
    <mergeCell ref="M184:N184"/>
    <mergeCell ref="E183:H183"/>
    <mergeCell ref="I183:L183"/>
    <mergeCell ref="M183:N183"/>
    <mergeCell ref="AZ183:BC183"/>
    <mergeCell ref="AV183:AY183"/>
    <mergeCell ref="AJ183:AM183"/>
    <mergeCell ref="O183:T183"/>
    <mergeCell ref="AG182:AI182"/>
    <mergeCell ref="AA182:AC182"/>
    <mergeCell ref="AD182:AF182"/>
    <mergeCell ref="O182:T182"/>
    <mergeCell ref="U182:W182"/>
    <mergeCell ref="X182:Z182"/>
    <mergeCell ref="A182:D182"/>
    <mergeCell ref="E182:H182"/>
    <mergeCell ref="I182:L182"/>
    <mergeCell ref="M182:N182"/>
    <mergeCell ref="BD186:BG186"/>
    <mergeCell ref="A183:D183"/>
    <mergeCell ref="U184:W184"/>
    <mergeCell ref="BD185:BG185"/>
    <mergeCell ref="U185:W185"/>
    <mergeCell ref="AV185:AY185"/>
    <mergeCell ref="AD185:AF185"/>
    <mergeCell ref="AG185:AI185"/>
    <mergeCell ref="X184:Z184"/>
    <mergeCell ref="AA184:AC184"/>
    <mergeCell ref="AD184:AF184"/>
    <mergeCell ref="AG184:AI184"/>
    <mergeCell ref="I185:L185"/>
    <mergeCell ref="M185:N185"/>
    <mergeCell ref="AJ184:AM184"/>
    <mergeCell ref="AZ184:BC184"/>
    <mergeCell ref="O185:T185"/>
    <mergeCell ref="O184:T184"/>
    <mergeCell ref="AR184:AU184"/>
    <mergeCell ref="AV184:AY184"/>
    <mergeCell ref="AR185:AU185"/>
    <mergeCell ref="AZ185:BC185"/>
    <mergeCell ref="X185:Z185"/>
    <mergeCell ref="AA185:AC185"/>
    <mergeCell ref="A185:D185"/>
    <mergeCell ref="E185:H185"/>
    <mergeCell ref="AJ185:AM185"/>
    <mergeCell ref="I187:L187"/>
    <mergeCell ref="M187:N187"/>
    <mergeCell ref="O186:T186"/>
    <mergeCell ref="AR186:AU186"/>
    <mergeCell ref="X186:Z186"/>
    <mergeCell ref="AA186:AC186"/>
    <mergeCell ref="AD186:AF186"/>
    <mergeCell ref="AG186:AI186"/>
    <mergeCell ref="AJ186:AM186"/>
    <mergeCell ref="BD188:BG188"/>
    <mergeCell ref="AZ188:BC188"/>
    <mergeCell ref="O187:T187"/>
    <mergeCell ref="U186:W186"/>
    <mergeCell ref="A186:D186"/>
    <mergeCell ref="E186:H186"/>
    <mergeCell ref="I186:L186"/>
    <mergeCell ref="M186:N186"/>
    <mergeCell ref="A187:D187"/>
    <mergeCell ref="E187:H187"/>
    <mergeCell ref="BD187:BG187"/>
    <mergeCell ref="AV187:AY187"/>
    <mergeCell ref="AZ187:BC187"/>
    <mergeCell ref="X187:Z187"/>
    <mergeCell ref="U187:W187"/>
    <mergeCell ref="AG187:AI187"/>
    <mergeCell ref="AJ187:AM187"/>
    <mergeCell ref="AN187:AQ187"/>
    <mergeCell ref="AR187:AU187"/>
    <mergeCell ref="AA187:AC187"/>
    <mergeCell ref="AD187:AF187"/>
    <mergeCell ref="AZ186:BC186"/>
    <mergeCell ref="AV186:AY186"/>
    <mergeCell ref="AD188:AF188"/>
    <mergeCell ref="AG188:AI188"/>
    <mergeCell ref="AJ188:AM188"/>
    <mergeCell ref="AG190:AI190"/>
    <mergeCell ref="AJ189:AM189"/>
    <mergeCell ref="AV188:AY188"/>
    <mergeCell ref="AN189:AQ189"/>
    <mergeCell ref="AR189:AU189"/>
    <mergeCell ref="AV189:AY189"/>
    <mergeCell ref="AN188:AQ188"/>
    <mergeCell ref="AR188:AU188"/>
    <mergeCell ref="A188:D188"/>
    <mergeCell ref="E188:H188"/>
    <mergeCell ref="I188:L188"/>
    <mergeCell ref="M188:N188"/>
    <mergeCell ref="X188:Z188"/>
    <mergeCell ref="AA188:AC188"/>
    <mergeCell ref="U188:W188"/>
    <mergeCell ref="O188:T188"/>
    <mergeCell ref="O189:T189"/>
    <mergeCell ref="A189:D189"/>
    <mergeCell ref="E189:H189"/>
    <mergeCell ref="I189:L189"/>
    <mergeCell ref="M189:N189"/>
    <mergeCell ref="AJ190:AM190"/>
    <mergeCell ref="AD190:AF190"/>
    <mergeCell ref="I190:L190"/>
    <mergeCell ref="M190:N190"/>
    <mergeCell ref="O190:T190"/>
    <mergeCell ref="BD189:BG189"/>
    <mergeCell ref="U189:W189"/>
    <mergeCell ref="X189:Z189"/>
    <mergeCell ref="AA189:AC189"/>
    <mergeCell ref="AZ189:BC189"/>
    <mergeCell ref="AD189:AF189"/>
    <mergeCell ref="AG189:AI189"/>
    <mergeCell ref="AN191:AQ191"/>
    <mergeCell ref="AD191:AF191"/>
    <mergeCell ref="AG191:AI191"/>
    <mergeCell ref="U190:W190"/>
    <mergeCell ref="X190:Z190"/>
    <mergeCell ref="AA190:AC190"/>
    <mergeCell ref="AR191:AU191"/>
    <mergeCell ref="AV191:AY191"/>
    <mergeCell ref="AV190:AY190"/>
    <mergeCell ref="AR190:AU190"/>
    <mergeCell ref="I191:L191"/>
    <mergeCell ref="M191:N191"/>
    <mergeCell ref="A190:D190"/>
    <mergeCell ref="E190:H190"/>
    <mergeCell ref="AZ191:BC191"/>
    <mergeCell ref="BD191:BG191"/>
    <mergeCell ref="O191:T191"/>
    <mergeCell ref="AJ191:AM191"/>
    <mergeCell ref="AZ190:BC190"/>
    <mergeCell ref="BD190:BG190"/>
    <mergeCell ref="U191:W191"/>
    <mergeCell ref="X191:Z191"/>
    <mergeCell ref="AA191:AC191"/>
    <mergeCell ref="AG201:AI201"/>
    <mergeCell ref="AJ201:AM201"/>
    <mergeCell ref="A201:D201"/>
    <mergeCell ref="E201:H201"/>
    <mergeCell ref="I201:L201"/>
    <mergeCell ref="M201:N201"/>
    <mergeCell ref="BD201:BG201"/>
    <mergeCell ref="AD201:AF201"/>
    <mergeCell ref="AR201:AU201"/>
    <mergeCell ref="AV201:AY201"/>
    <mergeCell ref="A191:D191"/>
    <mergeCell ref="E191:H191"/>
    <mergeCell ref="BK202:BM202"/>
    <mergeCell ref="A203:D203"/>
    <mergeCell ref="E203:H203"/>
    <mergeCell ref="I203:L203"/>
    <mergeCell ref="M203:N203"/>
    <mergeCell ref="O203:T203"/>
    <mergeCell ref="U203:W203"/>
    <mergeCell ref="X203:Z203"/>
    <mergeCell ref="AA203:AC203"/>
    <mergeCell ref="BK203:BM203"/>
    <mergeCell ref="X202:Z202"/>
    <mergeCell ref="AA202:AC202"/>
    <mergeCell ref="AJ202:AM202"/>
    <mergeCell ref="AR202:AU202"/>
    <mergeCell ref="O202:T202"/>
    <mergeCell ref="U201:W201"/>
    <mergeCell ref="X201:Z201"/>
    <mergeCell ref="AA201:AC201"/>
    <mergeCell ref="O201:T201"/>
    <mergeCell ref="A202:D202"/>
    <mergeCell ref="E202:H202"/>
    <mergeCell ref="I202:L202"/>
    <mergeCell ref="M202:N202"/>
    <mergeCell ref="U202:W202"/>
    <mergeCell ref="AZ201:BC201"/>
    <mergeCell ref="AZ202:BC202"/>
    <mergeCell ref="BD202:BG202"/>
    <mergeCell ref="AD202:AF202"/>
    <mergeCell ref="AG202:AI202"/>
    <mergeCell ref="AV202:AY202"/>
    <mergeCell ref="A204:D204"/>
    <mergeCell ref="E204:H204"/>
    <mergeCell ref="I204:L204"/>
    <mergeCell ref="M204:N204"/>
    <mergeCell ref="O204:T204"/>
    <mergeCell ref="U204:W204"/>
    <mergeCell ref="AD203:AF203"/>
    <mergeCell ref="AG203:AI203"/>
    <mergeCell ref="AZ203:BC203"/>
    <mergeCell ref="BD203:BG203"/>
    <mergeCell ref="AJ203:AM203"/>
    <mergeCell ref="AN203:AQ203"/>
    <mergeCell ref="AR203:AU203"/>
    <mergeCell ref="AV203:AY203"/>
    <mergeCell ref="BK204:BM204"/>
    <mergeCell ref="A205:D205"/>
    <mergeCell ref="E205:H205"/>
    <mergeCell ref="I205:L205"/>
    <mergeCell ref="M205:N205"/>
    <mergeCell ref="O205:T205"/>
    <mergeCell ref="X204:Z204"/>
    <mergeCell ref="AA204:AC204"/>
    <mergeCell ref="AD204:AF204"/>
    <mergeCell ref="AG204:AI204"/>
    <mergeCell ref="AZ204:BC204"/>
    <mergeCell ref="BD204:BG204"/>
    <mergeCell ref="AZ205:BC205"/>
    <mergeCell ref="BD205:BG205"/>
    <mergeCell ref="AD205:AF205"/>
    <mergeCell ref="AG205:AI205"/>
    <mergeCell ref="AJ204:AM204"/>
    <mergeCell ref="AN204:AQ204"/>
    <mergeCell ref="AR204:AU204"/>
    <mergeCell ref="AV204:AY204"/>
    <mergeCell ref="AR205:AU205"/>
    <mergeCell ref="AV205:AY205"/>
    <mergeCell ref="BK205:BM205"/>
    <mergeCell ref="A206:D206"/>
    <mergeCell ref="E206:H206"/>
    <mergeCell ref="I206:L206"/>
    <mergeCell ref="M206:N206"/>
    <mergeCell ref="O206:T206"/>
    <mergeCell ref="U205:W205"/>
    <mergeCell ref="U207:W207"/>
    <mergeCell ref="AD206:AF206"/>
    <mergeCell ref="AG206:AI206"/>
    <mergeCell ref="AJ205:AM205"/>
    <mergeCell ref="AN205:AQ205"/>
    <mergeCell ref="X205:Z205"/>
    <mergeCell ref="AA205:AC205"/>
    <mergeCell ref="U206:W206"/>
    <mergeCell ref="X206:Z206"/>
    <mergeCell ref="AA206:AC206"/>
    <mergeCell ref="BK206:BM206"/>
    <mergeCell ref="A207:D207"/>
    <mergeCell ref="E207:H207"/>
    <mergeCell ref="I207:L207"/>
    <mergeCell ref="M207:N207"/>
    <mergeCell ref="O207:T207"/>
    <mergeCell ref="X207:Z207"/>
    <mergeCell ref="AA207:AC207"/>
    <mergeCell ref="AD207:AF207"/>
    <mergeCell ref="AG207:AI207"/>
    <mergeCell ref="AZ206:BC206"/>
    <mergeCell ref="BD206:BG206"/>
    <mergeCell ref="AJ206:AM206"/>
    <mergeCell ref="AN206:AQ206"/>
    <mergeCell ref="AR206:AU206"/>
    <mergeCell ref="AV206:AY206"/>
    <mergeCell ref="AZ207:BC207"/>
    <mergeCell ref="BD207:BG207"/>
    <mergeCell ref="AZ208:BC208"/>
    <mergeCell ref="BD208:BG208"/>
    <mergeCell ref="BK207:BM207"/>
    <mergeCell ref="A208:D208"/>
    <mergeCell ref="E208:H208"/>
    <mergeCell ref="I208:L208"/>
    <mergeCell ref="M208:N208"/>
    <mergeCell ref="O208:T208"/>
    <mergeCell ref="AR207:AU207"/>
    <mergeCell ref="AV207:AY207"/>
    <mergeCell ref="AJ207:AM207"/>
    <mergeCell ref="AN207:AQ207"/>
    <mergeCell ref="AJ208:AM208"/>
    <mergeCell ref="AN208:AQ208"/>
    <mergeCell ref="AR208:AU208"/>
    <mergeCell ref="AV208:AY208"/>
    <mergeCell ref="U208:W208"/>
    <mergeCell ref="X208:Z208"/>
    <mergeCell ref="AA208:AC208"/>
    <mergeCell ref="AD208:AF208"/>
    <mergeCell ref="AG208:AI208"/>
    <mergeCell ref="BK208:BM208"/>
    <mergeCell ref="A209:D209"/>
    <mergeCell ref="E209:H209"/>
    <mergeCell ref="I209:L209"/>
    <mergeCell ref="M209:N209"/>
    <mergeCell ref="O209:T209"/>
    <mergeCell ref="U209:W209"/>
    <mergeCell ref="X209:Z209"/>
    <mergeCell ref="AA209:AC209"/>
    <mergeCell ref="BK209:BM209"/>
    <mergeCell ref="A210:D210"/>
    <mergeCell ref="E210:H210"/>
    <mergeCell ref="I210:L210"/>
    <mergeCell ref="M210:N210"/>
    <mergeCell ref="O210:T210"/>
    <mergeCell ref="X210:Z210"/>
    <mergeCell ref="AA210:AC210"/>
    <mergeCell ref="AD210:AF210"/>
    <mergeCell ref="AG210:AI210"/>
    <mergeCell ref="AZ209:BC209"/>
    <mergeCell ref="BD209:BG209"/>
    <mergeCell ref="AJ209:AM209"/>
    <mergeCell ref="AN209:AQ209"/>
    <mergeCell ref="AR209:AU209"/>
    <mergeCell ref="AV209:AY209"/>
    <mergeCell ref="AZ210:BC210"/>
    <mergeCell ref="BD210:BG210"/>
    <mergeCell ref="BK210:BM210"/>
    <mergeCell ref="O211:T211"/>
    <mergeCell ref="AR210:AU210"/>
    <mergeCell ref="AV210:AY210"/>
    <mergeCell ref="AJ210:AM210"/>
    <mergeCell ref="AN210:AQ210"/>
    <mergeCell ref="AJ211:AM211"/>
    <mergeCell ref="AN211:AQ211"/>
    <mergeCell ref="AR211:AU211"/>
    <mergeCell ref="AV211:AY211"/>
    <mergeCell ref="U211:W211"/>
    <mergeCell ref="X211:Z211"/>
    <mergeCell ref="AA211:AC211"/>
    <mergeCell ref="AD211:AF211"/>
    <mergeCell ref="AG211:AI211"/>
    <mergeCell ref="U210:W210"/>
    <mergeCell ref="AD209:AF209"/>
    <mergeCell ref="AG209:AI209"/>
    <mergeCell ref="AN214:AQ214"/>
    <mergeCell ref="U213:W213"/>
    <mergeCell ref="AD212:AF212"/>
    <mergeCell ref="AG212:AI212"/>
    <mergeCell ref="BK211:BM211"/>
    <mergeCell ref="A212:D212"/>
    <mergeCell ref="E212:H212"/>
    <mergeCell ref="I212:L212"/>
    <mergeCell ref="M212:N212"/>
    <mergeCell ref="O212:T212"/>
    <mergeCell ref="U212:W212"/>
    <mergeCell ref="X212:Z212"/>
    <mergeCell ref="AA212:AC212"/>
    <mergeCell ref="BK212:BM212"/>
    <mergeCell ref="A213:D213"/>
    <mergeCell ref="E213:H213"/>
    <mergeCell ref="I213:L213"/>
    <mergeCell ref="M213:N213"/>
    <mergeCell ref="O213:T213"/>
    <mergeCell ref="AZ212:BC212"/>
    <mergeCell ref="BD212:BG212"/>
    <mergeCell ref="AJ212:AM212"/>
    <mergeCell ref="AN212:AQ212"/>
    <mergeCell ref="AR212:AU212"/>
    <mergeCell ref="AV212:AY212"/>
    <mergeCell ref="BK213:BM213"/>
    <mergeCell ref="AZ211:BC211"/>
    <mergeCell ref="BD211:BG211"/>
    <mergeCell ref="A211:D211"/>
    <mergeCell ref="E211:H211"/>
    <mergeCell ref="I211:L211"/>
    <mergeCell ref="M211:N211"/>
    <mergeCell ref="AZ215:BC215"/>
    <mergeCell ref="BD215:BG215"/>
    <mergeCell ref="AZ216:BC216"/>
    <mergeCell ref="AD217:AF217"/>
    <mergeCell ref="AJ215:AM215"/>
    <mergeCell ref="AN215:AQ215"/>
    <mergeCell ref="AR215:AU215"/>
    <mergeCell ref="AV215:AY215"/>
    <mergeCell ref="A214:D214"/>
    <mergeCell ref="E214:H214"/>
    <mergeCell ref="I214:L214"/>
    <mergeCell ref="M214:N214"/>
    <mergeCell ref="O214:T214"/>
    <mergeCell ref="X213:Z213"/>
    <mergeCell ref="AA213:AC213"/>
    <mergeCell ref="AD213:AF213"/>
    <mergeCell ref="AG213:AI213"/>
    <mergeCell ref="AR214:AU214"/>
    <mergeCell ref="AV214:AY214"/>
    <mergeCell ref="AZ213:BC213"/>
    <mergeCell ref="BD213:BG213"/>
    <mergeCell ref="AZ214:BC214"/>
    <mergeCell ref="BD214:BG214"/>
    <mergeCell ref="X214:Z214"/>
    <mergeCell ref="AA214:AC214"/>
    <mergeCell ref="AD214:AF214"/>
    <mergeCell ref="AG214:AI214"/>
    <mergeCell ref="AR213:AU213"/>
    <mergeCell ref="AV213:AY213"/>
    <mergeCell ref="AJ213:AM213"/>
    <mergeCell ref="AN213:AQ213"/>
    <mergeCell ref="AJ214:AM214"/>
    <mergeCell ref="A218:D218"/>
    <mergeCell ref="E218:H218"/>
    <mergeCell ref="I218:L218"/>
    <mergeCell ref="M218:N218"/>
    <mergeCell ref="O218:T218"/>
    <mergeCell ref="BK216:BM216"/>
    <mergeCell ref="A217:D217"/>
    <mergeCell ref="E217:H217"/>
    <mergeCell ref="I217:L217"/>
    <mergeCell ref="M217:N217"/>
    <mergeCell ref="O217:T217"/>
    <mergeCell ref="X216:Z216"/>
    <mergeCell ref="AA216:AC216"/>
    <mergeCell ref="BD216:BG216"/>
    <mergeCell ref="AZ217:BC217"/>
    <mergeCell ref="U215:W215"/>
    <mergeCell ref="BK214:BM214"/>
    <mergeCell ref="A215:D215"/>
    <mergeCell ref="E215:H215"/>
    <mergeCell ref="I215:L215"/>
    <mergeCell ref="M215:N215"/>
    <mergeCell ref="O215:T215"/>
    <mergeCell ref="U214:W214"/>
    <mergeCell ref="AD215:AF215"/>
    <mergeCell ref="AG215:AI215"/>
    <mergeCell ref="X215:Z215"/>
    <mergeCell ref="AA215:AC215"/>
    <mergeCell ref="BK215:BM215"/>
    <mergeCell ref="A216:D216"/>
    <mergeCell ref="E216:H216"/>
    <mergeCell ref="I216:L216"/>
    <mergeCell ref="M216:N216"/>
    <mergeCell ref="AA219:AC219"/>
    <mergeCell ref="AD219:AF219"/>
    <mergeCell ref="AG219:AI219"/>
    <mergeCell ref="X219:Z219"/>
    <mergeCell ref="O220:T220"/>
    <mergeCell ref="X218:Z218"/>
    <mergeCell ref="AA218:AC218"/>
    <mergeCell ref="O219:T219"/>
    <mergeCell ref="AD218:AF218"/>
    <mergeCell ref="AG218:AI218"/>
    <mergeCell ref="AV219:AY219"/>
    <mergeCell ref="AJ219:AM219"/>
    <mergeCell ref="AD220:AF220"/>
    <mergeCell ref="AG220:AI220"/>
    <mergeCell ref="AJ220:AM220"/>
    <mergeCell ref="AR216:AU216"/>
    <mergeCell ref="AV216:AY216"/>
    <mergeCell ref="AJ218:AM218"/>
    <mergeCell ref="AN218:AQ218"/>
    <mergeCell ref="U217:W217"/>
    <mergeCell ref="AJ216:AM216"/>
    <mergeCell ref="AN216:AQ216"/>
    <mergeCell ref="AJ217:AM217"/>
    <mergeCell ref="AN217:AQ217"/>
    <mergeCell ref="U216:W216"/>
    <mergeCell ref="AD216:AF216"/>
    <mergeCell ref="AG216:AI216"/>
    <mergeCell ref="O216:T216"/>
    <mergeCell ref="BK217:BM217"/>
    <mergeCell ref="BD217:BG217"/>
    <mergeCell ref="X217:Z217"/>
    <mergeCell ref="AA217:AC217"/>
    <mergeCell ref="AR217:AU217"/>
    <mergeCell ref="AV217:AY217"/>
    <mergeCell ref="BD218:BG218"/>
    <mergeCell ref="AR218:AU218"/>
    <mergeCell ref="AZ220:BC220"/>
    <mergeCell ref="BD220:BG220"/>
    <mergeCell ref="AZ221:BC221"/>
    <mergeCell ref="BD221:BG221"/>
    <mergeCell ref="AZ218:BC218"/>
    <mergeCell ref="AV218:AY218"/>
    <mergeCell ref="U218:W218"/>
    <mergeCell ref="AG217:AI217"/>
    <mergeCell ref="A220:D220"/>
    <mergeCell ref="E220:H220"/>
    <mergeCell ref="I220:L220"/>
    <mergeCell ref="M220:N220"/>
    <mergeCell ref="BK218:BM218"/>
    <mergeCell ref="A219:D219"/>
    <mergeCell ref="E219:H219"/>
    <mergeCell ref="I219:L219"/>
    <mergeCell ref="M219:N219"/>
    <mergeCell ref="AZ219:BC219"/>
    <mergeCell ref="BD219:BG219"/>
    <mergeCell ref="AR219:AU219"/>
    <mergeCell ref="AN219:AQ219"/>
    <mergeCell ref="AR220:AU220"/>
    <mergeCell ref="AV220:AY220"/>
    <mergeCell ref="U219:W219"/>
    <mergeCell ref="E227:H227"/>
    <mergeCell ref="AA222:AC222"/>
    <mergeCell ref="AR222:AU222"/>
    <mergeCell ref="AN222:AQ222"/>
    <mergeCell ref="AD222:AF222"/>
    <mergeCell ref="AG222:AI222"/>
    <mergeCell ref="E222:H222"/>
    <mergeCell ref="I222:L222"/>
    <mergeCell ref="M222:N222"/>
    <mergeCell ref="AZ222:BC222"/>
    <mergeCell ref="AV222:AY222"/>
    <mergeCell ref="AJ222:AM222"/>
    <mergeCell ref="O222:T222"/>
    <mergeCell ref="U220:W220"/>
    <mergeCell ref="X220:Z220"/>
    <mergeCell ref="BD225:BG225"/>
    <mergeCell ref="O225:T225"/>
    <mergeCell ref="AR225:AU225"/>
    <mergeCell ref="BD222:BG222"/>
    <mergeCell ref="AD221:AF221"/>
    <mergeCell ref="AG221:AI221"/>
    <mergeCell ref="AA220:AC220"/>
    <mergeCell ref="AV225:AY225"/>
    <mergeCell ref="AA221:AC221"/>
    <mergeCell ref="AN220:AQ220"/>
    <mergeCell ref="O221:T221"/>
    <mergeCell ref="U221:W221"/>
    <mergeCell ref="X221:Z221"/>
    <mergeCell ref="I227:L227"/>
    <mergeCell ref="M227:N227"/>
    <mergeCell ref="O227:T227"/>
    <mergeCell ref="X227:Z227"/>
    <mergeCell ref="A221:D221"/>
    <mergeCell ref="E221:H221"/>
    <mergeCell ref="I221:L221"/>
    <mergeCell ref="M221:N221"/>
    <mergeCell ref="AJ221:AM221"/>
    <mergeCell ref="AN221:AQ221"/>
    <mergeCell ref="AR221:AU221"/>
    <mergeCell ref="AV221:AY221"/>
    <mergeCell ref="A222:D222"/>
    <mergeCell ref="U223:W223"/>
    <mergeCell ref="AZ223:BC223"/>
    <mergeCell ref="O224:T224"/>
    <mergeCell ref="O223:T223"/>
    <mergeCell ref="AR223:AU223"/>
    <mergeCell ref="AV223:AY223"/>
    <mergeCell ref="A223:D223"/>
    <mergeCell ref="E223:H223"/>
    <mergeCell ref="I223:L223"/>
    <mergeCell ref="M223:N223"/>
    <mergeCell ref="X223:Z223"/>
    <mergeCell ref="AA223:AC223"/>
    <mergeCell ref="AD223:AF223"/>
    <mergeCell ref="AG223:AI223"/>
    <mergeCell ref="A224:D224"/>
    <mergeCell ref="E224:H224"/>
    <mergeCell ref="I224:L224"/>
    <mergeCell ref="U222:W222"/>
    <mergeCell ref="X222:Z222"/>
    <mergeCell ref="AV228:AY228"/>
    <mergeCell ref="AG228:AI228"/>
    <mergeCell ref="AG227:AI227"/>
    <mergeCell ref="AJ228:AM228"/>
    <mergeCell ref="U225:W225"/>
    <mergeCell ref="AR227:AU227"/>
    <mergeCell ref="BD223:BG223"/>
    <mergeCell ref="M224:N224"/>
    <mergeCell ref="AJ223:AM223"/>
    <mergeCell ref="BD224:BG224"/>
    <mergeCell ref="U224:W224"/>
    <mergeCell ref="AV224:AY224"/>
    <mergeCell ref="AZ224:BC224"/>
    <mergeCell ref="X224:Z224"/>
    <mergeCell ref="AA224:AC224"/>
    <mergeCell ref="AG224:AI224"/>
    <mergeCell ref="AJ224:AM224"/>
    <mergeCell ref="AN224:AQ224"/>
    <mergeCell ref="BD226:BG226"/>
    <mergeCell ref="AV226:AY226"/>
    <mergeCell ref="AZ226:BC226"/>
    <mergeCell ref="X226:Z226"/>
    <mergeCell ref="AR226:AU226"/>
    <mergeCell ref="U226:W226"/>
    <mergeCell ref="AG226:AI226"/>
    <mergeCell ref="AA226:AC226"/>
    <mergeCell ref="AD226:AF226"/>
    <mergeCell ref="AJ226:AM226"/>
    <mergeCell ref="A225:D225"/>
    <mergeCell ref="E225:H225"/>
    <mergeCell ref="I225:L225"/>
    <mergeCell ref="M225:N225"/>
    <mergeCell ref="A226:D226"/>
    <mergeCell ref="E226:H226"/>
    <mergeCell ref="I226:L226"/>
    <mergeCell ref="M226:N226"/>
    <mergeCell ref="AR224:AU224"/>
    <mergeCell ref="AD224:AF224"/>
    <mergeCell ref="X229:Z229"/>
    <mergeCell ref="AA229:AC229"/>
    <mergeCell ref="AD229:AF229"/>
    <mergeCell ref="AG229:AI229"/>
    <mergeCell ref="AJ229:AM229"/>
    <mergeCell ref="AD228:AF228"/>
    <mergeCell ref="AN228:AQ228"/>
    <mergeCell ref="AR228:AU228"/>
    <mergeCell ref="AN226:AQ226"/>
    <mergeCell ref="O226:T226"/>
    <mergeCell ref="AR229:AU229"/>
    <mergeCell ref="A229:D229"/>
    <mergeCell ref="E229:H229"/>
    <mergeCell ref="I229:L229"/>
    <mergeCell ref="M229:N229"/>
    <mergeCell ref="O229:T229"/>
    <mergeCell ref="U229:W229"/>
    <mergeCell ref="AA227:AC227"/>
    <mergeCell ref="U227:W227"/>
    <mergeCell ref="AD227:AF227"/>
    <mergeCell ref="AJ227:AM227"/>
    <mergeCell ref="AN227:AQ227"/>
    <mergeCell ref="A228:D228"/>
    <mergeCell ref="E228:H228"/>
    <mergeCell ref="I228:L228"/>
    <mergeCell ref="M228:N228"/>
    <mergeCell ref="O228:T228"/>
    <mergeCell ref="AZ227:BC227"/>
    <mergeCell ref="A227:D227"/>
    <mergeCell ref="O241:T241"/>
    <mergeCell ref="U240:W240"/>
    <mergeCell ref="X240:Z240"/>
    <mergeCell ref="AA240:AC240"/>
    <mergeCell ref="O240:T240"/>
    <mergeCell ref="A241:D241"/>
    <mergeCell ref="E241:H241"/>
    <mergeCell ref="I241:L241"/>
    <mergeCell ref="M241:N241"/>
    <mergeCell ref="U241:W241"/>
    <mergeCell ref="O230:T230"/>
    <mergeCell ref="AJ230:AM230"/>
    <mergeCell ref="AD230:AF230"/>
    <mergeCell ref="AG230:AI230"/>
    <mergeCell ref="A230:D230"/>
    <mergeCell ref="E230:H230"/>
    <mergeCell ref="I230:L230"/>
    <mergeCell ref="M230:N230"/>
    <mergeCell ref="U230:W230"/>
    <mergeCell ref="X230:Z230"/>
    <mergeCell ref="AA230:AC230"/>
    <mergeCell ref="AV229:AY229"/>
    <mergeCell ref="AV227:AY227"/>
    <mergeCell ref="U228:W228"/>
    <mergeCell ref="X228:Z228"/>
    <mergeCell ref="AZ240:BC240"/>
    <mergeCell ref="BD240:BG240"/>
    <mergeCell ref="AZ241:BC241"/>
    <mergeCell ref="BD241:BG241"/>
    <mergeCell ref="AD241:AF241"/>
    <mergeCell ref="AG241:AI241"/>
    <mergeCell ref="AR240:AU240"/>
    <mergeCell ref="AV240:AY240"/>
    <mergeCell ref="AV241:AY241"/>
    <mergeCell ref="BK241:BM241"/>
    <mergeCell ref="A242:D242"/>
    <mergeCell ref="E242:H242"/>
    <mergeCell ref="I242:L242"/>
    <mergeCell ref="M242:N242"/>
    <mergeCell ref="O242:T242"/>
    <mergeCell ref="U242:W242"/>
    <mergeCell ref="X242:Z242"/>
    <mergeCell ref="AA242:AC242"/>
    <mergeCell ref="BK242:BM242"/>
    <mergeCell ref="AD240:AF240"/>
    <mergeCell ref="AG240:AI240"/>
    <mergeCell ref="A240:D240"/>
    <mergeCell ref="E240:H240"/>
    <mergeCell ref="I240:L240"/>
    <mergeCell ref="M240:N240"/>
    <mergeCell ref="X241:Z241"/>
    <mergeCell ref="AA241:AC241"/>
    <mergeCell ref="AJ241:AM241"/>
    <mergeCell ref="AR241:AU241"/>
    <mergeCell ref="AJ240:AM240"/>
    <mergeCell ref="M243:N243"/>
    <mergeCell ref="O243:T243"/>
    <mergeCell ref="U243:W243"/>
    <mergeCell ref="AD242:AF242"/>
    <mergeCell ref="AG242:AI242"/>
    <mergeCell ref="AZ242:BC242"/>
    <mergeCell ref="BD242:BG242"/>
    <mergeCell ref="AJ242:AM242"/>
    <mergeCell ref="AN242:AQ242"/>
    <mergeCell ref="AR242:AU242"/>
    <mergeCell ref="AV242:AY242"/>
    <mergeCell ref="BK243:BM243"/>
    <mergeCell ref="A244:D244"/>
    <mergeCell ref="E244:H244"/>
    <mergeCell ref="I244:L244"/>
    <mergeCell ref="M244:N244"/>
    <mergeCell ref="O244:T244"/>
    <mergeCell ref="X243:Z243"/>
    <mergeCell ref="AA243:AC243"/>
    <mergeCell ref="AD243:AF243"/>
    <mergeCell ref="AG243:AI243"/>
    <mergeCell ref="AZ243:BC243"/>
    <mergeCell ref="BD243:BG243"/>
    <mergeCell ref="AZ244:BC244"/>
    <mergeCell ref="BD244:BG244"/>
    <mergeCell ref="AD244:AF244"/>
    <mergeCell ref="AG244:AI244"/>
    <mergeCell ref="AJ243:AM243"/>
    <mergeCell ref="AN243:AQ243"/>
    <mergeCell ref="AR243:AU243"/>
    <mergeCell ref="AV243:AY243"/>
    <mergeCell ref="AR244:AU244"/>
    <mergeCell ref="AV244:AY244"/>
    <mergeCell ref="BK244:BM244"/>
    <mergeCell ref="A245:D245"/>
    <mergeCell ref="E245:H245"/>
    <mergeCell ref="I245:L245"/>
    <mergeCell ref="M245:N245"/>
    <mergeCell ref="O245:T245"/>
    <mergeCell ref="U244:W244"/>
    <mergeCell ref="U246:W246"/>
    <mergeCell ref="AD245:AF245"/>
    <mergeCell ref="AG245:AI245"/>
    <mergeCell ref="AJ244:AM244"/>
    <mergeCell ref="AN244:AQ244"/>
    <mergeCell ref="X244:Z244"/>
    <mergeCell ref="AA244:AC244"/>
    <mergeCell ref="U245:W245"/>
    <mergeCell ref="X245:Z245"/>
    <mergeCell ref="AA245:AC245"/>
    <mergeCell ref="BK245:BM245"/>
    <mergeCell ref="A246:D246"/>
    <mergeCell ref="E246:H246"/>
    <mergeCell ref="I246:L246"/>
    <mergeCell ref="M246:N246"/>
    <mergeCell ref="O246:T246"/>
    <mergeCell ref="X246:Z246"/>
    <mergeCell ref="A243:D243"/>
    <mergeCell ref="E243:H243"/>
    <mergeCell ref="I243:L243"/>
    <mergeCell ref="AA246:AC246"/>
    <mergeCell ref="AD246:AF246"/>
    <mergeCell ref="AG246:AI246"/>
    <mergeCell ref="AZ245:BC245"/>
    <mergeCell ref="BD245:BG245"/>
    <mergeCell ref="AJ245:AM245"/>
    <mergeCell ref="AN245:AQ245"/>
    <mergeCell ref="AR245:AU245"/>
    <mergeCell ref="AV245:AY245"/>
    <mergeCell ref="AZ246:BC246"/>
    <mergeCell ref="BD246:BG246"/>
    <mergeCell ref="AZ247:BC247"/>
    <mergeCell ref="BD247:BG247"/>
    <mergeCell ref="BK246:BM246"/>
    <mergeCell ref="A247:D247"/>
    <mergeCell ref="E247:H247"/>
    <mergeCell ref="I247:L247"/>
    <mergeCell ref="M247:N247"/>
    <mergeCell ref="O247:T247"/>
    <mergeCell ref="AR246:AU246"/>
    <mergeCell ref="AV246:AY246"/>
    <mergeCell ref="AJ246:AM246"/>
    <mergeCell ref="AN246:AQ246"/>
    <mergeCell ref="AJ247:AM247"/>
    <mergeCell ref="AN247:AQ247"/>
    <mergeCell ref="AR247:AU247"/>
    <mergeCell ref="AV247:AY247"/>
    <mergeCell ref="U247:W247"/>
    <mergeCell ref="X247:Z247"/>
    <mergeCell ref="AA247:AC247"/>
    <mergeCell ref="AD247:AF247"/>
    <mergeCell ref="AG247:AI247"/>
    <mergeCell ref="U249:W249"/>
    <mergeCell ref="AD248:AF248"/>
    <mergeCell ref="AG248:AI248"/>
    <mergeCell ref="BK247:BM247"/>
    <mergeCell ref="A248:D248"/>
    <mergeCell ref="E248:H248"/>
    <mergeCell ref="I248:L248"/>
    <mergeCell ref="M248:N248"/>
    <mergeCell ref="O248:T248"/>
    <mergeCell ref="U248:W248"/>
    <mergeCell ref="X248:Z248"/>
    <mergeCell ref="AA248:AC248"/>
    <mergeCell ref="BK248:BM248"/>
    <mergeCell ref="A249:D249"/>
    <mergeCell ref="E249:H249"/>
    <mergeCell ref="I249:L249"/>
    <mergeCell ref="M249:N249"/>
    <mergeCell ref="O249:T249"/>
    <mergeCell ref="X249:Z249"/>
    <mergeCell ref="AA249:AC249"/>
    <mergeCell ref="AD249:AF249"/>
    <mergeCell ref="AG249:AI249"/>
    <mergeCell ref="AZ248:BC248"/>
    <mergeCell ref="BD248:BG248"/>
    <mergeCell ref="AJ248:AM248"/>
    <mergeCell ref="AN248:AQ248"/>
    <mergeCell ref="AR248:AU248"/>
    <mergeCell ref="AV248:AY248"/>
    <mergeCell ref="AZ249:BC249"/>
    <mergeCell ref="AZ252:BC252"/>
    <mergeCell ref="BD252:BG252"/>
    <mergeCell ref="BD249:BG249"/>
    <mergeCell ref="AZ250:BC250"/>
    <mergeCell ref="BD250:BG250"/>
    <mergeCell ref="BK249:BM249"/>
    <mergeCell ref="A250:D250"/>
    <mergeCell ref="E250:H250"/>
    <mergeCell ref="I250:L250"/>
    <mergeCell ref="M250:N250"/>
    <mergeCell ref="O250:T250"/>
    <mergeCell ref="AR249:AU249"/>
    <mergeCell ref="AV249:AY249"/>
    <mergeCell ref="AJ249:AM249"/>
    <mergeCell ref="AN249:AQ249"/>
    <mergeCell ref="AJ250:AM250"/>
    <mergeCell ref="AN250:AQ250"/>
    <mergeCell ref="AR250:AU250"/>
    <mergeCell ref="AV250:AY250"/>
    <mergeCell ref="U250:W250"/>
    <mergeCell ref="X250:Z250"/>
    <mergeCell ref="AA250:AC250"/>
    <mergeCell ref="AD250:AF250"/>
    <mergeCell ref="AR252:AU252"/>
    <mergeCell ref="AG250:AI250"/>
    <mergeCell ref="AV252:AY252"/>
    <mergeCell ref="AJ252:AM252"/>
    <mergeCell ref="AN252:AQ252"/>
    <mergeCell ref="AN253:AQ253"/>
    <mergeCell ref="BK253:BM253"/>
    <mergeCell ref="U252:W252"/>
    <mergeCell ref="U253:W253"/>
    <mergeCell ref="AD251:AF251"/>
    <mergeCell ref="AG251:AI251"/>
    <mergeCell ref="BK250:BM250"/>
    <mergeCell ref="A251:D251"/>
    <mergeCell ref="E251:H251"/>
    <mergeCell ref="I251:L251"/>
    <mergeCell ref="M251:N251"/>
    <mergeCell ref="O251:T251"/>
    <mergeCell ref="U251:W251"/>
    <mergeCell ref="X251:Z251"/>
    <mergeCell ref="AA251:AC251"/>
    <mergeCell ref="BK251:BM251"/>
    <mergeCell ref="A252:D252"/>
    <mergeCell ref="E252:H252"/>
    <mergeCell ref="I252:L252"/>
    <mergeCell ref="M252:N252"/>
    <mergeCell ref="O252:T252"/>
    <mergeCell ref="AZ251:BC251"/>
    <mergeCell ref="BD251:BG251"/>
    <mergeCell ref="AJ251:AM251"/>
    <mergeCell ref="AN251:AQ251"/>
    <mergeCell ref="AR251:AU251"/>
    <mergeCell ref="AV251:AY251"/>
    <mergeCell ref="BK252:BM252"/>
    <mergeCell ref="X252:Z252"/>
    <mergeCell ref="AA252:AC252"/>
    <mergeCell ref="AD252:AF252"/>
    <mergeCell ref="AG252:AI252"/>
    <mergeCell ref="BK254:BM254"/>
    <mergeCell ref="A255:D255"/>
    <mergeCell ref="E255:H255"/>
    <mergeCell ref="I255:L255"/>
    <mergeCell ref="M255:N255"/>
    <mergeCell ref="O255:T255"/>
    <mergeCell ref="AD255:AF255"/>
    <mergeCell ref="AG255:AI255"/>
    <mergeCell ref="BD254:BG254"/>
    <mergeCell ref="AJ254:AM254"/>
    <mergeCell ref="AN254:AQ254"/>
    <mergeCell ref="AR254:AU254"/>
    <mergeCell ref="AV254:AY254"/>
    <mergeCell ref="AD254:AF254"/>
    <mergeCell ref="AG254:AI254"/>
    <mergeCell ref="AV255:AY255"/>
    <mergeCell ref="AZ253:BC253"/>
    <mergeCell ref="BD253:BG253"/>
    <mergeCell ref="X253:Z253"/>
    <mergeCell ref="AA253:AC253"/>
    <mergeCell ref="AD253:AF253"/>
    <mergeCell ref="AG253:AI253"/>
    <mergeCell ref="A253:D253"/>
    <mergeCell ref="E253:H253"/>
    <mergeCell ref="I253:L253"/>
    <mergeCell ref="M253:N253"/>
    <mergeCell ref="O253:T253"/>
    <mergeCell ref="AZ254:BC254"/>
    <mergeCell ref="AR253:AU253"/>
    <mergeCell ref="AV253:AY253"/>
    <mergeCell ref="BD255:BG255"/>
    <mergeCell ref="AJ253:AM253"/>
    <mergeCell ref="A254:D254"/>
    <mergeCell ref="E254:H254"/>
    <mergeCell ref="I254:L254"/>
    <mergeCell ref="M254:N254"/>
    <mergeCell ref="O254:T254"/>
    <mergeCell ref="X254:Z254"/>
    <mergeCell ref="AA254:AC254"/>
    <mergeCell ref="BD259:BG259"/>
    <mergeCell ref="U254:W254"/>
    <mergeCell ref="AD256:AF256"/>
    <mergeCell ref="AG256:AI256"/>
    <mergeCell ref="AD257:AF257"/>
    <mergeCell ref="AG257:AI257"/>
    <mergeCell ref="U257:W257"/>
    <mergeCell ref="X257:Z257"/>
    <mergeCell ref="AA257:AC257"/>
    <mergeCell ref="AJ257:AM257"/>
    <mergeCell ref="BK256:BM256"/>
    <mergeCell ref="A257:D257"/>
    <mergeCell ref="E257:H257"/>
    <mergeCell ref="I257:L257"/>
    <mergeCell ref="M257:N257"/>
    <mergeCell ref="O257:T257"/>
    <mergeCell ref="AZ257:BC257"/>
    <mergeCell ref="BD257:BG257"/>
    <mergeCell ref="AR257:AU257"/>
    <mergeCell ref="AJ256:AM256"/>
    <mergeCell ref="AN256:AQ256"/>
    <mergeCell ref="AV256:AY256"/>
    <mergeCell ref="AZ255:BC255"/>
    <mergeCell ref="U255:W255"/>
    <mergeCell ref="BK255:BM255"/>
    <mergeCell ref="A256:D256"/>
    <mergeCell ref="E256:H256"/>
    <mergeCell ref="I256:L256"/>
    <mergeCell ref="M256:N256"/>
    <mergeCell ref="O256:T256"/>
    <mergeCell ref="X255:Z255"/>
    <mergeCell ref="U256:W256"/>
    <mergeCell ref="AZ256:BC256"/>
    <mergeCell ref="BD256:BG256"/>
    <mergeCell ref="X256:Z256"/>
    <mergeCell ref="AA256:AC256"/>
    <mergeCell ref="AJ255:AM255"/>
    <mergeCell ref="AN255:AQ255"/>
    <mergeCell ref="AR256:AU256"/>
    <mergeCell ref="AA255:AC255"/>
    <mergeCell ref="AR255:AU255"/>
    <mergeCell ref="X260:Z260"/>
    <mergeCell ref="AR260:AU260"/>
    <mergeCell ref="AV260:AY260"/>
    <mergeCell ref="O258:T258"/>
    <mergeCell ref="AD258:AF258"/>
    <mergeCell ref="AV258:AY258"/>
    <mergeCell ref="AZ258:BC258"/>
    <mergeCell ref="BK257:BM257"/>
    <mergeCell ref="AR258:AU258"/>
    <mergeCell ref="AN258:AQ258"/>
    <mergeCell ref="AG258:AI258"/>
    <mergeCell ref="AJ258:AM258"/>
    <mergeCell ref="AN257:AQ257"/>
    <mergeCell ref="A258:D258"/>
    <mergeCell ref="E258:H258"/>
    <mergeCell ref="I258:L258"/>
    <mergeCell ref="M258:N258"/>
    <mergeCell ref="A259:D259"/>
    <mergeCell ref="E259:H259"/>
    <mergeCell ref="I259:L259"/>
    <mergeCell ref="M259:N259"/>
    <mergeCell ref="X258:Z258"/>
    <mergeCell ref="U259:W259"/>
    <mergeCell ref="X259:Z259"/>
    <mergeCell ref="AA259:AC259"/>
    <mergeCell ref="U258:W258"/>
    <mergeCell ref="AA258:AC258"/>
    <mergeCell ref="O259:T259"/>
    <mergeCell ref="AR259:AU259"/>
    <mergeCell ref="BD258:BG258"/>
    <mergeCell ref="AV257:AY257"/>
    <mergeCell ref="AZ259:BC259"/>
    <mergeCell ref="A261:D261"/>
    <mergeCell ref="E261:H261"/>
    <mergeCell ref="I261:L261"/>
    <mergeCell ref="M261:N261"/>
    <mergeCell ref="AV261:AY261"/>
    <mergeCell ref="AV263:AY263"/>
    <mergeCell ref="AD261:AF261"/>
    <mergeCell ref="AG261:AI261"/>
    <mergeCell ref="X263:Z263"/>
    <mergeCell ref="AA263:AC263"/>
    <mergeCell ref="AD263:AF263"/>
    <mergeCell ref="AG263:AI263"/>
    <mergeCell ref="AJ261:AM261"/>
    <mergeCell ref="AZ260:BC260"/>
    <mergeCell ref="BD260:BG260"/>
    <mergeCell ref="AV259:AY259"/>
    <mergeCell ref="AN259:AQ259"/>
    <mergeCell ref="AD259:AF259"/>
    <mergeCell ref="AG259:AI259"/>
    <mergeCell ref="AJ259:AM259"/>
    <mergeCell ref="AA260:AC260"/>
    <mergeCell ref="AJ260:AM260"/>
    <mergeCell ref="AN260:AQ260"/>
    <mergeCell ref="A260:D260"/>
    <mergeCell ref="E260:H260"/>
    <mergeCell ref="I260:L260"/>
    <mergeCell ref="M260:N260"/>
    <mergeCell ref="AD260:AF260"/>
    <mergeCell ref="AG260:AI260"/>
    <mergeCell ref="O260:T260"/>
    <mergeCell ref="U260:W260"/>
    <mergeCell ref="AZ261:BC261"/>
    <mergeCell ref="BD261:BG261"/>
    <mergeCell ref="AR262:AU262"/>
    <mergeCell ref="O263:T263"/>
    <mergeCell ref="U263:W263"/>
    <mergeCell ref="AN261:AQ261"/>
    <mergeCell ref="AR261:AU261"/>
    <mergeCell ref="X261:Z261"/>
    <mergeCell ref="AA261:AC261"/>
    <mergeCell ref="BD263:BG263"/>
    <mergeCell ref="AZ263:BC263"/>
    <mergeCell ref="O261:T261"/>
    <mergeCell ref="AJ263:AM263"/>
    <mergeCell ref="AR263:AU263"/>
    <mergeCell ref="AG262:AI262"/>
    <mergeCell ref="AJ262:AM262"/>
    <mergeCell ref="O262:T262"/>
    <mergeCell ref="U261:W261"/>
    <mergeCell ref="AJ264:AM264"/>
    <mergeCell ref="AN264:AQ264"/>
    <mergeCell ref="AN263:AQ263"/>
    <mergeCell ref="I267:L267"/>
    <mergeCell ref="M267:N267"/>
    <mergeCell ref="BD262:BG262"/>
    <mergeCell ref="U262:W262"/>
    <mergeCell ref="X262:Z262"/>
    <mergeCell ref="AA262:AC262"/>
    <mergeCell ref="AD262:AF262"/>
    <mergeCell ref="AV262:AY262"/>
    <mergeCell ref="AZ262:BC262"/>
    <mergeCell ref="A262:D262"/>
    <mergeCell ref="E262:H262"/>
    <mergeCell ref="I262:L262"/>
    <mergeCell ref="M262:N262"/>
    <mergeCell ref="AV267:AY267"/>
    <mergeCell ref="AZ267:BC267"/>
    <mergeCell ref="BD264:BG264"/>
    <mergeCell ref="AR264:AU264"/>
    <mergeCell ref="AV264:AY264"/>
    <mergeCell ref="AD264:AF264"/>
    <mergeCell ref="AG264:AI264"/>
    <mergeCell ref="AZ264:BC264"/>
    <mergeCell ref="AA265:AC265"/>
    <mergeCell ref="A265:D265"/>
    <mergeCell ref="E265:H265"/>
    <mergeCell ref="I265:L265"/>
    <mergeCell ref="M265:N265"/>
    <mergeCell ref="O265:T265"/>
    <mergeCell ref="O264:T264"/>
    <mergeCell ref="U264:W264"/>
    <mergeCell ref="X264:Z264"/>
    <mergeCell ref="AA264:AC264"/>
    <mergeCell ref="X268:Z268"/>
    <mergeCell ref="AA268:AC268"/>
    <mergeCell ref="A263:D263"/>
    <mergeCell ref="E263:H263"/>
    <mergeCell ref="I263:L263"/>
    <mergeCell ref="M263:N263"/>
    <mergeCell ref="A264:D264"/>
    <mergeCell ref="E264:H264"/>
    <mergeCell ref="I264:L264"/>
    <mergeCell ref="M264:N264"/>
    <mergeCell ref="A266:D266"/>
    <mergeCell ref="E266:H266"/>
    <mergeCell ref="I266:L266"/>
    <mergeCell ref="M266:N266"/>
    <mergeCell ref="AD265:AF265"/>
    <mergeCell ref="A267:D267"/>
    <mergeCell ref="E267:H267"/>
    <mergeCell ref="AG265:AI265"/>
    <mergeCell ref="AD267:AF267"/>
    <mergeCell ref="AG267:AI267"/>
    <mergeCell ref="O266:T266"/>
    <mergeCell ref="U265:W265"/>
    <mergeCell ref="BD266:BG266"/>
    <mergeCell ref="AV266:AY266"/>
    <mergeCell ref="AZ266:BC266"/>
    <mergeCell ref="U266:W266"/>
    <mergeCell ref="AZ265:BC265"/>
    <mergeCell ref="AR267:AU267"/>
    <mergeCell ref="X266:Z266"/>
    <mergeCell ref="AA266:AC266"/>
    <mergeCell ref="AN266:AQ266"/>
    <mergeCell ref="AR266:AU266"/>
    <mergeCell ref="AD266:AF266"/>
    <mergeCell ref="AG266:AI266"/>
    <mergeCell ref="AJ266:AM266"/>
    <mergeCell ref="X267:Z267"/>
    <mergeCell ref="AA267:AC267"/>
    <mergeCell ref="AJ265:AM265"/>
    <mergeCell ref="AR265:AU265"/>
    <mergeCell ref="AV265:AY265"/>
    <mergeCell ref="BD265:BG265"/>
    <mergeCell ref="X265:Z265"/>
    <mergeCell ref="A279:D279"/>
    <mergeCell ref="E279:H279"/>
    <mergeCell ref="I279:L279"/>
    <mergeCell ref="M279:N279"/>
    <mergeCell ref="O279:T279"/>
    <mergeCell ref="O267:T267"/>
    <mergeCell ref="AN267:AQ267"/>
    <mergeCell ref="AJ267:AM267"/>
    <mergeCell ref="BD267:BG267"/>
    <mergeCell ref="A268:D268"/>
    <mergeCell ref="E268:H268"/>
    <mergeCell ref="I268:L268"/>
    <mergeCell ref="M268:N268"/>
    <mergeCell ref="O268:T268"/>
    <mergeCell ref="U267:W267"/>
    <mergeCell ref="BD268:BG268"/>
    <mergeCell ref="U268:W268"/>
    <mergeCell ref="AZ268:BC268"/>
    <mergeCell ref="X269:Z269"/>
    <mergeCell ref="AA269:AC269"/>
    <mergeCell ref="AD269:AF269"/>
    <mergeCell ref="AG269:AI269"/>
    <mergeCell ref="AJ269:AM269"/>
    <mergeCell ref="AD268:AF268"/>
    <mergeCell ref="AG268:AI268"/>
    <mergeCell ref="AR268:AU268"/>
    <mergeCell ref="AV268:AY268"/>
    <mergeCell ref="AJ268:AM268"/>
    <mergeCell ref="AN268:AQ268"/>
    <mergeCell ref="AN279:AQ279"/>
    <mergeCell ref="A269:D269"/>
    <mergeCell ref="E269:H269"/>
    <mergeCell ref="AD279:AF279"/>
    <mergeCell ref="AG279:AI279"/>
    <mergeCell ref="U279:W279"/>
    <mergeCell ref="X279:Z279"/>
    <mergeCell ref="AA279:AC279"/>
    <mergeCell ref="AJ279:AM279"/>
    <mergeCell ref="I269:L269"/>
    <mergeCell ref="M269:N269"/>
    <mergeCell ref="O269:T269"/>
    <mergeCell ref="AZ269:BC269"/>
    <mergeCell ref="BD269:BG269"/>
    <mergeCell ref="AR269:AU269"/>
    <mergeCell ref="AV269:AY269"/>
    <mergeCell ref="BD279:BG279"/>
    <mergeCell ref="AR279:AU279"/>
    <mergeCell ref="AV279:AY279"/>
    <mergeCell ref="AZ279:BC279"/>
    <mergeCell ref="AN269:AQ269"/>
    <mergeCell ref="U269:W269"/>
    <mergeCell ref="BK280:BM280"/>
    <mergeCell ref="A281:D281"/>
    <mergeCell ref="E281:H281"/>
    <mergeCell ref="I281:L281"/>
    <mergeCell ref="M281:N281"/>
    <mergeCell ref="O281:T281"/>
    <mergeCell ref="U281:W281"/>
    <mergeCell ref="AR281:AU281"/>
    <mergeCell ref="AV281:AY281"/>
    <mergeCell ref="BK281:BM281"/>
    <mergeCell ref="BD280:BG280"/>
    <mergeCell ref="AR280:AU280"/>
    <mergeCell ref="AV280:AY280"/>
    <mergeCell ref="A280:D280"/>
    <mergeCell ref="E280:H280"/>
    <mergeCell ref="I280:L280"/>
    <mergeCell ref="M280:N280"/>
    <mergeCell ref="O280:T280"/>
    <mergeCell ref="U280:W280"/>
    <mergeCell ref="X280:Z280"/>
    <mergeCell ref="AA280:AC280"/>
    <mergeCell ref="AD280:AF280"/>
    <mergeCell ref="AG280:AI280"/>
    <mergeCell ref="AJ280:AM280"/>
    <mergeCell ref="AN280:AQ280"/>
    <mergeCell ref="AZ280:BC280"/>
    <mergeCell ref="A282:D282"/>
    <mergeCell ref="E282:H282"/>
    <mergeCell ref="I282:L282"/>
    <mergeCell ref="M282:N282"/>
    <mergeCell ref="O282:T282"/>
    <mergeCell ref="U282:W282"/>
    <mergeCell ref="AG282:AI282"/>
    <mergeCell ref="AJ282:AM282"/>
    <mergeCell ref="AN282:AQ282"/>
    <mergeCell ref="AJ281:AM281"/>
    <mergeCell ref="AN281:AQ281"/>
    <mergeCell ref="AG281:AI281"/>
    <mergeCell ref="BD282:BG282"/>
    <mergeCell ref="AZ283:BC283"/>
    <mergeCell ref="BD283:BG283"/>
    <mergeCell ref="AZ282:BC282"/>
    <mergeCell ref="AZ281:BC281"/>
    <mergeCell ref="X281:Z281"/>
    <mergeCell ref="AA281:AC281"/>
    <mergeCell ref="BD281:BG281"/>
    <mergeCell ref="AD281:AF281"/>
    <mergeCell ref="BK282:BM282"/>
    <mergeCell ref="A283:D283"/>
    <mergeCell ref="E283:H283"/>
    <mergeCell ref="I283:L283"/>
    <mergeCell ref="M283:N283"/>
    <mergeCell ref="O283:T283"/>
    <mergeCell ref="M284:N284"/>
    <mergeCell ref="O284:T284"/>
    <mergeCell ref="U283:W283"/>
    <mergeCell ref="AV282:AY282"/>
    <mergeCell ref="X282:Z282"/>
    <mergeCell ref="AA282:AC282"/>
    <mergeCell ref="AR282:AU282"/>
    <mergeCell ref="AD282:AF282"/>
    <mergeCell ref="X283:Z283"/>
    <mergeCell ref="AA283:AC283"/>
    <mergeCell ref="AJ283:AM283"/>
    <mergeCell ref="AN283:AQ283"/>
    <mergeCell ref="BK283:BM283"/>
    <mergeCell ref="AV283:AY283"/>
    <mergeCell ref="AR283:AU283"/>
    <mergeCell ref="AD283:AF283"/>
    <mergeCell ref="AG283:AI283"/>
    <mergeCell ref="BK284:BM284"/>
    <mergeCell ref="AG284:AI284"/>
    <mergeCell ref="AZ284:BC284"/>
    <mergeCell ref="BD284:BG284"/>
    <mergeCell ref="AJ284:AM284"/>
    <mergeCell ref="AN284:AQ284"/>
    <mergeCell ref="AR284:AU284"/>
    <mergeCell ref="U284:W284"/>
    <mergeCell ref="X284:Z284"/>
    <mergeCell ref="AA284:AC284"/>
    <mergeCell ref="A285:D285"/>
    <mergeCell ref="E285:H285"/>
    <mergeCell ref="I285:L285"/>
    <mergeCell ref="M285:N285"/>
    <mergeCell ref="A284:D284"/>
    <mergeCell ref="E284:H284"/>
    <mergeCell ref="I284:L284"/>
    <mergeCell ref="A286:D286"/>
    <mergeCell ref="E286:H286"/>
    <mergeCell ref="I286:L286"/>
    <mergeCell ref="M286:N286"/>
    <mergeCell ref="AV284:AY284"/>
    <mergeCell ref="BK285:BM285"/>
    <mergeCell ref="AV285:AY285"/>
    <mergeCell ref="AJ285:AM285"/>
    <mergeCell ref="AN285:AQ285"/>
    <mergeCell ref="AD284:AF284"/>
    <mergeCell ref="O286:T286"/>
    <mergeCell ref="X285:Z285"/>
    <mergeCell ref="AA285:AC285"/>
    <mergeCell ref="AD285:AF285"/>
    <mergeCell ref="AD286:AF286"/>
    <mergeCell ref="O285:T285"/>
    <mergeCell ref="U285:W285"/>
    <mergeCell ref="AG285:AI285"/>
    <mergeCell ref="AZ285:BC285"/>
    <mergeCell ref="BD285:BG285"/>
    <mergeCell ref="AZ286:BC286"/>
    <mergeCell ref="AR285:AU285"/>
    <mergeCell ref="AJ286:AM286"/>
    <mergeCell ref="AN286:AQ286"/>
    <mergeCell ref="AR286:AU286"/>
    <mergeCell ref="BK286:BM286"/>
    <mergeCell ref="A287:D287"/>
    <mergeCell ref="E287:H287"/>
    <mergeCell ref="I287:L287"/>
    <mergeCell ref="M287:N287"/>
    <mergeCell ref="O287:T287"/>
    <mergeCell ref="U286:W286"/>
    <mergeCell ref="X286:Z286"/>
    <mergeCell ref="AA286:AC286"/>
    <mergeCell ref="BK287:BM287"/>
    <mergeCell ref="AZ287:BC287"/>
    <mergeCell ref="BD287:BG287"/>
    <mergeCell ref="AD287:AF287"/>
    <mergeCell ref="AG287:AI287"/>
    <mergeCell ref="U287:W287"/>
    <mergeCell ref="X287:Z287"/>
    <mergeCell ref="AA287:AC287"/>
    <mergeCell ref="AV286:AY286"/>
    <mergeCell ref="X288:Z288"/>
    <mergeCell ref="AA288:AC288"/>
    <mergeCell ref="AD288:AF288"/>
    <mergeCell ref="AG288:AI288"/>
    <mergeCell ref="AR288:AU288"/>
    <mergeCell ref="AJ287:AM287"/>
    <mergeCell ref="AN287:AQ287"/>
    <mergeCell ref="AR287:AU287"/>
    <mergeCell ref="AV287:AY287"/>
    <mergeCell ref="BD286:BG286"/>
    <mergeCell ref="AG286:AI286"/>
    <mergeCell ref="AZ288:BC288"/>
    <mergeCell ref="BD288:BG288"/>
    <mergeCell ref="AZ289:BC289"/>
    <mergeCell ref="BD289:BG289"/>
    <mergeCell ref="BK288:BM288"/>
    <mergeCell ref="A289:D289"/>
    <mergeCell ref="E289:H289"/>
    <mergeCell ref="I289:L289"/>
    <mergeCell ref="M289:N289"/>
    <mergeCell ref="O289:T289"/>
    <mergeCell ref="AV288:AY288"/>
    <mergeCell ref="AJ288:AM288"/>
    <mergeCell ref="AN288:AQ288"/>
    <mergeCell ref="AJ289:AM289"/>
    <mergeCell ref="AN289:AQ289"/>
    <mergeCell ref="AR289:AU289"/>
    <mergeCell ref="AV289:AY289"/>
    <mergeCell ref="U289:W289"/>
    <mergeCell ref="X289:Z289"/>
    <mergeCell ref="AA289:AC289"/>
    <mergeCell ref="AD289:AF289"/>
    <mergeCell ref="AG289:AI289"/>
    <mergeCell ref="A288:D288"/>
    <mergeCell ref="E288:H288"/>
    <mergeCell ref="I288:L288"/>
    <mergeCell ref="M288:N288"/>
    <mergeCell ref="O288:T288"/>
    <mergeCell ref="U288:W288"/>
    <mergeCell ref="U291:W291"/>
    <mergeCell ref="AD290:AF290"/>
    <mergeCell ref="AG290:AI290"/>
    <mergeCell ref="BK289:BM289"/>
    <mergeCell ref="A290:D290"/>
    <mergeCell ref="E290:H290"/>
    <mergeCell ref="I290:L290"/>
    <mergeCell ref="M290:N290"/>
    <mergeCell ref="O290:T290"/>
    <mergeCell ref="U290:W290"/>
    <mergeCell ref="X290:Z290"/>
    <mergeCell ref="AA290:AC290"/>
    <mergeCell ref="BK290:BM290"/>
    <mergeCell ref="A291:D291"/>
    <mergeCell ref="E291:H291"/>
    <mergeCell ref="I291:L291"/>
    <mergeCell ref="M291:N291"/>
    <mergeCell ref="O291:T291"/>
    <mergeCell ref="AZ290:BC290"/>
    <mergeCell ref="BD290:BG290"/>
    <mergeCell ref="AJ290:AM290"/>
    <mergeCell ref="AN290:AQ290"/>
    <mergeCell ref="AR290:AU290"/>
    <mergeCell ref="AV290:AY290"/>
    <mergeCell ref="BK291:BM291"/>
    <mergeCell ref="X291:Z291"/>
    <mergeCell ref="AA291:AC291"/>
    <mergeCell ref="AD291:AF291"/>
    <mergeCell ref="AG291:AI291"/>
    <mergeCell ref="AR292:AU292"/>
    <mergeCell ref="AV292:AY292"/>
    <mergeCell ref="AZ291:BC291"/>
    <mergeCell ref="BD291:BG291"/>
    <mergeCell ref="AZ292:BC292"/>
    <mergeCell ref="BD292:BG292"/>
    <mergeCell ref="X292:Z292"/>
    <mergeCell ref="AA292:AC292"/>
    <mergeCell ref="AD292:AF292"/>
    <mergeCell ref="AG292:AI292"/>
    <mergeCell ref="AR291:AU291"/>
    <mergeCell ref="AV291:AY291"/>
    <mergeCell ref="AJ291:AM291"/>
    <mergeCell ref="AN291:AQ291"/>
    <mergeCell ref="AJ292:AM292"/>
    <mergeCell ref="AN292:AQ292"/>
    <mergeCell ref="BK293:BM293"/>
    <mergeCell ref="A294:D294"/>
    <mergeCell ref="E294:H294"/>
    <mergeCell ref="I294:L294"/>
    <mergeCell ref="M294:N294"/>
    <mergeCell ref="O294:T294"/>
    <mergeCell ref="AD294:AF294"/>
    <mergeCell ref="AG294:AI294"/>
    <mergeCell ref="AJ293:AM293"/>
    <mergeCell ref="AN293:AQ293"/>
    <mergeCell ref="AR293:AU293"/>
    <mergeCell ref="AV293:AY293"/>
    <mergeCell ref="AD293:AF293"/>
    <mergeCell ref="AG293:AI293"/>
    <mergeCell ref="BK294:BM294"/>
    <mergeCell ref="A292:D292"/>
    <mergeCell ref="E292:H292"/>
    <mergeCell ref="I292:L292"/>
    <mergeCell ref="M292:N292"/>
    <mergeCell ref="O292:T292"/>
    <mergeCell ref="AZ293:BC293"/>
    <mergeCell ref="BD293:BG293"/>
    <mergeCell ref="AZ294:BC294"/>
    <mergeCell ref="U294:W294"/>
    <mergeCell ref="BD294:BG294"/>
    <mergeCell ref="U293:W293"/>
    <mergeCell ref="BK292:BM292"/>
    <mergeCell ref="A293:D293"/>
    <mergeCell ref="E293:H293"/>
    <mergeCell ref="I293:L293"/>
    <mergeCell ref="M293:N293"/>
    <mergeCell ref="O293:T293"/>
    <mergeCell ref="BD297:BG297"/>
    <mergeCell ref="A295:D295"/>
    <mergeCell ref="E295:H295"/>
    <mergeCell ref="I295:L295"/>
    <mergeCell ref="M295:N295"/>
    <mergeCell ref="O295:T295"/>
    <mergeCell ref="X294:Z294"/>
    <mergeCell ref="AA294:AC294"/>
    <mergeCell ref="U296:W296"/>
    <mergeCell ref="AZ295:BC295"/>
    <mergeCell ref="BD295:BG295"/>
    <mergeCell ref="X296:Z296"/>
    <mergeCell ref="AA296:AC296"/>
    <mergeCell ref="AJ295:AM295"/>
    <mergeCell ref="AN295:AQ295"/>
    <mergeCell ref="AD295:AF295"/>
    <mergeCell ref="AG295:AI295"/>
    <mergeCell ref="AZ296:BC296"/>
    <mergeCell ref="BD296:BG296"/>
    <mergeCell ref="AR294:AU294"/>
    <mergeCell ref="AV294:AY294"/>
    <mergeCell ref="U292:W292"/>
    <mergeCell ref="X293:Z293"/>
    <mergeCell ref="AA293:AC293"/>
    <mergeCell ref="AD297:AF297"/>
    <mergeCell ref="AG297:AI297"/>
    <mergeCell ref="AJ297:AM297"/>
    <mergeCell ref="AJ299:AM299"/>
    <mergeCell ref="AN299:AQ299"/>
    <mergeCell ref="AR299:AU299"/>
    <mergeCell ref="AV299:AY299"/>
    <mergeCell ref="AG298:AI298"/>
    <mergeCell ref="AJ298:AM298"/>
    <mergeCell ref="AR298:AU298"/>
    <mergeCell ref="AR296:AU296"/>
    <mergeCell ref="AV296:AY296"/>
    <mergeCell ref="AR295:AU295"/>
    <mergeCell ref="AV295:AY295"/>
    <mergeCell ref="AV297:AY297"/>
    <mergeCell ref="U297:W297"/>
    <mergeCell ref="AA297:AC297"/>
    <mergeCell ref="AZ298:BC298"/>
    <mergeCell ref="BD298:BG298"/>
    <mergeCell ref="AZ299:BC299"/>
    <mergeCell ref="BD299:BG299"/>
    <mergeCell ref="AN298:AQ298"/>
    <mergeCell ref="AV298:AY298"/>
    <mergeCell ref="X295:Z295"/>
    <mergeCell ref="AA295:AC295"/>
    <mergeCell ref="AD296:AF296"/>
    <mergeCell ref="AG296:AI296"/>
    <mergeCell ref="U295:W295"/>
    <mergeCell ref="AJ294:AM294"/>
    <mergeCell ref="AN294:AQ294"/>
    <mergeCell ref="BK295:BM295"/>
    <mergeCell ref="A296:D296"/>
    <mergeCell ref="E296:H296"/>
    <mergeCell ref="I296:L296"/>
    <mergeCell ref="M296:N296"/>
    <mergeCell ref="O296:T296"/>
    <mergeCell ref="X297:Z297"/>
    <mergeCell ref="BK296:BM296"/>
    <mergeCell ref="A297:D297"/>
    <mergeCell ref="E297:H297"/>
    <mergeCell ref="I297:L297"/>
    <mergeCell ref="M297:N297"/>
    <mergeCell ref="O297:T297"/>
    <mergeCell ref="AJ296:AM296"/>
    <mergeCell ref="AN296:AQ296"/>
    <mergeCell ref="AR297:AU297"/>
    <mergeCell ref="AN297:AQ297"/>
    <mergeCell ref="AZ297:BC297"/>
    <mergeCell ref="A299:D299"/>
    <mergeCell ref="E299:H299"/>
    <mergeCell ref="I299:L299"/>
    <mergeCell ref="M299:N299"/>
    <mergeCell ref="AD299:AF299"/>
    <mergeCell ref="AG299:AI299"/>
    <mergeCell ref="O299:T299"/>
    <mergeCell ref="O300:T300"/>
    <mergeCell ref="X300:Z300"/>
    <mergeCell ref="U299:W299"/>
    <mergeCell ref="X299:Z299"/>
    <mergeCell ref="AA299:AC299"/>
    <mergeCell ref="AA300:AC300"/>
    <mergeCell ref="AR300:AU300"/>
    <mergeCell ref="A298:D298"/>
    <mergeCell ref="E298:H298"/>
    <mergeCell ref="I298:L298"/>
    <mergeCell ref="M298:N298"/>
    <mergeCell ref="O298:T298"/>
    <mergeCell ref="U298:W298"/>
    <mergeCell ref="X298:Z298"/>
    <mergeCell ref="AA298:AC298"/>
    <mergeCell ref="AD298:AF298"/>
    <mergeCell ref="A301:D301"/>
    <mergeCell ref="E301:H301"/>
    <mergeCell ref="I301:L301"/>
    <mergeCell ref="M301:N301"/>
    <mergeCell ref="O301:T301"/>
    <mergeCell ref="U300:W300"/>
    <mergeCell ref="A300:D300"/>
    <mergeCell ref="E300:H300"/>
    <mergeCell ref="I300:L300"/>
    <mergeCell ref="M300:N300"/>
    <mergeCell ref="U301:W301"/>
    <mergeCell ref="AD300:AF300"/>
    <mergeCell ref="AN300:AQ300"/>
    <mergeCell ref="AJ300:AM300"/>
    <mergeCell ref="AJ301:AM301"/>
    <mergeCell ref="AN301:AQ301"/>
    <mergeCell ref="AA301:AC301"/>
    <mergeCell ref="AD301:AF301"/>
    <mergeCell ref="AG301:AI301"/>
    <mergeCell ref="AZ301:BC301"/>
    <mergeCell ref="BD301:BG301"/>
    <mergeCell ref="AZ300:BC300"/>
    <mergeCell ref="BD300:BG300"/>
    <mergeCell ref="M302:N302"/>
    <mergeCell ref="AV300:AY300"/>
    <mergeCell ref="AR301:AU301"/>
    <mergeCell ref="AV301:AY301"/>
    <mergeCell ref="X301:Z301"/>
    <mergeCell ref="AG300:AI300"/>
    <mergeCell ref="A303:D303"/>
    <mergeCell ref="E303:H303"/>
    <mergeCell ref="I303:L303"/>
    <mergeCell ref="AN302:AQ302"/>
    <mergeCell ref="AD303:AF303"/>
    <mergeCell ref="AG303:AI303"/>
    <mergeCell ref="AA303:AC303"/>
    <mergeCell ref="A302:D302"/>
    <mergeCell ref="E302:H302"/>
    <mergeCell ref="I302:L302"/>
    <mergeCell ref="AR302:AU302"/>
    <mergeCell ref="AJ303:AM303"/>
    <mergeCell ref="AV303:AY303"/>
    <mergeCell ref="O302:T302"/>
    <mergeCell ref="U302:W302"/>
    <mergeCell ref="X302:Z302"/>
    <mergeCell ref="AA302:AC302"/>
    <mergeCell ref="BD303:BG303"/>
    <mergeCell ref="AZ303:BC303"/>
    <mergeCell ref="AD302:AF302"/>
    <mergeCell ref="AG302:AI302"/>
    <mergeCell ref="AJ302:AM302"/>
    <mergeCell ref="BD302:BG302"/>
    <mergeCell ref="AZ302:BC302"/>
    <mergeCell ref="AJ304:AM304"/>
    <mergeCell ref="AN304:AQ304"/>
    <mergeCell ref="O304:T304"/>
    <mergeCell ref="U303:W303"/>
    <mergeCell ref="M303:N303"/>
    <mergeCell ref="X303:Z303"/>
    <mergeCell ref="O303:T303"/>
    <mergeCell ref="AA305:AC305"/>
    <mergeCell ref="AD305:AF305"/>
    <mergeCell ref="AG305:AI305"/>
    <mergeCell ref="BD304:BG304"/>
    <mergeCell ref="U304:W304"/>
    <mergeCell ref="AZ304:BC304"/>
    <mergeCell ref="AG304:AI304"/>
    <mergeCell ref="AR304:AU304"/>
    <mergeCell ref="AD304:AF304"/>
    <mergeCell ref="AV304:AY304"/>
    <mergeCell ref="O305:T305"/>
    <mergeCell ref="AJ305:AM305"/>
    <mergeCell ref="AV305:AY305"/>
    <mergeCell ref="X304:Z304"/>
    <mergeCell ref="AA304:AC304"/>
    <mergeCell ref="AR305:AU305"/>
    <mergeCell ref="AA306:AC306"/>
    <mergeCell ref="AD306:AF306"/>
    <mergeCell ref="AG306:AI306"/>
    <mergeCell ref="BD307:BG307"/>
    <mergeCell ref="AN305:AQ305"/>
    <mergeCell ref="X305:Z305"/>
    <mergeCell ref="E305:H305"/>
    <mergeCell ref="I305:L305"/>
    <mergeCell ref="A304:D304"/>
    <mergeCell ref="E304:H304"/>
    <mergeCell ref="I304:L304"/>
    <mergeCell ref="M304:N304"/>
    <mergeCell ref="M305:N305"/>
    <mergeCell ref="O306:T306"/>
    <mergeCell ref="X306:Z306"/>
    <mergeCell ref="U305:W305"/>
    <mergeCell ref="U306:W306"/>
    <mergeCell ref="A306:D306"/>
    <mergeCell ref="E306:H306"/>
    <mergeCell ref="I306:L306"/>
    <mergeCell ref="M306:N306"/>
    <mergeCell ref="A305:D305"/>
    <mergeCell ref="A308:D308"/>
    <mergeCell ref="E308:H308"/>
    <mergeCell ref="I308:L308"/>
    <mergeCell ref="M308:N308"/>
    <mergeCell ref="O308:T308"/>
    <mergeCell ref="AV307:AY307"/>
    <mergeCell ref="AR307:AU307"/>
    <mergeCell ref="AN307:AQ307"/>
    <mergeCell ref="AA308:AC308"/>
    <mergeCell ref="A307:D307"/>
    <mergeCell ref="E307:H307"/>
    <mergeCell ref="I307:L307"/>
    <mergeCell ref="M307:N307"/>
    <mergeCell ref="U308:W308"/>
    <mergeCell ref="X308:Z308"/>
    <mergeCell ref="U307:W307"/>
    <mergeCell ref="O307:T307"/>
    <mergeCell ref="X307:Z307"/>
    <mergeCell ref="AA307:AC307"/>
    <mergeCell ref="AD307:AF307"/>
    <mergeCell ref="AG307:AI307"/>
    <mergeCell ref="AJ307:AM307"/>
    <mergeCell ref="AZ308:BC308"/>
    <mergeCell ref="BD308:BG308"/>
    <mergeCell ref="AN308:AQ308"/>
    <mergeCell ref="AD308:AF308"/>
    <mergeCell ref="AG308:AI308"/>
    <mergeCell ref="AJ308:AM308"/>
    <mergeCell ref="AR308:AU308"/>
    <mergeCell ref="AV308:AY308"/>
    <mergeCell ref="AZ307:BC307"/>
    <mergeCell ref="AN181:AQ181"/>
    <mergeCell ref="AN190:AQ190"/>
    <mergeCell ref="AN265:AQ265"/>
    <mergeCell ref="AN223:AQ223"/>
    <mergeCell ref="AN240:AQ240"/>
    <mergeCell ref="AN241:AQ241"/>
    <mergeCell ref="AN201:AQ201"/>
    <mergeCell ref="AN202:AQ202"/>
    <mergeCell ref="AN262:AQ262"/>
    <mergeCell ref="AN186:AQ186"/>
    <mergeCell ref="AN184:AQ184"/>
    <mergeCell ref="AN185:AQ185"/>
    <mergeCell ref="AZ305:BC305"/>
    <mergeCell ref="BD305:BG305"/>
    <mergeCell ref="BD306:BG306"/>
    <mergeCell ref="AN306:AQ306"/>
    <mergeCell ref="AR306:AU306"/>
    <mergeCell ref="AV306:AY306"/>
    <mergeCell ref="AZ306:BC306"/>
    <mergeCell ref="AJ306:AM306"/>
    <mergeCell ref="AR303:AU303"/>
    <mergeCell ref="AN303:AQ303"/>
    <mergeCell ref="AV302:AY302"/>
    <mergeCell ref="BK66:BM66"/>
    <mergeCell ref="BK67:BM67"/>
    <mergeCell ref="O23:T23"/>
    <mergeCell ref="BK89:BM89"/>
    <mergeCell ref="O20:T20"/>
    <mergeCell ref="AN230:AQ230"/>
    <mergeCell ref="AN229:AQ229"/>
    <mergeCell ref="AN127:AQ127"/>
    <mergeCell ref="AN162:AQ162"/>
    <mergeCell ref="AN120:AQ120"/>
    <mergeCell ref="O19:T19"/>
    <mergeCell ref="AN114:AQ114"/>
    <mergeCell ref="AN115:AQ115"/>
    <mergeCell ref="AN116:AQ116"/>
    <mergeCell ref="AN117:AQ117"/>
    <mergeCell ref="AZ229:BC229"/>
    <mergeCell ref="BD229:BG229"/>
    <mergeCell ref="AR230:AU230"/>
    <mergeCell ref="AV230:AY230"/>
    <mergeCell ref="AZ230:BC230"/>
    <mergeCell ref="BD230:BG230"/>
    <mergeCell ref="BD227:BG227"/>
    <mergeCell ref="X225:Z225"/>
    <mergeCell ref="AA225:AC225"/>
    <mergeCell ref="AD225:AF225"/>
    <mergeCell ref="AG225:AI225"/>
    <mergeCell ref="AJ225:AM225"/>
    <mergeCell ref="AN225:AQ225"/>
    <mergeCell ref="AA228:AC228"/>
    <mergeCell ref="AZ225:BC225"/>
    <mergeCell ref="BD228:BG228"/>
    <mergeCell ref="AZ228:BC228"/>
  </mergeCells>
  <phoneticPr fontId="2"/>
  <dataValidations count="1">
    <dataValidation type="list" allowBlank="1" showInputMessage="1" showErrorMessage="1" sqref="O318:T347 P65:T74 O45:T49 O279:T308 O240:T269 O201:T230 O162:T191 O123:T152 O84:T113 P50:T56 O50:O74 O6:O35" xr:uid="{00000000-0002-0000-0200-000001000000}">
      <formula1>部材名</formula1>
    </dataValidation>
  </dataValidations>
  <pageMargins left="0.70866141732283472" right="0.70866141732283472" top="0.74803149606299213" bottom="0.74803149606299213" header="0.31496062992125984" footer="0.31496062992125984"/>
  <pageSetup paperSize="9" scale="19" orientation="portrait" r:id="rId1"/>
  <headerFooter alignWithMargins="0"/>
  <rowBreaks count="1" manualBreakCount="1">
    <brk id="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locked="0" defaultSize="0" autoFill="0" autoLine="0" autoPict="0">
                <anchor moveWithCells="1">
                  <from>
                    <xdr:col>1</xdr:col>
                    <xdr:colOff>106680</xdr:colOff>
                    <xdr:row>4</xdr:row>
                    <xdr:rowOff>152400</xdr:rowOff>
                  </from>
                  <to>
                    <xdr:col>3</xdr:col>
                    <xdr:colOff>7620</xdr:colOff>
                    <xdr:row>6</xdr:row>
                    <xdr:rowOff>22860</xdr:rowOff>
                  </to>
                </anchor>
              </controlPr>
            </control>
          </mc:Choice>
        </mc:AlternateContent>
        <mc:AlternateContent xmlns:mc="http://schemas.openxmlformats.org/markup-compatibility/2006">
          <mc:Choice Requires="x14">
            <control shapeId="7170" r:id="rId5" name="Check Box 2">
              <controlPr locked="0" defaultSize="0" autoFill="0" autoLine="0" autoPict="0">
                <anchor moveWithCells="1">
                  <from>
                    <xdr:col>5</xdr:col>
                    <xdr:colOff>99060</xdr:colOff>
                    <xdr:row>4</xdr:row>
                    <xdr:rowOff>152400</xdr:rowOff>
                  </from>
                  <to>
                    <xdr:col>7</xdr:col>
                    <xdr:colOff>0</xdr:colOff>
                    <xdr:row>6</xdr:row>
                    <xdr:rowOff>22860</xdr:rowOff>
                  </to>
                </anchor>
              </controlPr>
            </control>
          </mc:Choice>
        </mc:AlternateContent>
        <mc:AlternateContent xmlns:mc="http://schemas.openxmlformats.org/markup-compatibility/2006">
          <mc:Choice Requires="x14">
            <control shapeId="7171" r:id="rId6" name="Check Box 3">
              <controlPr locked="0" defaultSize="0" autoFill="0" autoLine="0" autoPict="0">
                <anchor moveWithCells="1">
                  <from>
                    <xdr:col>9</xdr:col>
                    <xdr:colOff>99060</xdr:colOff>
                    <xdr:row>4</xdr:row>
                    <xdr:rowOff>152400</xdr:rowOff>
                  </from>
                  <to>
                    <xdr:col>11</xdr:col>
                    <xdr:colOff>0</xdr:colOff>
                    <xdr:row>6</xdr:row>
                    <xdr:rowOff>22860</xdr:rowOff>
                  </to>
                </anchor>
              </controlPr>
            </control>
          </mc:Choice>
        </mc:AlternateContent>
        <mc:AlternateContent xmlns:mc="http://schemas.openxmlformats.org/markup-compatibility/2006">
          <mc:Choice Requires="x14">
            <control shapeId="7172" r:id="rId7" name="Check Box 4">
              <controlPr locked="0" defaultSize="0" autoFill="0" autoLine="0" autoPict="0">
                <anchor moveWithCells="1">
                  <from>
                    <xdr:col>1</xdr:col>
                    <xdr:colOff>106680</xdr:colOff>
                    <xdr:row>5</xdr:row>
                    <xdr:rowOff>152400</xdr:rowOff>
                  </from>
                  <to>
                    <xdr:col>3</xdr:col>
                    <xdr:colOff>7620</xdr:colOff>
                    <xdr:row>7</xdr:row>
                    <xdr:rowOff>22860</xdr:rowOff>
                  </to>
                </anchor>
              </controlPr>
            </control>
          </mc:Choice>
        </mc:AlternateContent>
        <mc:AlternateContent xmlns:mc="http://schemas.openxmlformats.org/markup-compatibility/2006">
          <mc:Choice Requires="x14">
            <control shapeId="7173" r:id="rId8" name="Check Box 5">
              <controlPr locked="0" defaultSize="0" autoFill="0" autoLine="0" autoPict="0">
                <anchor moveWithCells="1">
                  <from>
                    <xdr:col>5</xdr:col>
                    <xdr:colOff>99060</xdr:colOff>
                    <xdr:row>5</xdr:row>
                    <xdr:rowOff>152400</xdr:rowOff>
                  </from>
                  <to>
                    <xdr:col>7</xdr:col>
                    <xdr:colOff>0</xdr:colOff>
                    <xdr:row>7</xdr:row>
                    <xdr:rowOff>22860</xdr:rowOff>
                  </to>
                </anchor>
              </controlPr>
            </control>
          </mc:Choice>
        </mc:AlternateContent>
        <mc:AlternateContent xmlns:mc="http://schemas.openxmlformats.org/markup-compatibility/2006">
          <mc:Choice Requires="x14">
            <control shapeId="7174" r:id="rId9" name="Check Box 6">
              <controlPr locked="0" defaultSize="0" autoFill="0" autoLine="0" autoPict="0">
                <anchor moveWithCells="1">
                  <from>
                    <xdr:col>9</xdr:col>
                    <xdr:colOff>99060</xdr:colOff>
                    <xdr:row>5</xdr:row>
                    <xdr:rowOff>152400</xdr:rowOff>
                  </from>
                  <to>
                    <xdr:col>11</xdr:col>
                    <xdr:colOff>0</xdr:colOff>
                    <xdr:row>7</xdr:row>
                    <xdr:rowOff>22860</xdr:rowOff>
                  </to>
                </anchor>
              </controlPr>
            </control>
          </mc:Choice>
        </mc:AlternateContent>
        <mc:AlternateContent xmlns:mc="http://schemas.openxmlformats.org/markup-compatibility/2006">
          <mc:Choice Requires="x14">
            <control shapeId="7175" r:id="rId10" name="Check Box 7">
              <controlPr locked="0" defaultSize="0" autoFill="0" autoLine="0" autoPict="0">
                <anchor moveWithCells="1">
                  <from>
                    <xdr:col>1</xdr:col>
                    <xdr:colOff>106680</xdr:colOff>
                    <xdr:row>6</xdr:row>
                    <xdr:rowOff>152400</xdr:rowOff>
                  </from>
                  <to>
                    <xdr:col>3</xdr:col>
                    <xdr:colOff>7620</xdr:colOff>
                    <xdr:row>8</xdr:row>
                    <xdr:rowOff>22860</xdr:rowOff>
                  </to>
                </anchor>
              </controlPr>
            </control>
          </mc:Choice>
        </mc:AlternateContent>
        <mc:AlternateContent xmlns:mc="http://schemas.openxmlformats.org/markup-compatibility/2006">
          <mc:Choice Requires="x14">
            <control shapeId="7176" r:id="rId11" name="Check Box 8">
              <controlPr locked="0" defaultSize="0" autoFill="0" autoLine="0" autoPict="0">
                <anchor moveWithCells="1">
                  <from>
                    <xdr:col>5</xdr:col>
                    <xdr:colOff>99060</xdr:colOff>
                    <xdr:row>6</xdr:row>
                    <xdr:rowOff>152400</xdr:rowOff>
                  </from>
                  <to>
                    <xdr:col>7</xdr:col>
                    <xdr:colOff>0</xdr:colOff>
                    <xdr:row>8</xdr:row>
                    <xdr:rowOff>22860</xdr:rowOff>
                  </to>
                </anchor>
              </controlPr>
            </control>
          </mc:Choice>
        </mc:AlternateContent>
        <mc:AlternateContent xmlns:mc="http://schemas.openxmlformats.org/markup-compatibility/2006">
          <mc:Choice Requires="x14">
            <control shapeId="7177" r:id="rId12" name="Check Box 9">
              <controlPr locked="0" defaultSize="0" autoFill="0" autoLine="0" autoPict="0">
                <anchor moveWithCells="1">
                  <from>
                    <xdr:col>9</xdr:col>
                    <xdr:colOff>99060</xdr:colOff>
                    <xdr:row>6</xdr:row>
                    <xdr:rowOff>152400</xdr:rowOff>
                  </from>
                  <to>
                    <xdr:col>11</xdr:col>
                    <xdr:colOff>0</xdr:colOff>
                    <xdr:row>8</xdr:row>
                    <xdr:rowOff>22860</xdr:rowOff>
                  </to>
                </anchor>
              </controlPr>
            </control>
          </mc:Choice>
        </mc:AlternateContent>
        <mc:AlternateContent xmlns:mc="http://schemas.openxmlformats.org/markup-compatibility/2006">
          <mc:Choice Requires="x14">
            <control shapeId="7178" r:id="rId13" name="Check Box 10">
              <controlPr locked="0" defaultSize="0" autoFill="0" autoLine="0" autoPict="0">
                <anchor moveWithCells="1">
                  <from>
                    <xdr:col>1</xdr:col>
                    <xdr:colOff>106680</xdr:colOff>
                    <xdr:row>7</xdr:row>
                    <xdr:rowOff>152400</xdr:rowOff>
                  </from>
                  <to>
                    <xdr:col>3</xdr:col>
                    <xdr:colOff>7620</xdr:colOff>
                    <xdr:row>9</xdr:row>
                    <xdr:rowOff>22860</xdr:rowOff>
                  </to>
                </anchor>
              </controlPr>
            </control>
          </mc:Choice>
        </mc:AlternateContent>
        <mc:AlternateContent xmlns:mc="http://schemas.openxmlformats.org/markup-compatibility/2006">
          <mc:Choice Requires="x14">
            <control shapeId="7179" r:id="rId14" name="Check Box 11">
              <controlPr locked="0" defaultSize="0" autoFill="0" autoLine="0" autoPict="0">
                <anchor moveWithCells="1">
                  <from>
                    <xdr:col>5</xdr:col>
                    <xdr:colOff>99060</xdr:colOff>
                    <xdr:row>7</xdr:row>
                    <xdr:rowOff>152400</xdr:rowOff>
                  </from>
                  <to>
                    <xdr:col>7</xdr:col>
                    <xdr:colOff>0</xdr:colOff>
                    <xdr:row>9</xdr:row>
                    <xdr:rowOff>22860</xdr:rowOff>
                  </to>
                </anchor>
              </controlPr>
            </control>
          </mc:Choice>
        </mc:AlternateContent>
        <mc:AlternateContent xmlns:mc="http://schemas.openxmlformats.org/markup-compatibility/2006">
          <mc:Choice Requires="x14">
            <control shapeId="7180" r:id="rId15" name="Check Box 12">
              <controlPr locked="0" defaultSize="0" autoFill="0" autoLine="0" autoPict="0">
                <anchor moveWithCells="1">
                  <from>
                    <xdr:col>9</xdr:col>
                    <xdr:colOff>99060</xdr:colOff>
                    <xdr:row>7</xdr:row>
                    <xdr:rowOff>152400</xdr:rowOff>
                  </from>
                  <to>
                    <xdr:col>11</xdr:col>
                    <xdr:colOff>0</xdr:colOff>
                    <xdr:row>9</xdr:row>
                    <xdr:rowOff>22860</xdr:rowOff>
                  </to>
                </anchor>
              </controlPr>
            </control>
          </mc:Choice>
        </mc:AlternateContent>
        <mc:AlternateContent xmlns:mc="http://schemas.openxmlformats.org/markup-compatibility/2006">
          <mc:Choice Requires="x14">
            <control shapeId="7181" r:id="rId16" name="Check Box 13">
              <controlPr locked="0" defaultSize="0" autoFill="0" autoLine="0" autoPict="0">
                <anchor moveWithCells="1">
                  <from>
                    <xdr:col>1</xdr:col>
                    <xdr:colOff>106680</xdr:colOff>
                    <xdr:row>8</xdr:row>
                    <xdr:rowOff>152400</xdr:rowOff>
                  </from>
                  <to>
                    <xdr:col>3</xdr:col>
                    <xdr:colOff>7620</xdr:colOff>
                    <xdr:row>10</xdr:row>
                    <xdr:rowOff>22860</xdr:rowOff>
                  </to>
                </anchor>
              </controlPr>
            </control>
          </mc:Choice>
        </mc:AlternateContent>
        <mc:AlternateContent xmlns:mc="http://schemas.openxmlformats.org/markup-compatibility/2006">
          <mc:Choice Requires="x14">
            <control shapeId="7182" r:id="rId17" name="Check Box 14">
              <controlPr locked="0" defaultSize="0" autoFill="0" autoLine="0" autoPict="0">
                <anchor moveWithCells="1">
                  <from>
                    <xdr:col>5</xdr:col>
                    <xdr:colOff>99060</xdr:colOff>
                    <xdr:row>8</xdr:row>
                    <xdr:rowOff>152400</xdr:rowOff>
                  </from>
                  <to>
                    <xdr:col>7</xdr:col>
                    <xdr:colOff>0</xdr:colOff>
                    <xdr:row>10</xdr:row>
                    <xdr:rowOff>22860</xdr:rowOff>
                  </to>
                </anchor>
              </controlPr>
            </control>
          </mc:Choice>
        </mc:AlternateContent>
        <mc:AlternateContent xmlns:mc="http://schemas.openxmlformats.org/markup-compatibility/2006">
          <mc:Choice Requires="x14">
            <control shapeId="7183" r:id="rId18" name="Check Box 15">
              <controlPr locked="0" defaultSize="0" autoFill="0" autoLine="0" autoPict="0">
                <anchor moveWithCells="1">
                  <from>
                    <xdr:col>9</xdr:col>
                    <xdr:colOff>99060</xdr:colOff>
                    <xdr:row>8</xdr:row>
                    <xdr:rowOff>152400</xdr:rowOff>
                  </from>
                  <to>
                    <xdr:col>11</xdr:col>
                    <xdr:colOff>0</xdr:colOff>
                    <xdr:row>10</xdr:row>
                    <xdr:rowOff>22860</xdr:rowOff>
                  </to>
                </anchor>
              </controlPr>
            </control>
          </mc:Choice>
        </mc:AlternateContent>
        <mc:AlternateContent xmlns:mc="http://schemas.openxmlformats.org/markup-compatibility/2006">
          <mc:Choice Requires="x14">
            <control shapeId="7184" r:id="rId19" name="Check Box 16">
              <controlPr locked="0" defaultSize="0" autoFill="0" autoLine="0" autoPict="0">
                <anchor moveWithCells="1">
                  <from>
                    <xdr:col>1</xdr:col>
                    <xdr:colOff>106680</xdr:colOff>
                    <xdr:row>9</xdr:row>
                    <xdr:rowOff>152400</xdr:rowOff>
                  </from>
                  <to>
                    <xdr:col>3</xdr:col>
                    <xdr:colOff>7620</xdr:colOff>
                    <xdr:row>11</xdr:row>
                    <xdr:rowOff>22860</xdr:rowOff>
                  </to>
                </anchor>
              </controlPr>
            </control>
          </mc:Choice>
        </mc:AlternateContent>
        <mc:AlternateContent xmlns:mc="http://schemas.openxmlformats.org/markup-compatibility/2006">
          <mc:Choice Requires="x14">
            <control shapeId="7185" r:id="rId20" name="Check Box 17">
              <controlPr locked="0" defaultSize="0" autoFill="0" autoLine="0" autoPict="0">
                <anchor moveWithCells="1">
                  <from>
                    <xdr:col>5</xdr:col>
                    <xdr:colOff>99060</xdr:colOff>
                    <xdr:row>9</xdr:row>
                    <xdr:rowOff>152400</xdr:rowOff>
                  </from>
                  <to>
                    <xdr:col>7</xdr:col>
                    <xdr:colOff>0</xdr:colOff>
                    <xdr:row>11</xdr:row>
                    <xdr:rowOff>22860</xdr:rowOff>
                  </to>
                </anchor>
              </controlPr>
            </control>
          </mc:Choice>
        </mc:AlternateContent>
        <mc:AlternateContent xmlns:mc="http://schemas.openxmlformats.org/markup-compatibility/2006">
          <mc:Choice Requires="x14">
            <control shapeId="7186" r:id="rId21" name="Check Box 18">
              <controlPr locked="0" defaultSize="0" autoFill="0" autoLine="0" autoPict="0">
                <anchor moveWithCells="1">
                  <from>
                    <xdr:col>9</xdr:col>
                    <xdr:colOff>99060</xdr:colOff>
                    <xdr:row>9</xdr:row>
                    <xdr:rowOff>152400</xdr:rowOff>
                  </from>
                  <to>
                    <xdr:col>11</xdr:col>
                    <xdr:colOff>0</xdr:colOff>
                    <xdr:row>11</xdr:row>
                    <xdr:rowOff>22860</xdr:rowOff>
                  </to>
                </anchor>
              </controlPr>
            </control>
          </mc:Choice>
        </mc:AlternateContent>
        <mc:AlternateContent xmlns:mc="http://schemas.openxmlformats.org/markup-compatibility/2006">
          <mc:Choice Requires="x14">
            <control shapeId="7187" r:id="rId22" name="Check Box 19">
              <controlPr locked="0" defaultSize="0" autoFill="0" autoLine="0" autoPict="0">
                <anchor moveWithCells="1">
                  <from>
                    <xdr:col>1</xdr:col>
                    <xdr:colOff>106680</xdr:colOff>
                    <xdr:row>10</xdr:row>
                    <xdr:rowOff>152400</xdr:rowOff>
                  </from>
                  <to>
                    <xdr:col>3</xdr:col>
                    <xdr:colOff>7620</xdr:colOff>
                    <xdr:row>12</xdr:row>
                    <xdr:rowOff>22860</xdr:rowOff>
                  </to>
                </anchor>
              </controlPr>
            </control>
          </mc:Choice>
        </mc:AlternateContent>
        <mc:AlternateContent xmlns:mc="http://schemas.openxmlformats.org/markup-compatibility/2006">
          <mc:Choice Requires="x14">
            <control shapeId="7188" r:id="rId23" name="Check Box 20">
              <controlPr locked="0" defaultSize="0" autoFill="0" autoLine="0" autoPict="0">
                <anchor moveWithCells="1">
                  <from>
                    <xdr:col>5</xdr:col>
                    <xdr:colOff>99060</xdr:colOff>
                    <xdr:row>10</xdr:row>
                    <xdr:rowOff>152400</xdr:rowOff>
                  </from>
                  <to>
                    <xdr:col>7</xdr:col>
                    <xdr:colOff>0</xdr:colOff>
                    <xdr:row>12</xdr:row>
                    <xdr:rowOff>22860</xdr:rowOff>
                  </to>
                </anchor>
              </controlPr>
            </control>
          </mc:Choice>
        </mc:AlternateContent>
        <mc:AlternateContent xmlns:mc="http://schemas.openxmlformats.org/markup-compatibility/2006">
          <mc:Choice Requires="x14">
            <control shapeId="7189" r:id="rId24" name="Check Box 21">
              <controlPr locked="0" defaultSize="0" autoFill="0" autoLine="0" autoPict="0">
                <anchor moveWithCells="1">
                  <from>
                    <xdr:col>9</xdr:col>
                    <xdr:colOff>99060</xdr:colOff>
                    <xdr:row>10</xdr:row>
                    <xdr:rowOff>152400</xdr:rowOff>
                  </from>
                  <to>
                    <xdr:col>11</xdr:col>
                    <xdr:colOff>0</xdr:colOff>
                    <xdr:row>12</xdr:row>
                    <xdr:rowOff>22860</xdr:rowOff>
                  </to>
                </anchor>
              </controlPr>
            </control>
          </mc:Choice>
        </mc:AlternateContent>
        <mc:AlternateContent xmlns:mc="http://schemas.openxmlformats.org/markup-compatibility/2006">
          <mc:Choice Requires="x14">
            <control shapeId="7190" r:id="rId25" name="Check Box 22">
              <controlPr locked="0" defaultSize="0" autoFill="0" autoLine="0" autoPict="0">
                <anchor moveWithCells="1">
                  <from>
                    <xdr:col>1</xdr:col>
                    <xdr:colOff>106680</xdr:colOff>
                    <xdr:row>11</xdr:row>
                    <xdr:rowOff>152400</xdr:rowOff>
                  </from>
                  <to>
                    <xdr:col>3</xdr:col>
                    <xdr:colOff>7620</xdr:colOff>
                    <xdr:row>13</xdr:row>
                    <xdr:rowOff>22860</xdr:rowOff>
                  </to>
                </anchor>
              </controlPr>
            </control>
          </mc:Choice>
        </mc:AlternateContent>
        <mc:AlternateContent xmlns:mc="http://schemas.openxmlformats.org/markup-compatibility/2006">
          <mc:Choice Requires="x14">
            <control shapeId="7191" r:id="rId26" name="Check Box 23">
              <controlPr locked="0" defaultSize="0" autoFill="0" autoLine="0" autoPict="0">
                <anchor moveWithCells="1">
                  <from>
                    <xdr:col>5</xdr:col>
                    <xdr:colOff>99060</xdr:colOff>
                    <xdr:row>11</xdr:row>
                    <xdr:rowOff>152400</xdr:rowOff>
                  </from>
                  <to>
                    <xdr:col>7</xdr:col>
                    <xdr:colOff>0</xdr:colOff>
                    <xdr:row>13</xdr:row>
                    <xdr:rowOff>22860</xdr:rowOff>
                  </to>
                </anchor>
              </controlPr>
            </control>
          </mc:Choice>
        </mc:AlternateContent>
        <mc:AlternateContent xmlns:mc="http://schemas.openxmlformats.org/markup-compatibility/2006">
          <mc:Choice Requires="x14">
            <control shapeId="7192" r:id="rId27" name="Check Box 24">
              <controlPr locked="0" defaultSize="0" autoFill="0" autoLine="0" autoPict="0">
                <anchor moveWithCells="1">
                  <from>
                    <xdr:col>9</xdr:col>
                    <xdr:colOff>99060</xdr:colOff>
                    <xdr:row>11</xdr:row>
                    <xdr:rowOff>152400</xdr:rowOff>
                  </from>
                  <to>
                    <xdr:col>11</xdr:col>
                    <xdr:colOff>0</xdr:colOff>
                    <xdr:row>13</xdr:row>
                    <xdr:rowOff>22860</xdr:rowOff>
                  </to>
                </anchor>
              </controlPr>
            </control>
          </mc:Choice>
        </mc:AlternateContent>
        <mc:AlternateContent xmlns:mc="http://schemas.openxmlformats.org/markup-compatibility/2006">
          <mc:Choice Requires="x14">
            <control shapeId="7193" r:id="rId28" name="Check Box 25">
              <controlPr locked="0" defaultSize="0" autoFill="0" autoLine="0" autoPict="0">
                <anchor moveWithCells="1">
                  <from>
                    <xdr:col>1</xdr:col>
                    <xdr:colOff>106680</xdr:colOff>
                    <xdr:row>12</xdr:row>
                    <xdr:rowOff>152400</xdr:rowOff>
                  </from>
                  <to>
                    <xdr:col>3</xdr:col>
                    <xdr:colOff>7620</xdr:colOff>
                    <xdr:row>14</xdr:row>
                    <xdr:rowOff>22860</xdr:rowOff>
                  </to>
                </anchor>
              </controlPr>
            </control>
          </mc:Choice>
        </mc:AlternateContent>
        <mc:AlternateContent xmlns:mc="http://schemas.openxmlformats.org/markup-compatibility/2006">
          <mc:Choice Requires="x14">
            <control shapeId="7194" r:id="rId29" name="Check Box 26">
              <controlPr locked="0" defaultSize="0" autoFill="0" autoLine="0" autoPict="0">
                <anchor moveWithCells="1">
                  <from>
                    <xdr:col>5</xdr:col>
                    <xdr:colOff>99060</xdr:colOff>
                    <xdr:row>12</xdr:row>
                    <xdr:rowOff>152400</xdr:rowOff>
                  </from>
                  <to>
                    <xdr:col>7</xdr:col>
                    <xdr:colOff>0</xdr:colOff>
                    <xdr:row>14</xdr:row>
                    <xdr:rowOff>22860</xdr:rowOff>
                  </to>
                </anchor>
              </controlPr>
            </control>
          </mc:Choice>
        </mc:AlternateContent>
        <mc:AlternateContent xmlns:mc="http://schemas.openxmlformats.org/markup-compatibility/2006">
          <mc:Choice Requires="x14">
            <control shapeId="7195" r:id="rId30" name="Check Box 27">
              <controlPr locked="0" defaultSize="0" autoFill="0" autoLine="0" autoPict="0">
                <anchor moveWithCells="1">
                  <from>
                    <xdr:col>9</xdr:col>
                    <xdr:colOff>99060</xdr:colOff>
                    <xdr:row>12</xdr:row>
                    <xdr:rowOff>152400</xdr:rowOff>
                  </from>
                  <to>
                    <xdr:col>11</xdr:col>
                    <xdr:colOff>0</xdr:colOff>
                    <xdr:row>14</xdr:row>
                    <xdr:rowOff>22860</xdr:rowOff>
                  </to>
                </anchor>
              </controlPr>
            </control>
          </mc:Choice>
        </mc:AlternateContent>
        <mc:AlternateContent xmlns:mc="http://schemas.openxmlformats.org/markup-compatibility/2006">
          <mc:Choice Requires="x14">
            <control shapeId="7196" r:id="rId31" name="Check Box 28">
              <controlPr locked="0" defaultSize="0" autoFill="0" autoLine="0" autoPict="0">
                <anchor moveWithCells="1">
                  <from>
                    <xdr:col>1</xdr:col>
                    <xdr:colOff>106680</xdr:colOff>
                    <xdr:row>13</xdr:row>
                    <xdr:rowOff>152400</xdr:rowOff>
                  </from>
                  <to>
                    <xdr:col>3</xdr:col>
                    <xdr:colOff>7620</xdr:colOff>
                    <xdr:row>15</xdr:row>
                    <xdr:rowOff>22860</xdr:rowOff>
                  </to>
                </anchor>
              </controlPr>
            </control>
          </mc:Choice>
        </mc:AlternateContent>
        <mc:AlternateContent xmlns:mc="http://schemas.openxmlformats.org/markup-compatibility/2006">
          <mc:Choice Requires="x14">
            <control shapeId="7197" r:id="rId32" name="Check Box 29">
              <controlPr locked="0" defaultSize="0" autoFill="0" autoLine="0" autoPict="0">
                <anchor moveWithCells="1">
                  <from>
                    <xdr:col>5</xdr:col>
                    <xdr:colOff>99060</xdr:colOff>
                    <xdr:row>13</xdr:row>
                    <xdr:rowOff>152400</xdr:rowOff>
                  </from>
                  <to>
                    <xdr:col>7</xdr:col>
                    <xdr:colOff>0</xdr:colOff>
                    <xdr:row>15</xdr:row>
                    <xdr:rowOff>22860</xdr:rowOff>
                  </to>
                </anchor>
              </controlPr>
            </control>
          </mc:Choice>
        </mc:AlternateContent>
        <mc:AlternateContent xmlns:mc="http://schemas.openxmlformats.org/markup-compatibility/2006">
          <mc:Choice Requires="x14">
            <control shapeId="7198" r:id="rId33" name="Check Box 30">
              <controlPr locked="0" defaultSize="0" autoFill="0" autoLine="0" autoPict="0">
                <anchor moveWithCells="1">
                  <from>
                    <xdr:col>9</xdr:col>
                    <xdr:colOff>99060</xdr:colOff>
                    <xdr:row>13</xdr:row>
                    <xdr:rowOff>152400</xdr:rowOff>
                  </from>
                  <to>
                    <xdr:col>11</xdr:col>
                    <xdr:colOff>0</xdr:colOff>
                    <xdr:row>15</xdr:row>
                    <xdr:rowOff>22860</xdr:rowOff>
                  </to>
                </anchor>
              </controlPr>
            </control>
          </mc:Choice>
        </mc:AlternateContent>
        <mc:AlternateContent xmlns:mc="http://schemas.openxmlformats.org/markup-compatibility/2006">
          <mc:Choice Requires="x14">
            <control shapeId="7199" r:id="rId34" name="Check Box 31">
              <controlPr locked="0" defaultSize="0" autoFill="0" autoLine="0" autoPict="0">
                <anchor moveWithCells="1">
                  <from>
                    <xdr:col>1</xdr:col>
                    <xdr:colOff>106680</xdr:colOff>
                    <xdr:row>14</xdr:row>
                    <xdr:rowOff>152400</xdr:rowOff>
                  </from>
                  <to>
                    <xdr:col>3</xdr:col>
                    <xdr:colOff>7620</xdr:colOff>
                    <xdr:row>16</xdr:row>
                    <xdr:rowOff>22860</xdr:rowOff>
                  </to>
                </anchor>
              </controlPr>
            </control>
          </mc:Choice>
        </mc:AlternateContent>
        <mc:AlternateContent xmlns:mc="http://schemas.openxmlformats.org/markup-compatibility/2006">
          <mc:Choice Requires="x14">
            <control shapeId="7200" r:id="rId35" name="Check Box 32">
              <controlPr locked="0" defaultSize="0" autoFill="0" autoLine="0" autoPict="0">
                <anchor moveWithCells="1">
                  <from>
                    <xdr:col>5</xdr:col>
                    <xdr:colOff>99060</xdr:colOff>
                    <xdr:row>14</xdr:row>
                    <xdr:rowOff>152400</xdr:rowOff>
                  </from>
                  <to>
                    <xdr:col>7</xdr:col>
                    <xdr:colOff>0</xdr:colOff>
                    <xdr:row>16</xdr:row>
                    <xdr:rowOff>22860</xdr:rowOff>
                  </to>
                </anchor>
              </controlPr>
            </control>
          </mc:Choice>
        </mc:AlternateContent>
        <mc:AlternateContent xmlns:mc="http://schemas.openxmlformats.org/markup-compatibility/2006">
          <mc:Choice Requires="x14">
            <control shapeId="7201" r:id="rId36" name="Check Box 33">
              <controlPr locked="0" defaultSize="0" autoFill="0" autoLine="0" autoPict="0">
                <anchor moveWithCells="1">
                  <from>
                    <xdr:col>9</xdr:col>
                    <xdr:colOff>99060</xdr:colOff>
                    <xdr:row>14</xdr:row>
                    <xdr:rowOff>152400</xdr:rowOff>
                  </from>
                  <to>
                    <xdr:col>11</xdr:col>
                    <xdr:colOff>0</xdr:colOff>
                    <xdr:row>16</xdr:row>
                    <xdr:rowOff>22860</xdr:rowOff>
                  </to>
                </anchor>
              </controlPr>
            </control>
          </mc:Choice>
        </mc:AlternateContent>
        <mc:AlternateContent xmlns:mc="http://schemas.openxmlformats.org/markup-compatibility/2006">
          <mc:Choice Requires="x14">
            <control shapeId="7202" r:id="rId37" name="Check Box 34">
              <controlPr locked="0" defaultSize="0" autoFill="0" autoLine="0" autoPict="0">
                <anchor moveWithCells="1">
                  <from>
                    <xdr:col>1</xdr:col>
                    <xdr:colOff>106680</xdr:colOff>
                    <xdr:row>15</xdr:row>
                    <xdr:rowOff>152400</xdr:rowOff>
                  </from>
                  <to>
                    <xdr:col>3</xdr:col>
                    <xdr:colOff>7620</xdr:colOff>
                    <xdr:row>17</xdr:row>
                    <xdr:rowOff>22860</xdr:rowOff>
                  </to>
                </anchor>
              </controlPr>
            </control>
          </mc:Choice>
        </mc:AlternateContent>
        <mc:AlternateContent xmlns:mc="http://schemas.openxmlformats.org/markup-compatibility/2006">
          <mc:Choice Requires="x14">
            <control shapeId="7203" r:id="rId38" name="Check Box 35">
              <controlPr locked="0" defaultSize="0" autoFill="0" autoLine="0" autoPict="0">
                <anchor moveWithCells="1">
                  <from>
                    <xdr:col>5</xdr:col>
                    <xdr:colOff>99060</xdr:colOff>
                    <xdr:row>15</xdr:row>
                    <xdr:rowOff>152400</xdr:rowOff>
                  </from>
                  <to>
                    <xdr:col>7</xdr:col>
                    <xdr:colOff>0</xdr:colOff>
                    <xdr:row>17</xdr:row>
                    <xdr:rowOff>22860</xdr:rowOff>
                  </to>
                </anchor>
              </controlPr>
            </control>
          </mc:Choice>
        </mc:AlternateContent>
        <mc:AlternateContent xmlns:mc="http://schemas.openxmlformats.org/markup-compatibility/2006">
          <mc:Choice Requires="x14">
            <control shapeId="7204" r:id="rId39" name="Check Box 36">
              <controlPr locked="0" defaultSize="0" autoFill="0" autoLine="0" autoPict="0">
                <anchor moveWithCells="1">
                  <from>
                    <xdr:col>9</xdr:col>
                    <xdr:colOff>99060</xdr:colOff>
                    <xdr:row>15</xdr:row>
                    <xdr:rowOff>152400</xdr:rowOff>
                  </from>
                  <to>
                    <xdr:col>11</xdr:col>
                    <xdr:colOff>0</xdr:colOff>
                    <xdr:row>17</xdr:row>
                    <xdr:rowOff>22860</xdr:rowOff>
                  </to>
                </anchor>
              </controlPr>
            </control>
          </mc:Choice>
        </mc:AlternateContent>
        <mc:AlternateContent xmlns:mc="http://schemas.openxmlformats.org/markup-compatibility/2006">
          <mc:Choice Requires="x14">
            <control shapeId="7205" r:id="rId40" name="Check Box 37">
              <controlPr locked="0" defaultSize="0" autoFill="0" autoLine="0" autoPict="0">
                <anchor moveWithCells="1">
                  <from>
                    <xdr:col>1</xdr:col>
                    <xdr:colOff>106680</xdr:colOff>
                    <xdr:row>16</xdr:row>
                    <xdr:rowOff>152400</xdr:rowOff>
                  </from>
                  <to>
                    <xdr:col>3</xdr:col>
                    <xdr:colOff>7620</xdr:colOff>
                    <xdr:row>18</xdr:row>
                    <xdr:rowOff>22860</xdr:rowOff>
                  </to>
                </anchor>
              </controlPr>
            </control>
          </mc:Choice>
        </mc:AlternateContent>
        <mc:AlternateContent xmlns:mc="http://schemas.openxmlformats.org/markup-compatibility/2006">
          <mc:Choice Requires="x14">
            <control shapeId="7206" r:id="rId41" name="Check Box 38">
              <controlPr locked="0" defaultSize="0" autoFill="0" autoLine="0" autoPict="0">
                <anchor moveWithCells="1">
                  <from>
                    <xdr:col>5</xdr:col>
                    <xdr:colOff>99060</xdr:colOff>
                    <xdr:row>16</xdr:row>
                    <xdr:rowOff>152400</xdr:rowOff>
                  </from>
                  <to>
                    <xdr:col>7</xdr:col>
                    <xdr:colOff>0</xdr:colOff>
                    <xdr:row>18</xdr:row>
                    <xdr:rowOff>22860</xdr:rowOff>
                  </to>
                </anchor>
              </controlPr>
            </control>
          </mc:Choice>
        </mc:AlternateContent>
        <mc:AlternateContent xmlns:mc="http://schemas.openxmlformats.org/markup-compatibility/2006">
          <mc:Choice Requires="x14">
            <control shapeId="7207" r:id="rId42" name="Check Box 39">
              <controlPr locked="0" defaultSize="0" autoFill="0" autoLine="0" autoPict="0">
                <anchor moveWithCells="1">
                  <from>
                    <xdr:col>9</xdr:col>
                    <xdr:colOff>99060</xdr:colOff>
                    <xdr:row>16</xdr:row>
                    <xdr:rowOff>152400</xdr:rowOff>
                  </from>
                  <to>
                    <xdr:col>11</xdr:col>
                    <xdr:colOff>0</xdr:colOff>
                    <xdr:row>18</xdr:row>
                    <xdr:rowOff>22860</xdr:rowOff>
                  </to>
                </anchor>
              </controlPr>
            </control>
          </mc:Choice>
        </mc:AlternateContent>
        <mc:AlternateContent xmlns:mc="http://schemas.openxmlformats.org/markup-compatibility/2006">
          <mc:Choice Requires="x14">
            <control shapeId="7208" r:id="rId43" name="Check Box 40">
              <controlPr locked="0" defaultSize="0" autoFill="0" autoLine="0" autoPict="0">
                <anchor moveWithCells="1">
                  <from>
                    <xdr:col>1</xdr:col>
                    <xdr:colOff>106680</xdr:colOff>
                    <xdr:row>17</xdr:row>
                    <xdr:rowOff>152400</xdr:rowOff>
                  </from>
                  <to>
                    <xdr:col>3</xdr:col>
                    <xdr:colOff>7620</xdr:colOff>
                    <xdr:row>19</xdr:row>
                    <xdr:rowOff>22860</xdr:rowOff>
                  </to>
                </anchor>
              </controlPr>
            </control>
          </mc:Choice>
        </mc:AlternateContent>
        <mc:AlternateContent xmlns:mc="http://schemas.openxmlformats.org/markup-compatibility/2006">
          <mc:Choice Requires="x14">
            <control shapeId="7209" r:id="rId44" name="Check Box 41">
              <controlPr locked="0" defaultSize="0" autoFill="0" autoLine="0" autoPict="0">
                <anchor moveWithCells="1">
                  <from>
                    <xdr:col>5</xdr:col>
                    <xdr:colOff>99060</xdr:colOff>
                    <xdr:row>17</xdr:row>
                    <xdr:rowOff>152400</xdr:rowOff>
                  </from>
                  <to>
                    <xdr:col>7</xdr:col>
                    <xdr:colOff>0</xdr:colOff>
                    <xdr:row>19</xdr:row>
                    <xdr:rowOff>22860</xdr:rowOff>
                  </to>
                </anchor>
              </controlPr>
            </control>
          </mc:Choice>
        </mc:AlternateContent>
        <mc:AlternateContent xmlns:mc="http://schemas.openxmlformats.org/markup-compatibility/2006">
          <mc:Choice Requires="x14">
            <control shapeId="7210" r:id="rId45" name="Check Box 42">
              <controlPr locked="0" defaultSize="0" autoFill="0" autoLine="0" autoPict="0">
                <anchor moveWithCells="1">
                  <from>
                    <xdr:col>9</xdr:col>
                    <xdr:colOff>99060</xdr:colOff>
                    <xdr:row>17</xdr:row>
                    <xdr:rowOff>152400</xdr:rowOff>
                  </from>
                  <to>
                    <xdr:col>11</xdr:col>
                    <xdr:colOff>0</xdr:colOff>
                    <xdr:row>19</xdr:row>
                    <xdr:rowOff>22860</xdr:rowOff>
                  </to>
                </anchor>
              </controlPr>
            </control>
          </mc:Choice>
        </mc:AlternateContent>
        <mc:AlternateContent xmlns:mc="http://schemas.openxmlformats.org/markup-compatibility/2006">
          <mc:Choice Requires="x14">
            <control shapeId="7211" r:id="rId46" name="Check Box 43">
              <controlPr locked="0" defaultSize="0" autoFill="0" autoLine="0" autoPict="0">
                <anchor moveWithCells="1">
                  <from>
                    <xdr:col>1</xdr:col>
                    <xdr:colOff>106680</xdr:colOff>
                    <xdr:row>18</xdr:row>
                    <xdr:rowOff>152400</xdr:rowOff>
                  </from>
                  <to>
                    <xdr:col>3</xdr:col>
                    <xdr:colOff>7620</xdr:colOff>
                    <xdr:row>20</xdr:row>
                    <xdr:rowOff>22860</xdr:rowOff>
                  </to>
                </anchor>
              </controlPr>
            </control>
          </mc:Choice>
        </mc:AlternateContent>
        <mc:AlternateContent xmlns:mc="http://schemas.openxmlformats.org/markup-compatibility/2006">
          <mc:Choice Requires="x14">
            <control shapeId="7212" r:id="rId47" name="Check Box 44">
              <controlPr locked="0" defaultSize="0" autoFill="0" autoLine="0" autoPict="0">
                <anchor moveWithCells="1">
                  <from>
                    <xdr:col>5</xdr:col>
                    <xdr:colOff>99060</xdr:colOff>
                    <xdr:row>18</xdr:row>
                    <xdr:rowOff>152400</xdr:rowOff>
                  </from>
                  <to>
                    <xdr:col>7</xdr:col>
                    <xdr:colOff>0</xdr:colOff>
                    <xdr:row>20</xdr:row>
                    <xdr:rowOff>22860</xdr:rowOff>
                  </to>
                </anchor>
              </controlPr>
            </control>
          </mc:Choice>
        </mc:AlternateContent>
        <mc:AlternateContent xmlns:mc="http://schemas.openxmlformats.org/markup-compatibility/2006">
          <mc:Choice Requires="x14">
            <control shapeId="7213" r:id="rId48" name="Check Box 45">
              <controlPr locked="0" defaultSize="0" autoFill="0" autoLine="0" autoPict="0">
                <anchor moveWithCells="1">
                  <from>
                    <xdr:col>9</xdr:col>
                    <xdr:colOff>99060</xdr:colOff>
                    <xdr:row>18</xdr:row>
                    <xdr:rowOff>152400</xdr:rowOff>
                  </from>
                  <to>
                    <xdr:col>11</xdr:col>
                    <xdr:colOff>0</xdr:colOff>
                    <xdr:row>20</xdr:row>
                    <xdr:rowOff>22860</xdr:rowOff>
                  </to>
                </anchor>
              </controlPr>
            </control>
          </mc:Choice>
        </mc:AlternateContent>
        <mc:AlternateContent xmlns:mc="http://schemas.openxmlformats.org/markup-compatibility/2006">
          <mc:Choice Requires="x14">
            <control shapeId="7214" r:id="rId49" name="Check Box 46">
              <controlPr locked="0" defaultSize="0" autoFill="0" autoLine="0" autoPict="0">
                <anchor moveWithCells="1">
                  <from>
                    <xdr:col>1</xdr:col>
                    <xdr:colOff>106680</xdr:colOff>
                    <xdr:row>19</xdr:row>
                    <xdr:rowOff>152400</xdr:rowOff>
                  </from>
                  <to>
                    <xdr:col>3</xdr:col>
                    <xdr:colOff>7620</xdr:colOff>
                    <xdr:row>21</xdr:row>
                    <xdr:rowOff>22860</xdr:rowOff>
                  </to>
                </anchor>
              </controlPr>
            </control>
          </mc:Choice>
        </mc:AlternateContent>
        <mc:AlternateContent xmlns:mc="http://schemas.openxmlformats.org/markup-compatibility/2006">
          <mc:Choice Requires="x14">
            <control shapeId="7215" r:id="rId50" name="Check Box 47">
              <controlPr locked="0" defaultSize="0" autoFill="0" autoLine="0" autoPict="0">
                <anchor moveWithCells="1">
                  <from>
                    <xdr:col>5</xdr:col>
                    <xdr:colOff>99060</xdr:colOff>
                    <xdr:row>19</xdr:row>
                    <xdr:rowOff>152400</xdr:rowOff>
                  </from>
                  <to>
                    <xdr:col>7</xdr:col>
                    <xdr:colOff>0</xdr:colOff>
                    <xdr:row>21</xdr:row>
                    <xdr:rowOff>22860</xdr:rowOff>
                  </to>
                </anchor>
              </controlPr>
            </control>
          </mc:Choice>
        </mc:AlternateContent>
        <mc:AlternateContent xmlns:mc="http://schemas.openxmlformats.org/markup-compatibility/2006">
          <mc:Choice Requires="x14">
            <control shapeId="7216" r:id="rId51" name="Check Box 48">
              <controlPr locked="0" defaultSize="0" autoFill="0" autoLine="0" autoPict="0">
                <anchor moveWithCells="1">
                  <from>
                    <xdr:col>9</xdr:col>
                    <xdr:colOff>99060</xdr:colOff>
                    <xdr:row>19</xdr:row>
                    <xdr:rowOff>152400</xdr:rowOff>
                  </from>
                  <to>
                    <xdr:col>11</xdr:col>
                    <xdr:colOff>0</xdr:colOff>
                    <xdr:row>21</xdr:row>
                    <xdr:rowOff>22860</xdr:rowOff>
                  </to>
                </anchor>
              </controlPr>
            </control>
          </mc:Choice>
        </mc:AlternateContent>
        <mc:AlternateContent xmlns:mc="http://schemas.openxmlformats.org/markup-compatibility/2006">
          <mc:Choice Requires="x14">
            <control shapeId="7217" r:id="rId52" name="Check Box 49">
              <controlPr locked="0" defaultSize="0" autoFill="0" autoLine="0" autoPict="0">
                <anchor moveWithCells="1">
                  <from>
                    <xdr:col>1</xdr:col>
                    <xdr:colOff>106680</xdr:colOff>
                    <xdr:row>20</xdr:row>
                    <xdr:rowOff>152400</xdr:rowOff>
                  </from>
                  <to>
                    <xdr:col>3</xdr:col>
                    <xdr:colOff>7620</xdr:colOff>
                    <xdr:row>22</xdr:row>
                    <xdr:rowOff>22860</xdr:rowOff>
                  </to>
                </anchor>
              </controlPr>
            </control>
          </mc:Choice>
        </mc:AlternateContent>
        <mc:AlternateContent xmlns:mc="http://schemas.openxmlformats.org/markup-compatibility/2006">
          <mc:Choice Requires="x14">
            <control shapeId="7218" r:id="rId53" name="Check Box 50">
              <controlPr locked="0" defaultSize="0" autoFill="0" autoLine="0" autoPict="0">
                <anchor moveWithCells="1">
                  <from>
                    <xdr:col>5</xdr:col>
                    <xdr:colOff>99060</xdr:colOff>
                    <xdr:row>20</xdr:row>
                    <xdr:rowOff>152400</xdr:rowOff>
                  </from>
                  <to>
                    <xdr:col>7</xdr:col>
                    <xdr:colOff>0</xdr:colOff>
                    <xdr:row>22</xdr:row>
                    <xdr:rowOff>22860</xdr:rowOff>
                  </to>
                </anchor>
              </controlPr>
            </control>
          </mc:Choice>
        </mc:AlternateContent>
        <mc:AlternateContent xmlns:mc="http://schemas.openxmlformats.org/markup-compatibility/2006">
          <mc:Choice Requires="x14">
            <control shapeId="7219" r:id="rId54" name="Check Box 51">
              <controlPr locked="0" defaultSize="0" autoFill="0" autoLine="0" autoPict="0">
                <anchor moveWithCells="1">
                  <from>
                    <xdr:col>9</xdr:col>
                    <xdr:colOff>99060</xdr:colOff>
                    <xdr:row>20</xdr:row>
                    <xdr:rowOff>152400</xdr:rowOff>
                  </from>
                  <to>
                    <xdr:col>11</xdr:col>
                    <xdr:colOff>0</xdr:colOff>
                    <xdr:row>22</xdr:row>
                    <xdr:rowOff>22860</xdr:rowOff>
                  </to>
                </anchor>
              </controlPr>
            </control>
          </mc:Choice>
        </mc:AlternateContent>
        <mc:AlternateContent xmlns:mc="http://schemas.openxmlformats.org/markup-compatibility/2006">
          <mc:Choice Requires="x14">
            <control shapeId="7220" r:id="rId55" name="Check Box 52">
              <controlPr locked="0" defaultSize="0" autoFill="0" autoLine="0" autoPict="0">
                <anchor moveWithCells="1">
                  <from>
                    <xdr:col>1</xdr:col>
                    <xdr:colOff>106680</xdr:colOff>
                    <xdr:row>21</xdr:row>
                    <xdr:rowOff>152400</xdr:rowOff>
                  </from>
                  <to>
                    <xdr:col>3</xdr:col>
                    <xdr:colOff>7620</xdr:colOff>
                    <xdr:row>23</xdr:row>
                    <xdr:rowOff>22860</xdr:rowOff>
                  </to>
                </anchor>
              </controlPr>
            </control>
          </mc:Choice>
        </mc:AlternateContent>
        <mc:AlternateContent xmlns:mc="http://schemas.openxmlformats.org/markup-compatibility/2006">
          <mc:Choice Requires="x14">
            <control shapeId="7221" r:id="rId56" name="Check Box 53">
              <controlPr locked="0" defaultSize="0" autoFill="0" autoLine="0" autoPict="0">
                <anchor moveWithCells="1">
                  <from>
                    <xdr:col>5</xdr:col>
                    <xdr:colOff>99060</xdr:colOff>
                    <xdr:row>21</xdr:row>
                    <xdr:rowOff>152400</xdr:rowOff>
                  </from>
                  <to>
                    <xdr:col>7</xdr:col>
                    <xdr:colOff>0</xdr:colOff>
                    <xdr:row>23</xdr:row>
                    <xdr:rowOff>22860</xdr:rowOff>
                  </to>
                </anchor>
              </controlPr>
            </control>
          </mc:Choice>
        </mc:AlternateContent>
        <mc:AlternateContent xmlns:mc="http://schemas.openxmlformats.org/markup-compatibility/2006">
          <mc:Choice Requires="x14">
            <control shapeId="7222" r:id="rId57" name="Check Box 54">
              <controlPr locked="0" defaultSize="0" autoFill="0" autoLine="0" autoPict="0">
                <anchor moveWithCells="1">
                  <from>
                    <xdr:col>9</xdr:col>
                    <xdr:colOff>99060</xdr:colOff>
                    <xdr:row>21</xdr:row>
                    <xdr:rowOff>152400</xdr:rowOff>
                  </from>
                  <to>
                    <xdr:col>11</xdr:col>
                    <xdr:colOff>0</xdr:colOff>
                    <xdr:row>23</xdr:row>
                    <xdr:rowOff>22860</xdr:rowOff>
                  </to>
                </anchor>
              </controlPr>
            </control>
          </mc:Choice>
        </mc:AlternateContent>
        <mc:AlternateContent xmlns:mc="http://schemas.openxmlformats.org/markup-compatibility/2006">
          <mc:Choice Requires="x14">
            <control shapeId="7223" r:id="rId58" name="Check Box 55">
              <controlPr locked="0" defaultSize="0" autoFill="0" autoLine="0" autoPict="0">
                <anchor moveWithCells="1">
                  <from>
                    <xdr:col>1</xdr:col>
                    <xdr:colOff>106680</xdr:colOff>
                    <xdr:row>22</xdr:row>
                    <xdr:rowOff>152400</xdr:rowOff>
                  </from>
                  <to>
                    <xdr:col>3</xdr:col>
                    <xdr:colOff>7620</xdr:colOff>
                    <xdr:row>24</xdr:row>
                    <xdr:rowOff>22860</xdr:rowOff>
                  </to>
                </anchor>
              </controlPr>
            </control>
          </mc:Choice>
        </mc:AlternateContent>
        <mc:AlternateContent xmlns:mc="http://schemas.openxmlformats.org/markup-compatibility/2006">
          <mc:Choice Requires="x14">
            <control shapeId="7224" r:id="rId59" name="Check Box 56">
              <controlPr locked="0" defaultSize="0" autoFill="0" autoLine="0" autoPict="0">
                <anchor moveWithCells="1">
                  <from>
                    <xdr:col>5</xdr:col>
                    <xdr:colOff>99060</xdr:colOff>
                    <xdr:row>22</xdr:row>
                    <xdr:rowOff>152400</xdr:rowOff>
                  </from>
                  <to>
                    <xdr:col>7</xdr:col>
                    <xdr:colOff>0</xdr:colOff>
                    <xdr:row>24</xdr:row>
                    <xdr:rowOff>22860</xdr:rowOff>
                  </to>
                </anchor>
              </controlPr>
            </control>
          </mc:Choice>
        </mc:AlternateContent>
        <mc:AlternateContent xmlns:mc="http://schemas.openxmlformats.org/markup-compatibility/2006">
          <mc:Choice Requires="x14">
            <control shapeId="7225" r:id="rId60" name="Check Box 57">
              <controlPr locked="0" defaultSize="0" autoFill="0" autoLine="0" autoPict="0">
                <anchor moveWithCells="1">
                  <from>
                    <xdr:col>9</xdr:col>
                    <xdr:colOff>99060</xdr:colOff>
                    <xdr:row>22</xdr:row>
                    <xdr:rowOff>152400</xdr:rowOff>
                  </from>
                  <to>
                    <xdr:col>11</xdr:col>
                    <xdr:colOff>0</xdr:colOff>
                    <xdr:row>24</xdr:row>
                    <xdr:rowOff>22860</xdr:rowOff>
                  </to>
                </anchor>
              </controlPr>
            </control>
          </mc:Choice>
        </mc:AlternateContent>
        <mc:AlternateContent xmlns:mc="http://schemas.openxmlformats.org/markup-compatibility/2006">
          <mc:Choice Requires="x14">
            <control shapeId="7226" r:id="rId61" name="Check Box 58">
              <controlPr locked="0" defaultSize="0" autoFill="0" autoLine="0" autoPict="0">
                <anchor moveWithCells="1">
                  <from>
                    <xdr:col>1</xdr:col>
                    <xdr:colOff>106680</xdr:colOff>
                    <xdr:row>23</xdr:row>
                    <xdr:rowOff>152400</xdr:rowOff>
                  </from>
                  <to>
                    <xdr:col>3</xdr:col>
                    <xdr:colOff>7620</xdr:colOff>
                    <xdr:row>25</xdr:row>
                    <xdr:rowOff>22860</xdr:rowOff>
                  </to>
                </anchor>
              </controlPr>
            </control>
          </mc:Choice>
        </mc:AlternateContent>
        <mc:AlternateContent xmlns:mc="http://schemas.openxmlformats.org/markup-compatibility/2006">
          <mc:Choice Requires="x14">
            <control shapeId="7227" r:id="rId62" name="Check Box 59">
              <controlPr locked="0" defaultSize="0" autoFill="0" autoLine="0" autoPict="0">
                <anchor moveWithCells="1">
                  <from>
                    <xdr:col>5</xdr:col>
                    <xdr:colOff>99060</xdr:colOff>
                    <xdr:row>23</xdr:row>
                    <xdr:rowOff>152400</xdr:rowOff>
                  </from>
                  <to>
                    <xdr:col>7</xdr:col>
                    <xdr:colOff>0</xdr:colOff>
                    <xdr:row>25</xdr:row>
                    <xdr:rowOff>22860</xdr:rowOff>
                  </to>
                </anchor>
              </controlPr>
            </control>
          </mc:Choice>
        </mc:AlternateContent>
        <mc:AlternateContent xmlns:mc="http://schemas.openxmlformats.org/markup-compatibility/2006">
          <mc:Choice Requires="x14">
            <control shapeId="7228" r:id="rId63" name="Check Box 60">
              <controlPr locked="0" defaultSize="0" autoFill="0" autoLine="0" autoPict="0">
                <anchor moveWithCells="1">
                  <from>
                    <xdr:col>9</xdr:col>
                    <xdr:colOff>99060</xdr:colOff>
                    <xdr:row>23</xdr:row>
                    <xdr:rowOff>152400</xdr:rowOff>
                  </from>
                  <to>
                    <xdr:col>11</xdr:col>
                    <xdr:colOff>0</xdr:colOff>
                    <xdr:row>25</xdr:row>
                    <xdr:rowOff>22860</xdr:rowOff>
                  </to>
                </anchor>
              </controlPr>
            </control>
          </mc:Choice>
        </mc:AlternateContent>
        <mc:AlternateContent xmlns:mc="http://schemas.openxmlformats.org/markup-compatibility/2006">
          <mc:Choice Requires="x14">
            <control shapeId="7229" r:id="rId64" name="Check Box 61">
              <controlPr locked="0" defaultSize="0" autoFill="0" autoLine="0" autoPict="0">
                <anchor moveWithCells="1">
                  <from>
                    <xdr:col>1</xdr:col>
                    <xdr:colOff>106680</xdr:colOff>
                    <xdr:row>24</xdr:row>
                    <xdr:rowOff>152400</xdr:rowOff>
                  </from>
                  <to>
                    <xdr:col>3</xdr:col>
                    <xdr:colOff>7620</xdr:colOff>
                    <xdr:row>26</xdr:row>
                    <xdr:rowOff>22860</xdr:rowOff>
                  </to>
                </anchor>
              </controlPr>
            </control>
          </mc:Choice>
        </mc:AlternateContent>
        <mc:AlternateContent xmlns:mc="http://schemas.openxmlformats.org/markup-compatibility/2006">
          <mc:Choice Requires="x14">
            <control shapeId="7230" r:id="rId65" name="Check Box 62">
              <controlPr locked="0" defaultSize="0" autoFill="0" autoLine="0" autoPict="0">
                <anchor moveWithCells="1">
                  <from>
                    <xdr:col>5</xdr:col>
                    <xdr:colOff>99060</xdr:colOff>
                    <xdr:row>24</xdr:row>
                    <xdr:rowOff>152400</xdr:rowOff>
                  </from>
                  <to>
                    <xdr:col>7</xdr:col>
                    <xdr:colOff>0</xdr:colOff>
                    <xdr:row>26</xdr:row>
                    <xdr:rowOff>22860</xdr:rowOff>
                  </to>
                </anchor>
              </controlPr>
            </control>
          </mc:Choice>
        </mc:AlternateContent>
        <mc:AlternateContent xmlns:mc="http://schemas.openxmlformats.org/markup-compatibility/2006">
          <mc:Choice Requires="x14">
            <control shapeId="7231" r:id="rId66" name="Check Box 63">
              <controlPr locked="0" defaultSize="0" autoFill="0" autoLine="0" autoPict="0">
                <anchor moveWithCells="1">
                  <from>
                    <xdr:col>9</xdr:col>
                    <xdr:colOff>99060</xdr:colOff>
                    <xdr:row>24</xdr:row>
                    <xdr:rowOff>152400</xdr:rowOff>
                  </from>
                  <to>
                    <xdr:col>11</xdr:col>
                    <xdr:colOff>0</xdr:colOff>
                    <xdr:row>26</xdr:row>
                    <xdr:rowOff>22860</xdr:rowOff>
                  </to>
                </anchor>
              </controlPr>
            </control>
          </mc:Choice>
        </mc:AlternateContent>
        <mc:AlternateContent xmlns:mc="http://schemas.openxmlformats.org/markup-compatibility/2006">
          <mc:Choice Requires="x14">
            <control shapeId="7232" r:id="rId67" name="Check Box 64">
              <controlPr locked="0" defaultSize="0" autoFill="0" autoLine="0" autoPict="0">
                <anchor moveWithCells="1">
                  <from>
                    <xdr:col>1</xdr:col>
                    <xdr:colOff>106680</xdr:colOff>
                    <xdr:row>25</xdr:row>
                    <xdr:rowOff>152400</xdr:rowOff>
                  </from>
                  <to>
                    <xdr:col>3</xdr:col>
                    <xdr:colOff>7620</xdr:colOff>
                    <xdr:row>27</xdr:row>
                    <xdr:rowOff>22860</xdr:rowOff>
                  </to>
                </anchor>
              </controlPr>
            </control>
          </mc:Choice>
        </mc:AlternateContent>
        <mc:AlternateContent xmlns:mc="http://schemas.openxmlformats.org/markup-compatibility/2006">
          <mc:Choice Requires="x14">
            <control shapeId="7233" r:id="rId68" name="Check Box 65">
              <controlPr locked="0" defaultSize="0" autoFill="0" autoLine="0" autoPict="0">
                <anchor moveWithCells="1">
                  <from>
                    <xdr:col>5</xdr:col>
                    <xdr:colOff>99060</xdr:colOff>
                    <xdr:row>25</xdr:row>
                    <xdr:rowOff>152400</xdr:rowOff>
                  </from>
                  <to>
                    <xdr:col>7</xdr:col>
                    <xdr:colOff>0</xdr:colOff>
                    <xdr:row>27</xdr:row>
                    <xdr:rowOff>22860</xdr:rowOff>
                  </to>
                </anchor>
              </controlPr>
            </control>
          </mc:Choice>
        </mc:AlternateContent>
        <mc:AlternateContent xmlns:mc="http://schemas.openxmlformats.org/markup-compatibility/2006">
          <mc:Choice Requires="x14">
            <control shapeId="7234" r:id="rId69" name="Check Box 66">
              <controlPr locked="0" defaultSize="0" autoFill="0" autoLine="0" autoPict="0">
                <anchor moveWithCells="1">
                  <from>
                    <xdr:col>9</xdr:col>
                    <xdr:colOff>99060</xdr:colOff>
                    <xdr:row>25</xdr:row>
                    <xdr:rowOff>152400</xdr:rowOff>
                  </from>
                  <to>
                    <xdr:col>11</xdr:col>
                    <xdr:colOff>0</xdr:colOff>
                    <xdr:row>27</xdr:row>
                    <xdr:rowOff>22860</xdr:rowOff>
                  </to>
                </anchor>
              </controlPr>
            </control>
          </mc:Choice>
        </mc:AlternateContent>
        <mc:AlternateContent xmlns:mc="http://schemas.openxmlformats.org/markup-compatibility/2006">
          <mc:Choice Requires="x14">
            <control shapeId="7235" r:id="rId70" name="Check Box 67">
              <controlPr locked="0" defaultSize="0" autoFill="0" autoLine="0" autoPict="0">
                <anchor moveWithCells="1">
                  <from>
                    <xdr:col>1</xdr:col>
                    <xdr:colOff>106680</xdr:colOff>
                    <xdr:row>26</xdr:row>
                    <xdr:rowOff>152400</xdr:rowOff>
                  </from>
                  <to>
                    <xdr:col>3</xdr:col>
                    <xdr:colOff>7620</xdr:colOff>
                    <xdr:row>28</xdr:row>
                    <xdr:rowOff>22860</xdr:rowOff>
                  </to>
                </anchor>
              </controlPr>
            </control>
          </mc:Choice>
        </mc:AlternateContent>
        <mc:AlternateContent xmlns:mc="http://schemas.openxmlformats.org/markup-compatibility/2006">
          <mc:Choice Requires="x14">
            <control shapeId="7236" r:id="rId71" name="Check Box 68">
              <controlPr locked="0" defaultSize="0" autoFill="0" autoLine="0" autoPict="0">
                <anchor moveWithCells="1">
                  <from>
                    <xdr:col>5</xdr:col>
                    <xdr:colOff>99060</xdr:colOff>
                    <xdr:row>26</xdr:row>
                    <xdr:rowOff>152400</xdr:rowOff>
                  </from>
                  <to>
                    <xdr:col>7</xdr:col>
                    <xdr:colOff>0</xdr:colOff>
                    <xdr:row>28</xdr:row>
                    <xdr:rowOff>22860</xdr:rowOff>
                  </to>
                </anchor>
              </controlPr>
            </control>
          </mc:Choice>
        </mc:AlternateContent>
        <mc:AlternateContent xmlns:mc="http://schemas.openxmlformats.org/markup-compatibility/2006">
          <mc:Choice Requires="x14">
            <control shapeId="7237" r:id="rId72" name="Check Box 69">
              <controlPr locked="0" defaultSize="0" autoFill="0" autoLine="0" autoPict="0">
                <anchor moveWithCells="1">
                  <from>
                    <xdr:col>9</xdr:col>
                    <xdr:colOff>99060</xdr:colOff>
                    <xdr:row>26</xdr:row>
                    <xdr:rowOff>152400</xdr:rowOff>
                  </from>
                  <to>
                    <xdr:col>11</xdr:col>
                    <xdr:colOff>0</xdr:colOff>
                    <xdr:row>28</xdr:row>
                    <xdr:rowOff>22860</xdr:rowOff>
                  </to>
                </anchor>
              </controlPr>
            </control>
          </mc:Choice>
        </mc:AlternateContent>
        <mc:AlternateContent xmlns:mc="http://schemas.openxmlformats.org/markup-compatibility/2006">
          <mc:Choice Requires="x14">
            <control shapeId="7238" r:id="rId73" name="Check Box 70">
              <controlPr locked="0" defaultSize="0" autoFill="0" autoLine="0" autoPict="0">
                <anchor moveWithCells="1">
                  <from>
                    <xdr:col>1</xdr:col>
                    <xdr:colOff>106680</xdr:colOff>
                    <xdr:row>27</xdr:row>
                    <xdr:rowOff>152400</xdr:rowOff>
                  </from>
                  <to>
                    <xdr:col>3</xdr:col>
                    <xdr:colOff>7620</xdr:colOff>
                    <xdr:row>29</xdr:row>
                    <xdr:rowOff>22860</xdr:rowOff>
                  </to>
                </anchor>
              </controlPr>
            </control>
          </mc:Choice>
        </mc:AlternateContent>
        <mc:AlternateContent xmlns:mc="http://schemas.openxmlformats.org/markup-compatibility/2006">
          <mc:Choice Requires="x14">
            <control shapeId="7239" r:id="rId74" name="Check Box 71">
              <controlPr locked="0" defaultSize="0" autoFill="0" autoLine="0" autoPict="0">
                <anchor moveWithCells="1">
                  <from>
                    <xdr:col>5</xdr:col>
                    <xdr:colOff>99060</xdr:colOff>
                    <xdr:row>27</xdr:row>
                    <xdr:rowOff>152400</xdr:rowOff>
                  </from>
                  <to>
                    <xdr:col>7</xdr:col>
                    <xdr:colOff>0</xdr:colOff>
                    <xdr:row>29</xdr:row>
                    <xdr:rowOff>22860</xdr:rowOff>
                  </to>
                </anchor>
              </controlPr>
            </control>
          </mc:Choice>
        </mc:AlternateContent>
        <mc:AlternateContent xmlns:mc="http://schemas.openxmlformats.org/markup-compatibility/2006">
          <mc:Choice Requires="x14">
            <control shapeId="7240" r:id="rId75" name="Check Box 72">
              <controlPr locked="0" defaultSize="0" autoFill="0" autoLine="0" autoPict="0">
                <anchor moveWithCells="1">
                  <from>
                    <xdr:col>9</xdr:col>
                    <xdr:colOff>99060</xdr:colOff>
                    <xdr:row>27</xdr:row>
                    <xdr:rowOff>152400</xdr:rowOff>
                  </from>
                  <to>
                    <xdr:col>11</xdr:col>
                    <xdr:colOff>0</xdr:colOff>
                    <xdr:row>29</xdr:row>
                    <xdr:rowOff>22860</xdr:rowOff>
                  </to>
                </anchor>
              </controlPr>
            </control>
          </mc:Choice>
        </mc:AlternateContent>
        <mc:AlternateContent xmlns:mc="http://schemas.openxmlformats.org/markup-compatibility/2006">
          <mc:Choice Requires="x14">
            <control shapeId="7241" r:id="rId76" name="Check Box 73">
              <controlPr locked="0" defaultSize="0" autoFill="0" autoLine="0" autoPict="0">
                <anchor moveWithCells="1">
                  <from>
                    <xdr:col>1</xdr:col>
                    <xdr:colOff>106680</xdr:colOff>
                    <xdr:row>28</xdr:row>
                    <xdr:rowOff>152400</xdr:rowOff>
                  </from>
                  <to>
                    <xdr:col>3</xdr:col>
                    <xdr:colOff>7620</xdr:colOff>
                    <xdr:row>30</xdr:row>
                    <xdr:rowOff>22860</xdr:rowOff>
                  </to>
                </anchor>
              </controlPr>
            </control>
          </mc:Choice>
        </mc:AlternateContent>
        <mc:AlternateContent xmlns:mc="http://schemas.openxmlformats.org/markup-compatibility/2006">
          <mc:Choice Requires="x14">
            <control shapeId="7242" r:id="rId77" name="Check Box 74">
              <controlPr locked="0" defaultSize="0" autoFill="0" autoLine="0" autoPict="0">
                <anchor moveWithCells="1">
                  <from>
                    <xdr:col>5</xdr:col>
                    <xdr:colOff>99060</xdr:colOff>
                    <xdr:row>28</xdr:row>
                    <xdr:rowOff>152400</xdr:rowOff>
                  </from>
                  <to>
                    <xdr:col>7</xdr:col>
                    <xdr:colOff>0</xdr:colOff>
                    <xdr:row>30</xdr:row>
                    <xdr:rowOff>22860</xdr:rowOff>
                  </to>
                </anchor>
              </controlPr>
            </control>
          </mc:Choice>
        </mc:AlternateContent>
        <mc:AlternateContent xmlns:mc="http://schemas.openxmlformats.org/markup-compatibility/2006">
          <mc:Choice Requires="x14">
            <control shapeId="7243" r:id="rId78" name="Check Box 75">
              <controlPr locked="0" defaultSize="0" autoFill="0" autoLine="0" autoPict="0">
                <anchor moveWithCells="1">
                  <from>
                    <xdr:col>9</xdr:col>
                    <xdr:colOff>99060</xdr:colOff>
                    <xdr:row>28</xdr:row>
                    <xdr:rowOff>152400</xdr:rowOff>
                  </from>
                  <to>
                    <xdr:col>11</xdr:col>
                    <xdr:colOff>0</xdr:colOff>
                    <xdr:row>30</xdr:row>
                    <xdr:rowOff>22860</xdr:rowOff>
                  </to>
                </anchor>
              </controlPr>
            </control>
          </mc:Choice>
        </mc:AlternateContent>
        <mc:AlternateContent xmlns:mc="http://schemas.openxmlformats.org/markup-compatibility/2006">
          <mc:Choice Requires="x14">
            <control shapeId="7244" r:id="rId79" name="Check Box 76">
              <controlPr locked="0" defaultSize="0" autoFill="0" autoLine="0" autoPict="0">
                <anchor moveWithCells="1">
                  <from>
                    <xdr:col>1</xdr:col>
                    <xdr:colOff>106680</xdr:colOff>
                    <xdr:row>29</xdr:row>
                    <xdr:rowOff>152400</xdr:rowOff>
                  </from>
                  <to>
                    <xdr:col>3</xdr:col>
                    <xdr:colOff>7620</xdr:colOff>
                    <xdr:row>31</xdr:row>
                    <xdr:rowOff>22860</xdr:rowOff>
                  </to>
                </anchor>
              </controlPr>
            </control>
          </mc:Choice>
        </mc:AlternateContent>
        <mc:AlternateContent xmlns:mc="http://schemas.openxmlformats.org/markup-compatibility/2006">
          <mc:Choice Requires="x14">
            <control shapeId="7245" r:id="rId80" name="Check Box 77">
              <controlPr locked="0" defaultSize="0" autoFill="0" autoLine="0" autoPict="0">
                <anchor moveWithCells="1">
                  <from>
                    <xdr:col>5</xdr:col>
                    <xdr:colOff>99060</xdr:colOff>
                    <xdr:row>29</xdr:row>
                    <xdr:rowOff>152400</xdr:rowOff>
                  </from>
                  <to>
                    <xdr:col>7</xdr:col>
                    <xdr:colOff>0</xdr:colOff>
                    <xdr:row>31</xdr:row>
                    <xdr:rowOff>22860</xdr:rowOff>
                  </to>
                </anchor>
              </controlPr>
            </control>
          </mc:Choice>
        </mc:AlternateContent>
        <mc:AlternateContent xmlns:mc="http://schemas.openxmlformats.org/markup-compatibility/2006">
          <mc:Choice Requires="x14">
            <control shapeId="7246" r:id="rId81" name="Check Box 78">
              <controlPr locked="0" defaultSize="0" autoFill="0" autoLine="0" autoPict="0">
                <anchor moveWithCells="1">
                  <from>
                    <xdr:col>9</xdr:col>
                    <xdr:colOff>99060</xdr:colOff>
                    <xdr:row>29</xdr:row>
                    <xdr:rowOff>152400</xdr:rowOff>
                  </from>
                  <to>
                    <xdr:col>11</xdr:col>
                    <xdr:colOff>0</xdr:colOff>
                    <xdr:row>31</xdr:row>
                    <xdr:rowOff>22860</xdr:rowOff>
                  </to>
                </anchor>
              </controlPr>
            </control>
          </mc:Choice>
        </mc:AlternateContent>
        <mc:AlternateContent xmlns:mc="http://schemas.openxmlformats.org/markup-compatibility/2006">
          <mc:Choice Requires="x14">
            <control shapeId="7247" r:id="rId82" name="Check Box 79">
              <controlPr locked="0" defaultSize="0" autoFill="0" autoLine="0" autoPict="0">
                <anchor moveWithCells="1">
                  <from>
                    <xdr:col>1</xdr:col>
                    <xdr:colOff>106680</xdr:colOff>
                    <xdr:row>30</xdr:row>
                    <xdr:rowOff>152400</xdr:rowOff>
                  </from>
                  <to>
                    <xdr:col>3</xdr:col>
                    <xdr:colOff>7620</xdr:colOff>
                    <xdr:row>32</xdr:row>
                    <xdr:rowOff>22860</xdr:rowOff>
                  </to>
                </anchor>
              </controlPr>
            </control>
          </mc:Choice>
        </mc:AlternateContent>
        <mc:AlternateContent xmlns:mc="http://schemas.openxmlformats.org/markup-compatibility/2006">
          <mc:Choice Requires="x14">
            <control shapeId="7248" r:id="rId83" name="Check Box 80">
              <controlPr locked="0" defaultSize="0" autoFill="0" autoLine="0" autoPict="0">
                <anchor moveWithCells="1">
                  <from>
                    <xdr:col>5</xdr:col>
                    <xdr:colOff>99060</xdr:colOff>
                    <xdr:row>30</xdr:row>
                    <xdr:rowOff>152400</xdr:rowOff>
                  </from>
                  <to>
                    <xdr:col>7</xdr:col>
                    <xdr:colOff>0</xdr:colOff>
                    <xdr:row>32</xdr:row>
                    <xdr:rowOff>22860</xdr:rowOff>
                  </to>
                </anchor>
              </controlPr>
            </control>
          </mc:Choice>
        </mc:AlternateContent>
        <mc:AlternateContent xmlns:mc="http://schemas.openxmlformats.org/markup-compatibility/2006">
          <mc:Choice Requires="x14">
            <control shapeId="7249" r:id="rId84" name="Check Box 81">
              <controlPr locked="0" defaultSize="0" autoFill="0" autoLine="0" autoPict="0">
                <anchor moveWithCells="1">
                  <from>
                    <xdr:col>9</xdr:col>
                    <xdr:colOff>99060</xdr:colOff>
                    <xdr:row>30</xdr:row>
                    <xdr:rowOff>152400</xdr:rowOff>
                  </from>
                  <to>
                    <xdr:col>11</xdr:col>
                    <xdr:colOff>0</xdr:colOff>
                    <xdr:row>32</xdr:row>
                    <xdr:rowOff>22860</xdr:rowOff>
                  </to>
                </anchor>
              </controlPr>
            </control>
          </mc:Choice>
        </mc:AlternateContent>
        <mc:AlternateContent xmlns:mc="http://schemas.openxmlformats.org/markup-compatibility/2006">
          <mc:Choice Requires="x14">
            <control shapeId="7250" r:id="rId85" name="Check Box 82">
              <controlPr locked="0" defaultSize="0" autoFill="0" autoLine="0" autoPict="0">
                <anchor moveWithCells="1">
                  <from>
                    <xdr:col>1</xdr:col>
                    <xdr:colOff>106680</xdr:colOff>
                    <xdr:row>31</xdr:row>
                    <xdr:rowOff>152400</xdr:rowOff>
                  </from>
                  <to>
                    <xdr:col>3</xdr:col>
                    <xdr:colOff>7620</xdr:colOff>
                    <xdr:row>33</xdr:row>
                    <xdr:rowOff>22860</xdr:rowOff>
                  </to>
                </anchor>
              </controlPr>
            </control>
          </mc:Choice>
        </mc:AlternateContent>
        <mc:AlternateContent xmlns:mc="http://schemas.openxmlformats.org/markup-compatibility/2006">
          <mc:Choice Requires="x14">
            <control shapeId="7251" r:id="rId86" name="Check Box 83">
              <controlPr locked="0" defaultSize="0" autoFill="0" autoLine="0" autoPict="0">
                <anchor moveWithCells="1">
                  <from>
                    <xdr:col>5</xdr:col>
                    <xdr:colOff>99060</xdr:colOff>
                    <xdr:row>31</xdr:row>
                    <xdr:rowOff>152400</xdr:rowOff>
                  </from>
                  <to>
                    <xdr:col>7</xdr:col>
                    <xdr:colOff>0</xdr:colOff>
                    <xdr:row>33</xdr:row>
                    <xdr:rowOff>22860</xdr:rowOff>
                  </to>
                </anchor>
              </controlPr>
            </control>
          </mc:Choice>
        </mc:AlternateContent>
        <mc:AlternateContent xmlns:mc="http://schemas.openxmlformats.org/markup-compatibility/2006">
          <mc:Choice Requires="x14">
            <control shapeId="7252" r:id="rId87" name="Check Box 84">
              <controlPr locked="0" defaultSize="0" autoFill="0" autoLine="0" autoPict="0">
                <anchor moveWithCells="1">
                  <from>
                    <xdr:col>9</xdr:col>
                    <xdr:colOff>99060</xdr:colOff>
                    <xdr:row>31</xdr:row>
                    <xdr:rowOff>152400</xdr:rowOff>
                  </from>
                  <to>
                    <xdr:col>11</xdr:col>
                    <xdr:colOff>0</xdr:colOff>
                    <xdr:row>33</xdr:row>
                    <xdr:rowOff>22860</xdr:rowOff>
                  </to>
                </anchor>
              </controlPr>
            </control>
          </mc:Choice>
        </mc:AlternateContent>
        <mc:AlternateContent xmlns:mc="http://schemas.openxmlformats.org/markup-compatibility/2006">
          <mc:Choice Requires="x14">
            <control shapeId="7253" r:id="rId88" name="Check Box 85">
              <controlPr locked="0" defaultSize="0" autoFill="0" autoLine="0" autoPict="0">
                <anchor moveWithCells="1">
                  <from>
                    <xdr:col>1</xdr:col>
                    <xdr:colOff>106680</xdr:colOff>
                    <xdr:row>32</xdr:row>
                    <xdr:rowOff>152400</xdr:rowOff>
                  </from>
                  <to>
                    <xdr:col>3</xdr:col>
                    <xdr:colOff>7620</xdr:colOff>
                    <xdr:row>34</xdr:row>
                    <xdr:rowOff>22860</xdr:rowOff>
                  </to>
                </anchor>
              </controlPr>
            </control>
          </mc:Choice>
        </mc:AlternateContent>
        <mc:AlternateContent xmlns:mc="http://schemas.openxmlformats.org/markup-compatibility/2006">
          <mc:Choice Requires="x14">
            <control shapeId="7254" r:id="rId89" name="Check Box 86">
              <controlPr locked="0" defaultSize="0" autoFill="0" autoLine="0" autoPict="0">
                <anchor moveWithCells="1">
                  <from>
                    <xdr:col>5</xdr:col>
                    <xdr:colOff>99060</xdr:colOff>
                    <xdr:row>32</xdr:row>
                    <xdr:rowOff>152400</xdr:rowOff>
                  </from>
                  <to>
                    <xdr:col>7</xdr:col>
                    <xdr:colOff>0</xdr:colOff>
                    <xdr:row>34</xdr:row>
                    <xdr:rowOff>22860</xdr:rowOff>
                  </to>
                </anchor>
              </controlPr>
            </control>
          </mc:Choice>
        </mc:AlternateContent>
        <mc:AlternateContent xmlns:mc="http://schemas.openxmlformats.org/markup-compatibility/2006">
          <mc:Choice Requires="x14">
            <control shapeId="7255" r:id="rId90" name="Check Box 87">
              <controlPr locked="0" defaultSize="0" autoFill="0" autoLine="0" autoPict="0">
                <anchor moveWithCells="1">
                  <from>
                    <xdr:col>9</xdr:col>
                    <xdr:colOff>99060</xdr:colOff>
                    <xdr:row>32</xdr:row>
                    <xdr:rowOff>152400</xdr:rowOff>
                  </from>
                  <to>
                    <xdr:col>11</xdr:col>
                    <xdr:colOff>0</xdr:colOff>
                    <xdr:row>34</xdr:row>
                    <xdr:rowOff>22860</xdr:rowOff>
                  </to>
                </anchor>
              </controlPr>
            </control>
          </mc:Choice>
        </mc:AlternateContent>
        <mc:AlternateContent xmlns:mc="http://schemas.openxmlformats.org/markup-compatibility/2006">
          <mc:Choice Requires="x14">
            <control shapeId="7256" r:id="rId91" name="Check Box 88">
              <controlPr locked="0" defaultSize="0" autoFill="0" autoLine="0" autoPict="0">
                <anchor moveWithCells="1">
                  <from>
                    <xdr:col>1</xdr:col>
                    <xdr:colOff>106680</xdr:colOff>
                    <xdr:row>33</xdr:row>
                    <xdr:rowOff>152400</xdr:rowOff>
                  </from>
                  <to>
                    <xdr:col>3</xdr:col>
                    <xdr:colOff>7620</xdr:colOff>
                    <xdr:row>35</xdr:row>
                    <xdr:rowOff>22860</xdr:rowOff>
                  </to>
                </anchor>
              </controlPr>
            </control>
          </mc:Choice>
        </mc:AlternateContent>
        <mc:AlternateContent xmlns:mc="http://schemas.openxmlformats.org/markup-compatibility/2006">
          <mc:Choice Requires="x14">
            <control shapeId="7257" r:id="rId92" name="Check Box 89">
              <controlPr locked="0" defaultSize="0" autoFill="0" autoLine="0" autoPict="0">
                <anchor moveWithCells="1">
                  <from>
                    <xdr:col>5</xdr:col>
                    <xdr:colOff>99060</xdr:colOff>
                    <xdr:row>33</xdr:row>
                    <xdr:rowOff>152400</xdr:rowOff>
                  </from>
                  <to>
                    <xdr:col>7</xdr:col>
                    <xdr:colOff>0</xdr:colOff>
                    <xdr:row>35</xdr:row>
                    <xdr:rowOff>22860</xdr:rowOff>
                  </to>
                </anchor>
              </controlPr>
            </control>
          </mc:Choice>
        </mc:AlternateContent>
        <mc:AlternateContent xmlns:mc="http://schemas.openxmlformats.org/markup-compatibility/2006">
          <mc:Choice Requires="x14">
            <control shapeId="7258" r:id="rId93" name="Check Box 90">
              <controlPr locked="0" defaultSize="0" autoFill="0" autoLine="0" autoPict="0">
                <anchor moveWithCells="1">
                  <from>
                    <xdr:col>9</xdr:col>
                    <xdr:colOff>99060</xdr:colOff>
                    <xdr:row>33</xdr:row>
                    <xdr:rowOff>152400</xdr:rowOff>
                  </from>
                  <to>
                    <xdr:col>11</xdr:col>
                    <xdr:colOff>0</xdr:colOff>
                    <xdr:row>35</xdr:row>
                    <xdr:rowOff>22860</xdr:rowOff>
                  </to>
                </anchor>
              </controlPr>
            </control>
          </mc:Choice>
        </mc:AlternateContent>
        <mc:AlternateContent xmlns:mc="http://schemas.openxmlformats.org/markup-compatibility/2006">
          <mc:Choice Requires="x14">
            <control shapeId="7259" r:id="rId94" name="Check Box 91">
              <controlPr locked="0" defaultSize="0" autoFill="0" autoLine="0" autoPict="0">
                <anchor moveWithCells="1">
                  <from>
                    <xdr:col>1</xdr:col>
                    <xdr:colOff>106680</xdr:colOff>
                    <xdr:row>43</xdr:row>
                    <xdr:rowOff>160020</xdr:rowOff>
                  </from>
                  <to>
                    <xdr:col>3</xdr:col>
                    <xdr:colOff>7620</xdr:colOff>
                    <xdr:row>45</xdr:row>
                    <xdr:rowOff>22860</xdr:rowOff>
                  </to>
                </anchor>
              </controlPr>
            </control>
          </mc:Choice>
        </mc:AlternateContent>
        <mc:AlternateContent xmlns:mc="http://schemas.openxmlformats.org/markup-compatibility/2006">
          <mc:Choice Requires="x14">
            <control shapeId="7260" r:id="rId95" name="Check Box 92">
              <controlPr locked="0" defaultSize="0" autoFill="0" autoLine="0" autoPict="0">
                <anchor moveWithCells="1">
                  <from>
                    <xdr:col>5</xdr:col>
                    <xdr:colOff>99060</xdr:colOff>
                    <xdr:row>43</xdr:row>
                    <xdr:rowOff>160020</xdr:rowOff>
                  </from>
                  <to>
                    <xdr:col>7</xdr:col>
                    <xdr:colOff>0</xdr:colOff>
                    <xdr:row>45</xdr:row>
                    <xdr:rowOff>22860</xdr:rowOff>
                  </to>
                </anchor>
              </controlPr>
            </control>
          </mc:Choice>
        </mc:AlternateContent>
        <mc:AlternateContent xmlns:mc="http://schemas.openxmlformats.org/markup-compatibility/2006">
          <mc:Choice Requires="x14">
            <control shapeId="7261" r:id="rId96" name="Check Box 93">
              <controlPr locked="0" defaultSize="0" autoFill="0" autoLine="0" autoPict="0">
                <anchor moveWithCells="1">
                  <from>
                    <xdr:col>9</xdr:col>
                    <xdr:colOff>99060</xdr:colOff>
                    <xdr:row>43</xdr:row>
                    <xdr:rowOff>160020</xdr:rowOff>
                  </from>
                  <to>
                    <xdr:col>11</xdr:col>
                    <xdr:colOff>0</xdr:colOff>
                    <xdr:row>45</xdr:row>
                    <xdr:rowOff>22860</xdr:rowOff>
                  </to>
                </anchor>
              </controlPr>
            </control>
          </mc:Choice>
        </mc:AlternateContent>
        <mc:AlternateContent xmlns:mc="http://schemas.openxmlformats.org/markup-compatibility/2006">
          <mc:Choice Requires="x14">
            <control shapeId="7262" r:id="rId97" name="Check Box 94">
              <controlPr locked="0" defaultSize="0" autoFill="0" autoLine="0" autoPict="0">
                <anchor moveWithCells="1">
                  <from>
                    <xdr:col>1</xdr:col>
                    <xdr:colOff>106680</xdr:colOff>
                    <xdr:row>44</xdr:row>
                    <xdr:rowOff>152400</xdr:rowOff>
                  </from>
                  <to>
                    <xdr:col>3</xdr:col>
                    <xdr:colOff>7620</xdr:colOff>
                    <xdr:row>46</xdr:row>
                    <xdr:rowOff>22860</xdr:rowOff>
                  </to>
                </anchor>
              </controlPr>
            </control>
          </mc:Choice>
        </mc:AlternateContent>
        <mc:AlternateContent xmlns:mc="http://schemas.openxmlformats.org/markup-compatibility/2006">
          <mc:Choice Requires="x14">
            <control shapeId="7263" r:id="rId98" name="Check Box 95">
              <controlPr locked="0" defaultSize="0" autoFill="0" autoLine="0" autoPict="0">
                <anchor moveWithCells="1">
                  <from>
                    <xdr:col>5</xdr:col>
                    <xdr:colOff>99060</xdr:colOff>
                    <xdr:row>44</xdr:row>
                    <xdr:rowOff>152400</xdr:rowOff>
                  </from>
                  <to>
                    <xdr:col>7</xdr:col>
                    <xdr:colOff>0</xdr:colOff>
                    <xdr:row>46</xdr:row>
                    <xdr:rowOff>22860</xdr:rowOff>
                  </to>
                </anchor>
              </controlPr>
            </control>
          </mc:Choice>
        </mc:AlternateContent>
        <mc:AlternateContent xmlns:mc="http://schemas.openxmlformats.org/markup-compatibility/2006">
          <mc:Choice Requires="x14">
            <control shapeId="7264" r:id="rId99" name="Check Box 96">
              <controlPr locked="0" defaultSize="0" autoFill="0" autoLine="0" autoPict="0">
                <anchor moveWithCells="1">
                  <from>
                    <xdr:col>9</xdr:col>
                    <xdr:colOff>99060</xdr:colOff>
                    <xdr:row>44</xdr:row>
                    <xdr:rowOff>152400</xdr:rowOff>
                  </from>
                  <to>
                    <xdr:col>11</xdr:col>
                    <xdr:colOff>0</xdr:colOff>
                    <xdr:row>46</xdr:row>
                    <xdr:rowOff>22860</xdr:rowOff>
                  </to>
                </anchor>
              </controlPr>
            </control>
          </mc:Choice>
        </mc:AlternateContent>
        <mc:AlternateContent xmlns:mc="http://schemas.openxmlformats.org/markup-compatibility/2006">
          <mc:Choice Requires="x14">
            <control shapeId="7265" r:id="rId100" name="Check Box 97">
              <controlPr locked="0" defaultSize="0" autoFill="0" autoLine="0" autoPict="0">
                <anchor moveWithCells="1">
                  <from>
                    <xdr:col>1</xdr:col>
                    <xdr:colOff>106680</xdr:colOff>
                    <xdr:row>45</xdr:row>
                    <xdr:rowOff>152400</xdr:rowOff>
                  </from>
                  <to>
                    <xdr:col>3</xdr:col>
                    <xdr:colOff>7620</xdr:colOff>
                    <xdr:row>47</xdr:row>
                    <xdr:rowOff>22860</xdr:rowOff>
                  </to>
                </anchor>
              </controlPr>
            </control>
          </mc:Choice>
        </mc:AlternateContent>
        <mc:AlternateContent xmlns:mc="http://schemas.openxmlformats.org/markup-compatibility/2006">
          <mc:Choice Requires="x14">
            <control shapeId="7266" r:id="rId101" name="Check Box 98">
              <controlPr locked="0" defaultSize="0" autoFill="0" autoLine="0" autoPict="0">
                <anchor moveWithCells="1">
                  <from>
                    <xdr:col>5</xdr:col>
                    <xdr:colOff>99060</xdr:colOff>
                    <xdr:row>45</xdr:row>
                    <xdr:rowOff>152400</xdr:rowOff>
                  </from>
                  <to>
                    <xdr:col>7</xdr:col>
                    <xdr:colOff>0</xdr:colOff>
                    <xdr:row>47</xdr:row>
                    <xdr:rowOff>22860</xdr:rowOff>
                  </to>
                </anchor>
              </controlPr>
            </control>
          </mc:Choice>
        </mc:AlternateContent>
        <mc:AlternateContent xmlns:mc="http://schemas.openxmlformats.org/markup-compatibility/2006">
          <mc:Choice Requires="x14">
            <control shapeId="7267" r:id="rId102" name="Check Box 99">
              <controlPr locked="0" defaultSize="0" autoFill="0" autoLine="0" autoPict="0">
                <anchor moveWithCells="1">
                  <from>
                    <xdr:col>9</xdr:col>
                    <xdr:colOff>99060</xdr:colOff>
                    <xdr:row>45</xdr:row>
                    <xdr:rowOff>152400</xdr:rowOff>
                  </from>
                  <to>
                    <xdr:col>11</xdr:col>
                    <xdr:colOff>0</xdr:colOff>
                    <xdr:row>47</xdr:row>
                    <xdr:rowOff>22860</xdr:rowOff>
                  </to>
                </anchor>
              </controlPr>
            </control>
          </mc:Choice>
        </mc:AlternateContent>
        <mc:AlternateContent xmlns:mc="http://schemas.openxmlformats.org/markup-compatibility/2006">
          <mc:Choice Requires="x14">
            <control shapeId="7268" r:id="rId103" name="Check Box 100">
              <controlPr locked="0" defaultSize="0" autoFill="0" autoLine="0" autoPict="0">
                <anchor moveWithCells="1">
                  <from>
                    <xdr:col>1</xdr:col>
                    <xdr:colOff>106680</xdr:colOff>
                    <xdr:row>46</xdr:row>
                    <xdr:rowOff>152400</xdr:rowOff>
                  </from>
                  <to>
                    <xdr:col>3</xdr:col>
                    <xdr:colOff>7620</xdr:colOff>
                    <xdr:row>48</xdr:row>
                    <xdr:rowOff>22860</xdr:rowOff>
                  </to>
                </anchor>
              </controlPr>
            </control>
          </mc:Choice>
        </mc:AlternateContent>
        <mc:AlternateContent xmlns:mc="http://schemas.openxmlformats.org/markup-compatibility/2006">
          <mc:Choice Requires="x14">
            <control shapeId="7269" r:id="rId104" name="Check Box 101">
              <controlPr locked="0" defaultSize="0" autoFill="0" autoLine="0" autoPict="0">
                <anchor moveWithCells="1">
                  <from>
                    <xdr:col>5</xdr:col>
                    <xdr:colOff>99060</xdr:colOff>
                    <xdr:row>46</xdr:row>
                    <xdr:rowOff>152400</xdr:rowOff>
                  </from>
                  <to>
                    <xdr:col>7</xdr:col>
                    <xdr:colOff>0</xdr:colOff>
                    <xdr:row>48</xdr:row>
                    <xdr:rowOff>22860</xdr:rowOff>
                  </to>
                </anchor>
              </controlPr>
            </control>
          </mc:Choice>
        </mc:AlternateContent>
        <mc:AlternateContent xmlns:mc="http://schemas.openxmlformats.org/markup-compatibility/2006">
          <mc:Choice Requires="x14">
            <control shapeId="7270" r:id="rId105" name="Check Box 102">
              <controlPr locked="0" defaultSize="0" autoFill="0" autoLine="0" autoPict="0">
                <anchor moveWithCells="1">
                  <from>
                    <xdr:col>9</xdr:col>
                    <xdr:colOff>99060</xdr:colOff>
                    <xdr:row>46</xdr:row>
                    <xdr:rowOff>152400</xdr:rowOff>
                  </from>
                  <to>
                    <xdr:col>11</xdr:col>
                    <xdr:colOff>0</xdr:colOff>
                    <xdr:row>48</xdr:row>
                    <xdr:rowOff>22860</xdr:rowOff>
                  </to>
                </anchor>
              </controlPr>
            </control>
          </mc:Choice>
        </mc:AlternateContent>
        <mc:AlternateContent xmlns:mc="http://schemas.openxmlformats.org/markup-compatibility/2006">
          <mc:Choice Requires="x14">
            <control shapeId="7271" r:id="rId106" name="Check Box 103">
              <controlPr locked="0" defaultSize="0" autoFill="0" autoLine="0" autoPict="0">
                <anchor moveWithCells="1">
                  <from>
                    <xdr:col>1</xdr:col>
                    <xdr:colOff>106680</xdr:colOff>
                    <xdr:row>47</xdr:row>
                    <xdr:rowOff>152400</xdr:rowOff>
                  </from>
                  <to>
                    <xdr:col>3</xdr:col>
                    <xdr:colOff>7620</xdr:colOff>
                    <xdr:row>49</xdr:row>
                    <xdr:rowOff>22860</xdr:rowOff>
                  </to>
                </anchor>
              </controlPr>
            </control>
          </mc:Choice>
        </mc:AlternateContent>
        <mc:AlternateContent xmlns:mc="http://schemas.openxmlformats.org/markup-compatibility/2006">
          <mc:Choice Requires="x14">
            <control shapeId="7272" r:id="rId107" name="Check Box 104">
              <controlPr locked="0" defaultSize="0" autoFill="0" autoLine="0" autoPict="0">
                <anchor moveWithCells="1">
                  <from>
                    <xdr:col>5</xdr:col>
                    <xdr:colOff>99060</xdr:colOff>
                    <xdr:row>47</xdr:row>
                    <xdr:rowOff>152400</xdr:rowOff>
                  </from>
                  <to>
                    <xdr:col>7</xdr:col>
                    <xdr:colOff>0</xdr:colOff>
                    <xdr:row>49</xdr:row>
                    <xdr:rowOff>22860</xdr:rowOff>
                  </to>
                </anchor>
              </controlPr>
            </control>
          </mc:Choice>
        </mc:AlternateContent>
        <mc:AlternateContent xmlns:mc="http://schemas.openxmlformats.org/markup-compatibility/2006">
          <mc:Choice Requires="x14">
            <control shapeId="7273" r:id="rId108" name="Check Box 105">
              <controlPr locked="0" defaultSize="0" autoFill="0" autoLine="0" autoPict="0">
                <anchor moveWithCells="1">
                  <from>
                    <xdr:col>9</xdr:col>
                    <xdr:colOff>99060</xdr:colOff>
                    <xdr:row>47</xdr:row>
                    <xdr:rowOff>152400</xdr:rowOff>
                  </from>
                  <to>
                    <xdr:col>11</xdr:col>
                    <xdr:colOff>0</xdr:colOff>
                    <xdr:row>49</xdr:row>
                    <xdr:rowOff>22860</xdr:rowOff>
                  </to>
                </anchor>
              </controlPr>
            </control>
          </mc:Choice>
        </mc:AlternateContent>
        <mc:AlternateContent xmlns:mc="http://schemas.openxmlformats.org/markup-compatibility/2006">
          <mc:Choice Requires="x14">
            <control shapeId="7274" r:id="rId109" name="Check Box 106">
              <controlPr locked="0" defaultSize="0" autoFill="0" autoLine="0" autoPict="0">
                <anchor moveWithCells="1">
                  <from>
                    <xdr:col>1</xdr:col>
                    <xdr:colOff>106680</xdr:colOff>
                    <xdr:row>48</xdr:row>
                    <xdr:rowOff>152400</xdr:rowOff>
                  </from>
                  <to>
                    <xdr:col>3</xdr:col>
                    <xdr:colOff>7620</xdr:colOff>
                    <xdr:row>50</xdr:row>
                    <xdr:rowOff>22860</xdr:rowOff>
                  </to>
                </anchor>
              </controlPr>
            </control>
          </mc:Choice>
        </mc:AlternateContent>
        <mc:AlternateContent xmlns:mc="http://schemas.openxmlformats.org/markup-compatibility/2006">
          <mc:Choice Requires="x14">
            <control shapeId="7275" r:id="rId110" name="Check Box 107">
              <controlPr locked="0" defaultSize="0" autoFill="0" autoLine="0" autoPict="0">
                <anchor moveWithCells="1">
                  <from>
                    <xdr:col>5</xdr:col>
                    <xdr:colOff>99060</xdr:colOff>
                    <xdr:row>48</xdr:row>
                    <xdr:rowOff>152400</xdr:rowOff>
                  </from>
                  <to>
                    <xdr:col>7</xdr:col>
                    <xdr:colOff>0</xdr:colOff>
                    <xdr:row>50</xdr:row>
                    <xdr:rowOff>22860</xdr:rowOff>
                  </to>
                </anchor>
              </controlPr>
            </control>
          </mc:Choice>
        </mc:AlternateContent>
        <mc:AlternateContent xmlns:mc="http://schemas.openxmlformats.org/markup-compatibility/2006">
          <mc:Choice Requires="x14">
            <control shapeId="7276" r:id="rId111" name="Check Box 108">
              <controlPr locked="0" defaultSize="0" autoFill="0" autoLine="0" autoPict="0">
                <anchor moveWithCells="1">
                  <from>
                    <xdr:col>9</xdr:col>
                    <xdr:colOff>99060</xdr:colOff>
                    <xdr:row>48</xdr:row>
                    <xdr:rowOff>152400</xdr:rowOff>
                  </from>
                  <to>
                    <xdr:col>11</xdr:col>
                    <xdr:colOff>0</xdr:colOff>
                    <xdr:row>50</xdr:row>
                    <xdr:rowOff>22860</xdr:rowOff>
                  </to>
                </anchor>
              </controlPr>
            </control>
          </mc:Choice>
        </mc:AlternateContent>
        <mc:AlternateContent xmlns:mc="http://schemas.openxmlformats.org/markup-compatibility/2006">
          <mc:Choice Requires="x14">
            <control shapeId="7277" r:id="rId112" name="Check Box 109">
              <controlPr locked="0" defaultSize="0" autoFill="0" autoLine="0" autoPict="0">
                <anchor moveWithCells="1">
                  <from>
                    <xdr:col>1</xdr:col>
                    <xdr:colOff>106680</xdr:colOff>
                    <xdr:row>49</xdr:row>
                    <xdr:rowOff>152400</xdr:rowOff>
                  </from>
                  <to>
                    <xdr:col>3</xdr:col>
                    <xdr:colOff>7620</xdr:colOff>
                    <xdr:row>51</xdr:row>
                    <xdr:rowOff>22860</xdr:rowOff>
                  </to>
                </anchor>
              </controlPr>
            </control>
          </mc:Choice>
        </mc:AlternateContent>
        <mc:AlternateContent xmlns:mc="http://schemas.openxmlformats.org/markup-compatibility/2006">
          <mc:Choice Requires="x14">
            <control shapeId="7278" r:id="rId113" name="Check Box 110">
              <controlPr locked="0" defaultSize="0" autoFill="0" autoLine="0" autoPict="0">
                <anchor moveWithCells="1">
                  <from>
                    <xdr:col>5</xdr:col>
                    <xdr:colOff>99060</xdr:colOff>
                    <xdr:row>49</xdr:row>
                    <xdr:rowOff>152400</xdr:rowOff>
                  </from>
                  <to>
                    <xdr:col>7</xdr:col>
                    <xdr:colOff>0</xdr:colOff>
                    <xdr:row>51</xdr:row>
                    <xdr:rowOff>22860</xdr:rowOff>
                  </to>
                </anchor>
              </controlPr>
            </control>
          </mc:Choice>
        </mc:AlternateContent>
        <mc:AlternateContent xmlns:mc="http://schemas.openxmlformats.org/markup-compatibility/2006">
          <mc:Choice Requires="x14">
            <control shapeId="7279" r:id="rId114" name="Check Box 111">
              <controlPr locked="0" defaultSize="0" autoFill="0" autoLine="0" autoPict="0">
                <anchor moveWithCells="1">
                  <from>
                    <xdr:col>9</xdr:col>
                    <xdr:colOff>99060</xdr:colOff>
                    <xdr:row>49</xdr:row>
                    <xdr:rowOff>152400</xdr:rowOff>
                  </from>
                  <to>
                    <xdr:col>11</xdr:col>
                    <xdr:colOff>0</xdr:colOff>
                    <xdr:row>51</xdr:row>
                    <xdr:rowOff>22860</xdr:rowOff>
                  </to>
                </anchor>
              </controlPr>
            </control>
          </mc:Choice>
        </mc:AlternateContent>
        <mc:AlternateContent xmlns:mc="http://schemas.openxmlformats.org/markup-compatibility/2006">
          <mc:Choice Requires="x14">
            <control shapeId="7280" r:id="rId115" name="Check Box 112">
              <controlPr locked="0" defaultSize="0" autoFill="0" autoLine="0" autoPict="0">
                <anchor moveWithCells="1">
                  <from>
                    <xdr:col>1</xdr:col>
                    <xdr:colOff>106680</xdr:colOff>
                    <xdr:row>50</xdr:row>
                    <xdr:rowOff>152400</xdr:rowOff>
                  </from>
                  <to>
                    <xdr:col>3</xdr:col>
                    <xdr:colOff>7620</xdr:colOff>
                    <xdr:row>52</xdr:row>
                    <xdr:rowOff>22860</xdr:rowOff>
                  </to>
                </anchor>
              </controlPr>
            </control>
          </mc:Choice>
        </mc:AlternateContent>
        <mc:AlternateContent xmlns:mc="http://schemas.openxmlformats.org/markup-compatibility/2006">
          <mc:Choice Requires="x14">
            <control shapeId="7281" r:id="rId116" name="Check Box 113">
              <controlPr locked="0" defaultSize="0" autoFill="0" autoLine="0" autoPict="0">
                <anchor moveWithCells="1">
                  <from>
                    <xdr:col>5</xdr:col>
                    <xdr:colOff>99060</xdr:colOff>
                    <xdr:row>50</xdr:row>
                    <xdr:rowOff>152400</xdr:rowOff>
                  </from>
                  <to>
                    <xdr:col>7</xdr:col>
                    <xdr:colOff>0</xdr:colOff>
                    <xdr:row>52</xdr:row>
                    <xdr:rowOff>22860</xdr:rowOff>
                  </to>
                </anchor>
              </controlPr>
            </control>
          </mc:Choice>
        </mc:AlternateContent>
        <mc:AlternateContent xmlns:mc="http://schemas.openxmlformats.org/markup-compatibility/2006">
          <mc:Choice Requires="x14">
            <control shapeId="7282" r:id="rId117" name="Check Box 114">
              <controlPr locked="0" defaultSize="0" autoFill="0" autoLine="0" autoPict="0">
                <anchor moveWithCells="1">
                  <from>
                    <xdr:col>9</xdr:col>
                    <xdr:colOff>99060</xdr:colOff>
                    <xdr:row>50</xdr:row>
                    <xdr:rowOff>152400</xdr:rowOff>
                  </from>
                  <to>
                    <xdr:col>11</xdr:col>
                    <xdr:colOff>0</xdr:colOff>
                    <xdr:row>52</xdr:row>
                    <xdr:rowOff>22860</xdr:rowOff>
                  </to>
                </anchor>
              </controlPr>
            </control>
          </mc:Choice>
        </mc:AlternateContent>
        <mc:AlternateContent xmlns:mc="http://schemas.openxmlformats.org/markup-compatibility/2006">
          <mc:Choice Requires="x14">
            <control shapeId="7283" r:id="rId118" name="Check Box 115">
              <controlPr locked="0" defaultSize="0" autoFill="0" autoLine="0" autoPict="0">
                <anchor moveWithCells="1">
                  <from>
                    <xdr:col>1</xdr:col>
                    <xdr:colOff>106680</xdr:colOff>
                    <xdr:row>51</xdr:row>
                    <xdr:rowOff>152400</xdr:rowOff>
                  </from>
                  <to>
                    <xdr:col>3</xdr:col>
                    <xdr:colOff>7620</xdr:colOff>
                    <xdr:row>53</xdr:row>
                    <xdr:rowOff>22860</xdr:rowOff>
                  </to>
                </anchor>
              </controlPr>
            </control>
          </mc:Choice>
        </mc:AlternateContent>
        <mc:AlternateContent xmlns:mc="http://schemas.openxmlformats.org/markup-compatibility/2006">
          <mc:Choice Requires="x14">
            <control shapeId="7284" r:id="rId119" name="Check Box 116">
              <controlPr locked="0" defaultSize="0" autoFill="0" autoLine="0" autoPict="0">
                <anchor moveWithCells="1">
                  <from>
                    <xdr:col>5</xdr:col>
                    <xdr:colOff>99060</xdr:colOff>
                    <xdr:row>51</xdr:row>
                    <xdr:rowOff>152400</xdr:rowOff>
                  </from>
                  <to>
                    <xdr:col>7</xdr:col>
                    <xdr:colOff>0</xdr:colOff>
                    <xdr:row>53</xdr:row>
                    <xdr:rowOff>22860</xdr:rowOff>
                  </to>
                </anchor>
              </controlPr>
            </control>
          </mc:Choice>
        </mc:AlternateContent>
        <mc:AlternateContent xmlns:mc="http://schemas.openxmlformats.org/markup-compatibility/2006">
          <mc:Choice Requires="x14">
            <control shapeId="7285" r:id="rId120" name="Check Box 117">
              <controlPr locked="0" defaultSize="0" autoFill="0" autoLine="0" autoPict="0">
                <anchor moveWithCells="1">
                  <from>
                    <xdr:col>9</xdr:col>
                    <xdr:colOff>99060</xdr:colOff>
                    <xdr:row>51</xdr:row>
                    <xdr:rowOff>152400</xdr:rowOff>
                  </from>
                  <to>
                    <xdr:col>11</xdr:col>
                    <xdr:colOff>0</xdr:colOff>
                    <xdr:row>53</xdr:row>
                    <xdr:rowOff>22860</xdr:rowOff>
                  </to>
                </anchor>
              </controlPr>
            </control>
          </mc:Choice>
        </mc:AlternateContent>
        <mc:AlternateContent xmlns:mc="http://schemas.openxmlformats.org/markup-compatibility/2006">
          <mc:Choice Requires="x14">
            <control shapeId="7286" r:id="rId121" name="Check Box 118">
              <controlPr locked="0" defaultSize="0" autoFill="0" autoLine="0" autoPict="0">
                <anchor moveWithCells="1">
                  <from>
                    <xdr:col>1</xdr:col>
                    <xdr:colOff>106680</xdr:colOff>
                    <xdr:row>52</xdr:row>
                    <xdr:rowOff>152400</xdr:rowOff>
                  </from>
                  <to>
                    <xdr:col>3</xdr:col>
                    <xdr:colOff>7620</xdr:colOff>
                    <xdr:row>54</xdr:row>
                    <xdr:rowOff>22860</xdr:rowOff>
                  </to>
                </anchor>
              </controlPr>
            </control>
          </mc:Choice>
        </mc:AlternateContent>
        <mc:AlternateContent xmlns:mc="http://schemas.openxmlformats.org/markup-compatibility/2006">
          <mc:Choice Requires="x14">
            <control shapeId="7287" r:id="rId122" name="Check Box 119">
              <controlPr locked="0" defaultSize="0" autoFill="0" autoLine="0" autoPict="0">
                <anchor moveWithCells="1">
                  <from>
                    <xdr:col>5</xdr:col>
                    <xdr:colOff>99060</xdr:colOff>
                    <xdr:row>52</xdr:row>
                    <xdr:rowOff>152400</xdr:rowOff>
                  </from>
                  <to>
                    <xdr:col>7</xdr:col>
                    <xdr:colOff>0</xdr:colOff>
                    <xdr:row>54</xdr:row>
                    <xdr:rowOff>22860</xdr:rowOff>
                  </to>
                </anchor>
              </controlPr>
            </control>
          </mc:Choice>
        </mc:AlternateContent>
        <mc:AlternateContent xmlns:mc="http://schemas.openxmlformats.org/markup-compatibility/2006">
          <mc:Choice Requires="x14">
            <control shapeId="7288" r:id="rId123" name="Check Box 120">
              <controlPr locked="0" defaultSize="0" autoFill="0" autoLine="0" autoPict="0">
                <anchor moveWithCells="1">
                  <from>
                    <xdr:col>9</xdr:col>
                    <xdr:colOff>99060</xdr:colOff>
                    <xdr:row>52</xdr:row>
                    <xdr:rowOff>152400</xdr:rowOff>
                  </from>
                  <to>
                    <xdr:col>11</xdr:col>
                    <xdr:colOff>0</xdr:colOff>
                    <xdr:row>54</xdr:row>
                    <xdr:rowOff>22860</xdr:rowOff>
                  </to>
                </anchor>
              </controlPr>
            </control>
          </mc:Choice>
        </mc:AlternateContent>
        <mc:AlternateContent xmlns:mc="http://schemas.openxmlformats.org/markup-compatibility/2006">
          <mc:Choice Requires="x14">
            <control shapeId="7289" r:id="rId124" name="Check Box 121">
              <controlPr locked="0" defaultSize="0" autoFill="0" autoLine="0" autoPict="0">
                <anchor moveWithCells="1">
                  <from>
                    <xdr:col>1</xdr:col>
                    <xdr:colOff>106680</xdr:colOff>
                    <xdr:row>53</xdr:row>
                    <xdr:rowOff>152400</xdr:rowOff>
                  </from>
                  <to>
                    <xdr:col>3</xdr:col>
                    <xdr:colOff>7620</xdr:colOff>
                    <xdr:row>55</xdr:row>
                    <xdr:rowOff>22860</xdr:rowOff>
                  </to>
                </anchor>
              </controlPr>
            </control>
          </mc:Choice>
        </mc:AlternateContent>
        <mc:AlternateContent xmlns:mc="http://schemas.openxmlformats.org/markup-compatibility/2006">
          <mc:Choice Requires="x14">
            <control shapeId="7290" r:id="rId125" name="Check Box 122">
              <controlPr locked="0" defaultSize="0" autoFill="0" autoLine="0" autoPict="0">
                <anchor moveWithCells="1">
                  <from>
                    <xdr:col>5</xdr:col>
                    <xdr:colOff>99060</xdr:colOff>
                    <xdr:row>53</xdr:row>
                    <xdr:rowOff>152400</xdr:rowOff>
                  </from>
                  <to>
                    <xdr:col>7</xdr:col>
                    <xdr:colOff>0</xdr:colOff>
                    <xdr:row>55</xdr:row>
                    <xdr:rowOff>22860</xdr:rowOff>
                  </to>
                </anchor>
              </controlPr>
            </control>
          </mc:Choice>
        </mc:AlternateContent>
        <mc:AlternateContent xmlns:mc="http://schemas.openxmlformats.org/markup-compatibility/2006">
          <mc:Choice Requires="x14">
            <control shapeId="7291" r:id="rId126" name="Check Box 123">
              <controlPr locked="0" defaultSize="0" autoFill="0" autoLine="0" autoPict="0">
                <anchor moveWithCells="1">
                  <from>
                    <xdr:col>9</xdr:col>
                    <xdr:colOff>99060</xdr:colOff>
                    <xdr:row>53</xdr:row>
                    <xdr:rowOff>152400</xdr:rowOff>
                  </from>
                  <to>
                    <xdr:col>11</xdr:col>
                    <xdr:colOff>0</xdr:colOff>
                    <xdr:row>55</xdr:row>
                    <xdr:rowOff>22860</xdr:rowOff>
                  </to>
                </anchor>
              </controlPr>
            </control>
          </mc:Choice>
        </mc:AlternateContent>
        <mc:AlternateContent xmlns:mc="http://schemas.openxmlformats.org/markup-compatibility/2006">
          <mc:Choice Requires="x14">
            <control shapeId="7292" r:id="rId127" name="Check Box 124">
              <controlPr locked="0" defaultSize="0" autoFill="0" autoLine="0" autoPict="0">
                <anchor moveWithCells="1">
                  <from>
                    <xdr:col>1</xdr:col>
                    <xdr:colOff>106680</xdr:colOff>
                    <xdr:row>54</xdr:row>
                    <xdr:rowOff>152400</xdr:rowOff>
                  </from>
                  <to>
                    <xdr:col>3</xdr:col>
                    <xdr:colOff>7620</xdr:colOff>
                    <xdr:row>56</xdr:row>
                    <xdr:rowOff>22860</xdr:rowOff>
                  </to>
                </anchor>
              </controlPr>
            </control>
          </mc:Choice>
        </mc:AlternateContent>
        <mc:AlternateContent xmlns:mc="http://schemas.openxmlformats.org/markup-compatibility/2006">
          <mc:Choice Requires="x14">
            <control shapeId="7293" r:id="rId128" name="Check Box 125">
              <controlPr locked="0" defaultSize="0" autoFill="0" autoLine="0" autoPict="0">
                <anchor moveWithCells="1">
                  <from>
                    <xdr:col>5</xdr:col>
                    <xdr:colOff>99060</xdr:colOff>
                    <xdr:row>54</xdr:row>
                    <xdr:rowOff>152400</xdr:rowOff>
                  </from>
                  <to>
                    <xdr:col>7</xdr:col>
                    <xdr:colOff>0</xdr:colOff>
                    <xdr:row>56</xdr:row>
                    <xdr:rowOff>22860</xdr:rowOff>
                  </to>
                </anchor>
              </controlPr>
            </control>
          </mc:Choice>
        </mc:AlternateContent>
        <mc:AlternateContent xmlns:mc="http://schemas.openxmlformats.org/markup-compatibility/2006">
          <mc:Choice Requires="x14">
            <control shapeId="7294" r:id="rId129" name="Check Box 126">
              <controlPr locked="0" defaultSize="0" autoFill="0" autoLine="0" autoPict="0">
                <anchor moveWithCells="1">
                  <from>
                    <xdr:col>9</xdr:col>
                    <xdr:colOff>99060</xdr:colOff>
                    <xdr:row>54</xdr:row>
                    <xdr:rowOff>152400</xdr:rowOff>
                  </from>
                  <to>
                    <xdr:col>11</xdr:col>
                    <xdr:colOff>0</xdr:colOff>
                    <xdr:row>56</xdr:row>
                    <xdr:rowOff>22860</xdr:rowOff>
                  </to>
                </anchor>
              </controlPr>
            </control>
          </mc:Choice>
        </mc:AlternateContent>
        <mc:AlternateContent xmlns:mc="http://schemas.openxmlformats.org/markup-compatibility/2006">
          <mc:Choice Requires="x14">
            <control shapeId="7295" r:id="rId130" name="Check Box 127">
              <controlPr locked="0" defaultSize="0" autoFill="0" autoLine="0" autoPict="0">
                <anchor moveWithCells="1">
                  <from>
                    <xdr:col>1</xdr:col>
                    <xdr:colOff>106680</xdr:colOff>
                    <xdr:row>55</xdr:row>
                    <xdr:rowOff>152400</xdr:rowOff>
                  </from>
                  <to>
                    <xdr:col>3</xdr:col>
                    <xdr:colOff>7620</xdr:colOff>
                    <xdr:row>57</xdr:row>
                    <xdr:rowOff>22860</xdr:rowOff>
                  </to>
                </anchor>
              </controlPr>
            </control>
          </mc:Choice>
        </mc:AlternateContent>
        <mc:AlternateContent xmlns:mc="http://schemas.openxmlformats.org/markup-compatibility/2006">
          <mc:Choice Requires="x14">
            <control shapeId="7296" r:id="rId131" name="Check Box 128">
              <controlPr locked="0" defaultSize="0" autoFill="0" autoLine="0" autoPict="0">
                <anchor moveWithCells="1">
                  <from>
                    <xdr:col>5</xdr:col>
                    <xdr:colOff>99060</xdr:colOff>
                    <xdr:row>55</xdr:row>
                    <xdr:rowOff>152400</xdr:rowOff>
                  </from>
                  <to>
                    <xdr:col>7</xdr:col>
                    <xdr:colOff>0</xdr:colOff>
                    <xdr:row>57</xdr:row>
                    <xdr:rowOff>22860</xdr:rowOff>
                  </to>
                </anchor>
              </controlPr>
            </control>
          </mc:Choice>
        </mc:AlternateContent>
        <mc:AlternateContent xmlns:mc="http://schemas.openxmlformats.org/markup-compatibility/2006">
          <mc:Choice Requires="x14">
            <control shapeId="7297" r:id="rId132" name="Check Box 129">
              <controlPr locked="0" defaultSize="0" autoFill="0" autoLine="0" autoPict="0">
                <anchor moveWithCells="1">
                  <from>
                    <xdr:col>9</xdr:col>
                    <xdr:colOff>99060</xdr:colOff>
                    <xdr:row>55</xdr:row>
                    <xdr:rowOff>152400</xdr:rowOff>
                  </from>
                  <to>
                    <xdr:col>11</xdr:col>
                    <xdr:colOff>0</xdr:colOff>
                    <xdr:row>57</xdr:row>
                    <xdr:rowOff>22860</xdr:rowOff>
                  </to>
                </anchor>
              </controlPr>
            </control>
          </mc:Choice>
        </mc:AlternateContent>
        <mc:AlternateContent xmlns:mc="http://schemas.openxmlformats.org/markup-compatibility/2006">
          <mc:Choice Requires="x14">
            <control shapeId="7298" r:id="rId133" name="Check Box 130">
              <controlPr locked="0" defaultSize="0" autoFill="0" autoLine="0" autoPict="0">
                <anchor moveWithCells="1">
                  <from>
                    <xdr:col>1</xdr:col>
                    <xdr:colOff>106680</xdr:colOff>
                    <xdr:row>56</xdr:row>
                    <xdr:rowOff>152400</xdr:rowOff>
                  </from>
                  <to>
                    <xdr:col>3</xdr:col>
                    <xdr:colOff>7620</xdr:colOff>
                    <xdr:row>58</xdr:row>
                    <xdr:rowOff>22860</xdr:rowOff>
                  </to>
                </anchor>
              </controlPr>
            </control>
          </mc:Choice>
        </mc:AlternateContent>
        <mc:AlternateContent xmlns:mc="http://schemas.openxmlformats.org/markup-compatibility/2006">
          <mc:Choice Requires="x14">
            <control shapeId="7299" r:id="rId134" name="Check Box 131">
              <controlPr locked="0" defaultSize="0" autoFill="0" autoLine="0" autoPict="0">
                <anchor moveWithCells="1">
                  <from>
                    <xdr:col>5</xdr:col>
                    <xdr:colOff>99060</xdr:colOff>
                    <xdr:row>56</xdr:row>
                    <xdr:rowOff>152400</xdr:rowOff>
                  </from>
                  <to>
                    <xdr:col>7</xdr:col>
                    <xdr:colOff>0</xdr:colOff>
                    <xdr:row>58</xdr:row>
                    <xdr:rowOff>22860</xdr:rowOff>
                  </to>
                </anchor>
              </controlPr>
            </control>
          </mc:Choice>
        </mc:AlternateContent>
        <mc:AlternateContent xmlns:mc="http://schemas.openxmlformats.org/markup-compatibility/2006">
          <mc:Choice Requires="x14">
            <control shapeId="7300" r:id="rId135" name="Check Box 132">
              <controlPr locked="0" defaultSize="0" autoFill="0" autoLine="0" autoPict="0">
                <anchor moveWithCells="1">
                  <from>
                    <xdr:col>9</xdr:col>
                    <xdr:colOff>99060</xdr:colOff>
                    <xdr:row>56</xdr:row>
                    <xdr:rowOff>152400</xdr:rowOff>
                  </from>
                  <to>
                    <xdr:col>11</xdr:col>
                    <xdr:colOff>0</xdr:colOff>
                    <xdr:row>58</xdr:row>
                    <xdr:rowOff>22860</xdr:rowOff>
                  </to>
                </anchor>
              </controlPr>
            </control>
          </mc:Choice>
        </mc:AlternateContent>
        <mc:AlternateContent xmlns:mc="http://schemas.openxmlformats.org/markup-compatibility/2006">
          <mc:Choice Requires="x14">
            <control shapeId="7301" r:id="rId136" name="Check Box 133">
              <controlPr locked="0" defaultSize="0" autoFill="0" autoLine="0" autoPict="0">
                <anchor moveWithCells="1">
                  <from>
                    <xdr:col>1</xdr:col>
                    <xdr:colOff>106680</xdr:colOff>
                    <xdr:row>57</xdr:row>
                    <xdr:rowOff>152400</xdr:rowOff>
                  </from>
                  <to>
                    <xdr:col>3</xdr:col>
                    <xdr:colOff>7620</xdr:colOff>
                    <xdr:row>59</xdr:row>
                    <xdr:rowOff>22860</xdr:rowOff>
                  </to>
                </anchor>
              </controlPr>
            </control>
          </mc:Choice>
        </mc:AlternateContent>
        <mc:AlternateContent xmlns:mc="http://schemas.openxmlformats.org/markup-compatibility/2006">
          <mc:Choice Requires="x14">
            <control shapeId="7302" r:id="rId137" name="Check Box 134">
              <controlPr locked="0" defaultSize="0" autoFill="0" autoLine="0" autoPict="0">
                <anchor moveWithCells="1">
                  <from>
                    <xdr:col>5</xdr:col>
                    <xdr:colOff>99060</xdr:colOff>
                    <xdr:row>57</xdr:row>
                    <xdr:rowOff>152400</xdr:rowOff>
                  </from>
                  <to>
                    <xdr:col>7</xdr:col>
                    <xdr:colOff>0</xdr:colOff>
                    <xdr:row>59</xdr:row>
                    <xdr:rowOff>22860</xdr:rowOff>
                  </to>
                </anchor>
              </controlPr>
            </control>
          </mc:Choice>
        </mc:AlternateContent>
        <mc:AlternateContent xmlns:mc="http://schemas.openxmlformats.org/markup-compatibility/2006">
          <mc:Choice Requires="x14">
            <control shapeId="7303" r:id="rId138" name="Check Box 135">
              <controlPr locked="0" defaultSize="0" autoFill="0" autoLine="0" autoPict="0">
                <anchor moveWithCells="1">
                  <from>
                    <xdr:col>9</xdr:col>
                    <xdr:colOff>99060</xdr:colOff>
                    <xdr:row>57</xdr:row>
                    <xdr:rowOff>152400</xdr:rowOff>
                  </from>
                  <to>
                    <xdr:col>11</xdr:col>
                    <xdr:colOff>0</xdr:colOff>
                    <xdr:row>59</xdr:row>
                    <xdr:rowOff>22860</xdr:rowOff>
                  </to>
                </anchor>
              </controlPr>
            </control>
          </mc:Choice>
        </mc:AlternateContent>
        <mc:AlternateContent xmlns:mc="http://schemas.openxmlformats.org/markup-compatibility/2006">
          <mc:Choice Requires="x14">
            <control shapeId="7304" r:id="rId139" name="Check Box 136">
              <controlPr locked="0" defaultSize="0" autoFill="0" autoLine="0" autoPict="0">
                <anchor moveWithCells="1">
                  <from>
                    <xdr:col>1</xdr:col>
                    <xdr:colOff>106680</xdr:colOff>
                    <xdr:row>58</xdr:row>
                    <xdr:rowOff>152400</xdr:rowOff>
                  </from>
                  <to>
                    <xdr:col>3</xdr:col>
                    <xdr:colOff>7620</xdr:colOff>
                    <xdr:row>60</xdr:row>
                    <xdr:rowOff>22860</xdr:rowOff>
                  </to>
                </anchor>
              </controlPr>
            </control>
          </mc:Choice>
        </mc:AlternateContent>
        <mc:AlternateContent xmlns:mc="http://schemas.openxmlformats.org/markup-compatibility/2006">
          <mc:Choice Requires="x14">
            <control shapeId="7305" r:id="rId140" name="Check Box 137">
              <controlPr locked="0" defaultSize="0" autoFill="0" autoLine="0" autoPict="0">
                <anchor moveWithCells="1">
                  <from>
                    <xdr:col>5</xdr:col>
                    <xdr:colOff>99060</xdr:colOff>
                    <xdr:row>58</xdr:row>
                    <xdr:rowOff>152400</xdr:rowOff>
                  </from>
                  <to>
                    <xdr:col>7</xdr:col>
                    <xdr:colOff>0</xdr:colOff>
                    <xdr:row>60</xdr:row>
                    <xdr:rowOff>22860</xdr:rowOff>
                  </to>
                </anchor>
              </controlPr>
            </control>
          </mc:Choice>
        </mc:AlternateContent>
        <mc:AlternateContent xmlns:mc="http://schemas.openxmlformats.org/markup-compatibility/2006">
          <mc:Choice Requires="x14">
            <control shapeId="7306" r:id="rId141" name="Check Box 138">
              <controlPr locked="0" defaultSize="0" autoFill="0" autoLine="0" autoPict="0">
                <anchor moveWithCells="1">
                  <from>
                    <xdr:col>9</xdr:col>
                    <xdr:colOff>99060</xdr:colOff>
                    <xdr:row>58</xdr:row>
                    <xdr:rowOff>152400</xdr:rowOff>
                  </from>
                  <to>
                    <xdr:col>11</xdr:col>
                    <xdr:colOff>0</xdr:colOff>
                    <xdr:row>60</xdr:row>
                    <xdr:rowOff>22860</xdr:rowOff>
                  </to>
                </anchor>
              </controlPr>
            </control>
          </mc:Choice>
        </mc:AlternateContent>
        <mc:AlternateContent xmlns:mc="http://schemas.openxmlformats.org/markup-compatibility/2006">
          <mc:Choice Requires="x14">
            <control shapeId="7307" r:id="rId142" name="Check Box 139">
              <controlPr locked="0" defaultSize="0" autoFill="0" autoLine="0" autoPict="0">
                <anchor moveWithCells="1">
                  <from>
                    <xdr:col>1</xdr:col>
                    <xdr:colOff>106680</xdr:colOff>
                    <xdr:row>59</xdr:row>
                    <xdr:rowOff>152400</xdr:rowOff>
                  </from>
                  <to>
                    <xdr:col>3</xdr:col>
                    <xdr:colOff>7620</xdr:colOff>
                    <xdr:row>61</xdr:row>
                    <xdr:rowOff>22860</xdr:rowOff>
                  </to>
                </anchor>
              </controlPr>
            </control>
          </mc:Choice>
        </mc:AlternateContent>
        <mc:AlternateContent xmlns:mc="http://schemas.openxmlformats.org/markup-compatibility/2006">
          <mc:Choice Requires="x14">
            <control shapeId="7308" r:id="rId143" name="Check Box 140">
              <controlPr locked="0" defaultSize="0" autoFill="0" autoLine="0" autoPict="0">
                <anchor moveWithCells="1">
                  <from>
                    <xdr:col>5</xdr:col>
                    <xdr:colOff>99060</xdr:colOff>
                    <xdr:row>59</xdr:row>
                    <xdr:rowOff>152400</xdr:rowOff>
                  </from>
                  <to>
                    <xdr:col>7</xdr:col>
                    <xdr:colOff>0</xdr:colOff>
                    <xdr:row>61</xdr:row>
                    <xdr:rowOff>22860</xdr:rowOff>
                  </to>
                </anchor>
              </controlPr>
            </control>
          </mc:Choice>
        </mc:AlternateContent>
        <mc:AlternateContent xmlns:mc="http://schemas.openxmlformats.org/markup-compatibility/2006">
          <mc:Choice Requires="x14">
            <control shapeId="7309" r:id="rId144" name="Check Box 141">
              <controlPr locked="0" defaultSize="0" autoFill="0" autoLine="0" autoPict="0">
                <anchor moveWithCells="1">
                  <from>
                    <xdr:col>9</xdr:col>
                    <xdr:colOff>99060</xdr:colOff>
                    <xdr:row>59</xdr:row>
                    <xdr:rowOff>152400</xdr:rowOff>
                  </from>
                  <to>
                    <xdr:col>11</xdr:col>
                    <xdr:colOff>0</xdr:colOff>
                    <xdr:row>61</xdr:row>
                    <xdr:rowOff>22860</xdr:rowOff>
                  </to>
                </anchor>
              </controlPr>
            </control>
          </mc:Choice>
        </mc:AlternateContent>
        <mc:AlternateContent xmlns:mc="http://schemas.openxmlformats.org/markup-compatibility/2006">
          <mc:Choice Requires="x14">
            <control shapeId="7310" r:id="rId145" name="Check Box 142">
              <controlPr locked="0" defaultSize="0" autoFill="0" autoLine="0" autoPict="0">
                <anchor moveWithCells="1">
                  <from>
                    <xdr:col>1</xdr:col>
                    <xdr:colOff>106680</xdr:colOff>
                    <xdr:row>60</xdr:row>
                    <xdr:rowOff>152400</xdr:rowOff>
                  </from>
                  <to>
                    <xdr:col>3</xdr:col>
                    <xdr:colOff>7620</xdr:colOff>
                    <xdr:row>62</xdr:row>
                    <xdr:rowOff>22860</xdr:rowOff>
                  </to>
                </anchor>
              </controlPr>
            </control>
          </mc:Choice>
        </mc:AlternateContent>
        <mc:AlternateContent xmlns:mc="http://schemas.openxmlformats.org/markup-compatibility/2006">
          <mc:Choice Requires="x14">
            <control shapeId="7311" r:id="rId146" name="Check Box 143">
              <controlPr locked="0" defaultSize="0" autoFill="0" autoLine="0" autoPict="0">
                <anchor moveWithCells="1">
                  <from>
                    <xdr:col>5</xdr:col>
                    <xdr:colOff>99060</xdr:colOff>
                    <xdr:row>60</xdr:row>
                    <xdr:rowOff>152400</xdr:rowOff>
                  </from>
                  <to>
                    <xdr:col>7</xdr:col>
                    <xdr:colOff>0</xdr:colOff>
                    <xdr:row>62</xdr:row>
                    <xdr:rowOff>22860</xdr:rowOff>
                  </to>
                </anchor>
              </controlPr>
            </control>
          </mc:Choice>
        </mc:AlternateContent>
        <mc:AlternateContent xmlns:mc="http://schemas.openxmlformats.org/markup-compatibility/2006">
          <mc:Choice Requires="x14">
            <control shapeId="7312" r:id="rId147" name="Check Box 144">
              <controlPr locked="0" defaultSize="0" autoFill="0" autoLine="0" autoPict="0">
                <anchor moveWithCells="1">
                  <from>
                    <xdr:col>9</xdr:col>
                    <xdr:colOff>99060</xdr:colOff>
                    <xdr:row>60</xdr:row>
                    <xdr:rowOff>152400</xdr:rowOff>
                  </from>
                  <to>
                    <xdr:col>11</xdr:col>
                    <xdr:colOff>0</xdr:colOff>
                    <xdr:row>62</xdr:row>
                    <xdr:rowOff>22860</xdr:rowOff>
                  </to>
                </anchor>
              </controlPr>
            </control>
          </mc:Choice>
        </mc:AlternateContent>
        <mc:AlternateContent xmlns:mc="http://schemas.openxmlformats.org/markup-compatibility/2006">
          <mc:Choice Requires="x14">
            <control shapeId="7313" r:id="rId148" name="Check Box 145">
              <controlPr locked="0" defaultSize="0" autoFill="0" autoLine="0" autoPict="0">
                <anchor moveWithCells="1">
                  <from>
                    <xdr:col>1</xdr:col>
                    <xdr:colOff>106680</xdr:colOff>
                    <xdr:row>61</xdr:row>
                    <xdr:rowOff>152400</xdr:rowOff>
                  </from>
                  <to>
                    <xdr:col>3</xdr:col>
                    <xdr:colOff>7620</xdr:colOff>
                    <xdr:row>63</xdr:row>
                    <xdr:rowOff>22860</xdr:rowOff>
                  </to>
                </anchor>
              </controlPr>
            </control>
          </mc:Choice>
        </mc:AlternateContent>
        <mc:AlternateContent xmlns:mc="http://schemas.openxmlformats.org/markup-compatibility/2006">
          <mc:Choice Requires="x14">
            <control shapeId="7314" r:id="rId149" name="Check Box 146">
              <controlPr locked="0" defaultSize="0" autoFill="0" autoLine="0" autoPict="0">
                <anchor moveWithCells="1">
                  <from>
                    <xdr:col>5</xdr:col>
                    <xdr:colOff>99060</xdr:colOff>
                    <xdr:row>61</xdr:row>
                    <xdr:rowOff>152400</xdr:rowOff>
                  </from>
                  <to>
                    <xdr:col>7</xdr:col>
                    <xdr:colOff>0</xdr:colOff>
                    <xdr:row>63</xdr:row>
                    <xdr:rowOff>22860</xdr:rowOff>
                  </to>
                </anchor>
              </controlPr>
            </control>
          </mc:Choice>
        </mc:AlternateContent>
        <mc:AlternateContent xmlns:mc="http://schemas.openxmlformats.org/markup-compatibility/2006">
          <mc:Choice Requires="x14">
            <control shapeId="7315" r:id="rId150" name="Check Box 147">
              <controlPr locked="0" defaultSize="0" autoFill="0" autoLine="0" autoPict="0">
                <anchor moveWithCells="1">
                  <from>
                    <xdr:col>9</xdr:col>
                    <xdr:colOff>99060</xdr:colOff>
                    <xdr:row>61</xdr:row>
                    <xdr:rowOff>152400</xdr:rowOff>
                  </from>
                  <to>
                    <xdr:col>11</xdr:col>
                    <xdr:colOff>0</xdr:colOff>
                    <xdr:row>63</xdr:row>
                    <xdr:rowOff>22860</xdr:rowOff>
                  </to>
                </anchor>
              </controlPr>
            </control>
          </mc:Choice>
        </mc:AlternateContent>
        <mc:AlternateContent xmlns:mc="http://schemas.openxmlformats.org/markup-compatibility/2006">
          <mc:Choice Requires="x14">
            <control shapeId="7316" r:id="rId151" name="Check Box 148">
              <controlPr locked="0" defaultSize="0" autoFill="0" autoLine="0" autoPict="0">
                <anchor moveWithCells="1">
                  <from>
                    <xdr:col>1</xdr:col>
                    <xdr:colOff>106680</xdr:colOff>
                    <xdr:row>62</xdr:row>
                    <xdr:rowOff>152400</xdr:rowOff>
                  </from>
                  <to>
                    <xdr:col>3</xdr:col>
                    <xdr:colOff>7620</xdr:colOff>
                    <xdr:row>64</xdr:row>
                    <xdr:rowOff>22860</xdr:rowOff>
                  </to>
                </anchor>
              </controlPr>
            </control>
          </mc:Choice>
        </mc:AlternateContent>
        <mc:AlternateContent xmlns:mc="http://schemas.openxmlformats.org/markup-compatibility/2006">
          <mc:Choice Requires="x14">
            <control shapeId="7317" r:id="rId152" name="Check Box 149">
              <controlPr locked="0" defaultSize="0" autoFill="0" autoLine="0" autoPict="0">
                <anchor moveWithCells="1">
                  <from>
                    <xdr:col>5</xdr:col>
                    <xdr:colOff>99060</xdr:colOff>
                    <xdr:row>62</xdr:row>
                    <xdr:rowOff>152400</xdr:rowOff>
                  </from>
                  <to>
                    <xdr:col>7</xdr:col>
                    <xdr:colOff>0</xdr:colOff>
                    <xdr:row>64</xdr:row>
                    <xdr:rowOff>22860</xdr:rowOff>
                  </to>
                </anchor>
              </controlPr>
            </control>
          </mc:Choice>
        </mc:AlternateContent>
        <mc:AlternateContent xmlns:mc="http://schemas.openxmlformats.org/markup-compatibility/2006">
          <mc:Choice Requires="x14">
            <control shapeId="7318" r:id="rId153" name="Check Box 150">
              <controlPr locked="0" defaultSize="0" autoFill="0" autoLine="0" autoPict="0">
                <anchor moveWithCells="1">
                  <from>
                    <xdr:col>9</xdr:col>
                    <xdr:colOff>99060</xdr:colOff>
                    <xdr:row>62</xdr:row>
                    <xdr:rowOff>152400</xdr:rowOff>
                  </from>
                  <to>
                    <xdr:col>11</xdr:col>
                    <xdr:colOff>0</xdr:colOff>
                    <xdr:row>64</xdr:row>
                    <xdr:rowOff>22860</xdr:rowOff>
                  </to>
                </anchor>
              </controlPr>
            </control>
          </mc:Choice>
        </mc:AlternateContent>
        <mc:AlternateContent xmlns:mc="http://schemas.openxmlformats.org/markup-compatibility/2006">
          <mc:Choice Requires="x14">
            <control shapeId="7319" r:id="rId154" name="Check Box 151">
              <controlPr locked="0" defaultSize="0" autoFill="0" autoLine="0" autoPict="0">
                <anchor moveWithCells="1">
                  <from>
                    <xdr:col>1</xdr:col>
                    <xdr:colOff>106680</xdr:colOff>
                    <xdr:row>63</xdr:row>
                    <xdr:rowOff>152400</xdr:rowOff>
                  </from>
                  <to>
                    <xdr:col>3</xdr:col>
                    <xdr:colOff>7620</xdr:colOff>
                    <xdr:row>65</xdr:row>
                    <xdr:rowOff>22860</xdr:rowOff>
                  </to>
                </anchor>
              </controlPr>
            </control>
          </mc:Choice>
        </mc:AlternateContent>
        <mc:AlternateContent xmlns:mc="http://schemas.openxmlformats.org/markup-compatibility/2006">
          <mc:Choice Requires="x14">
            <control shapeId="7320" r:id="rId155" name="Check Box 152">
              <controlPr locked="0" defaultSize="0" autoFill="0" autoLine="0" autoPict="0">
                <anchor moveWithCells="1">
                  <from>
                    <xdr:col>5</xdr:col>
                    <xdr:colOff>99060</xdr:colOff>
                    <xdr:row>63</xdr:row>
                    <xdr:rowOff>152400</xdr:rowOff>
                  </from>
                  <to>
                    <xdr:col>7</xdr:col>
                    <xdr:colOff>0</xdr:colOff>
                    <xdr:row>65</xdr:row>
                    <xdr:rowOff>22860</xdr:rowOff>
                  </to>
                </anchor>
              </controlPr>
            </control>
          </mc:Choice>
        </mc:AlternateContent>
        <mc:AlternateContent xmlns:mc="http://schemas.openxmlformats.org/markup-compatibility/2006">
          <mc:Choice Requires="x14">
            <control shapeId="7321" r:id="rId156" name="Check Box 153">
              <controlPr locked="0" defaultSize="0" autoFill="0" autoLine="0" autoPict="0">
                <anchor moveWithCells="1">
                  <from>
                    <xdr:col>9</xdr:col>
                    <xdr:colOff>99060</xdr:colOff>
                    <xdr:row>63</xdr:row>
                    <xdr:rowOff>152400</xdr:rowOff>
                  </from>
                  <to>
                    <xdr:col>11</xdr:col>
                    <xdr:colOff>0</xdr:colOff>
                    <xdr:row>65</xdr:row>
                    <xdr:rowOff>22860</xdr:rowOff>
                  </to>
                </anchor>
              </controlPr>
            </control>
          </mc:Choice>
        </mc:AlternateContent>
        <mc:AlternateContent xmlns:mc="http://schemas.openxmlformats.org/markup-compatibility/2006">
          <mc:Choice Requires="x14">
            <control shapeId="7322" r:id="rId157" name="Check Box 154">
              <controlPr locked="0" defaultSize="0" autoFill="0" autoLine="0" autoPict="0">
                <anchor moveWithCells="1">
                  <from>
                    <xdr:col>1</xdr:col>
                    <xdr:colOff>106680</xdr:colOff>
                    <xdr:row>64</xdr:row>
                    <xdr:rowOff>152400</xdr:rowOff>
                  </from>
                  <to>
                    <xdr:col>3</xdr:col>
                    <xdr:colOff>7620</xdr:colOff>
                    <xdr:row>66</xdr:row>
                    <xdr:rowOff>22860</xdr:rowOff>
                  </to>
                </anchor>
              </controlPr>
            </control>
          </mc:Choice>
        </mc:AlternateContent>
        <mc:AlternateContent xmlns:mc="http://schemas.openxmlformats.org/markup-compatibility/2006">
          <mc:Choice Requires="x14">
            <control shapeId="7323" r:id="rId158" name="Check Box 155">
              <controlPr locked="0" defaultSize="0" autoFill="0" autoLine="0" autoPict="0">
                <anchor moveWithCells="1">
                  <from>
                    <xdr:col>5</xdr:col>
                    <xdr:colOff>99060</xdr:colOff>
                    <xdr:row>64</xdr:row>
                    <xdr:rowOff>152400</xdr:rowOff>
                  </from>
                  <to>
                    <xdr:col>7</xdr:col>
                    <xdr:colOff>0</xdr:colOff>
                    <xdr:row>66</xdr:row>
                    <xdr:rowOff>22860</xdr:rowOff>
                  </to>
                </anchor>
              </controlPr>
            </control>
          </mc:Choice>
        </mc:AlternateContent>
        <mc:AlternateContent xmlns:mc="http://schemas.openxmlformats.org/markup-compatibility/2006">
          <mc:Choice Requires="x14">
            <control shapeId="7324" r:id="rId159" name="Check Box 156">
              <controlPr locked="0" defaultSize="0" autoFill="0" autoLine="0" autoPict="0">
                <anchor moveWithCells="1">
                  <from>
                    <xdr:col>9</xdr:col>
                    <xdr:colOff>99060</xdr:colOff>
                    <xdr:row>64</xdr:row>
                    <xdr:rowOff>152400</xdr:rowOff>
                  </from>
                  <to>
                    <xdr:col>11</xdr:col>
                    <xdr:colOff>0</xdr:colOff>
                    <xdr:row>66</xdr:row>
                    <xdr:rowOff>22860</xdr:rowOff>
                  </to>
                </anchor>
              </controlPr>
            </control>
          </mc:Choice>
        </mc:AlternateContent>
        <mc:AlternateContent xmlns:mc="http://schemas.openxmlformats.org/markup-compatibility/2006">
          <mc:Choice Requires="x14">
            <control shapeId="7325" r:id="rId160" name="Check Box 157">
              <controlPr locked="0" defaultSize="0" autoFill="0" autoLine="0" autoPict="0">
                <anchor moveWithCells="1">
                  <from>
                    <xdr:col>1</xdr:col>
                    <xdr:colOff>106680</xdr:colOff>
                    <xdr:row>65</xdr:row>
                    <xdr:rowOff>152400</xdr:rowOff>
                  </from>
                  <to>
                    <xdr:col>3</xdr:col>
                    <xdr:colOff>7620</xdr:colOff>
                    <xdr:row>67</xdr:row>
                    <xdr:rowOff>22860</xdr:rowOff>
                  </to>
                </anchor>
              </controlPr>
            </control>
          </mc:Choice>
        </mc:AlternateContent>
        <mc:AlternateContent xmlns:mc="http://schemas.openxmlformats.org/markup-compatibility/2006">
          <mc:Choice Requires="x14">
            <control shapeId="7326" r:id="rId161" name="Check Box 158">
              <controlPr locked="0" defaultSize="0" autoFill="0" autoLine="0" autoPict="0">
                <anchor moveWithCells="1">
                  <from>
                    <xdr:col>5</xdr:col>
                    <xdr:colOff>99060</xdr:colOff>
                    <xdr:row>65</xdr:row>
                    <xdr:rowOff>152400</xdr:rowOff>
                  </from>
                  <to>
                    <xdr:col>7</xdr:col>
                    <xdr:colOff>0</xdr:colOff>
                    <xdr:row>67</xdr:row>
                    <xdr:rowOff>22860</xdr:rowOff>
                  </to>
                </anchor>
              </controlPr>
            </control>
          </mc:Choice>
        </mc:AlternateContent>
        <mc:AlternateContent xmlns:mc="http://schemas.openxmlformats.org/markup-compatibility/2006">
          <mc:Choice Requires="x14">
            <control shapeId="7327" r:id="rId162" name="Check Box 159">
              <controlPr locked="0" defaultSize="0" autoFill="0" autoLine="0" autoPict="0">
                <anchor moveWithCells="1">
                  <from>
                    <xdr:col>9</xdr:col>
                    <xdr:colOff>99060</xdr:colOff>
                    <xdr:row>65</xdr:row>
                    <xdr:rowOff>152400</xdr:rowOff>
                  </from>
                  <to>
                    <xdr:col>11</xdr:col>
                    <xdr:colOff>0</xdr:colOff>
                    <xdr:row>67</xdr:row>
                    <xdr:rowOff>22860</xdr:rowOff>
                  </to>
                </anchor>
              </controlPr>
            </control>
          </mc:Choice>
        </mc:AlternateContent>
        <mc:AlternateContent xmlns:mc="http://schemas.openxmlformats.org/markup-compatibility/2006">
          <mc:Choice Requires="x14">
            <control shapeId="7328" r:id="rId163" name="Check Box 160">
              <controlPr locked="0" defaultSize="0" autoFill="0" autoLine="0" autoPict="0">
                <anchor moveWithCells="1">
                  <from>
                    <xdr:col>1</xdr:col>
                    <xdr:colOff>106680</xdr:colOff>
                    <xdr:row>66</xdr:row>
                    <xdr:rowOff>152400</xdr:rowOff>
                  </from>
                  <to>
                    <xdr:col>3</xdr:col>
                    <xdr:colOff>7620</xdr:colOff>
                    <xdr:row>68</xdr:row>
                    <xdr:rowOff>22860</xdr:rowOff>
                  </to>
                </anchor>
              </controlPr>
            </control>
          </mc:Choice>
        </mc:AlternateContent>
        <mc:AlternateContent xmlns:mc="http://schemas.openxmlformats.org/markup-compatibility/2006">
          <mc:Choice Requires="x14">
            <control shapeId="7329" r:id="rId164" name="Check Box 161">
              <controlPr locked="0" defaultSize="0" autoFill="0" autoLine="0" autoPict="0">
                <anchor moveWithCells="1">
                  <from>
                    <xdr:col>5</xdr:col>
                    <xdr:colOff>99060</xdr:colOff>
                    <xdr:row>66</xdr:row>
                    <xdr:rowOff>152400</xdr:rowOff>
                  </from>
                  <to>
                    <xdr:col>7</xdr:col>
                    <xdr:colOff>0</xdr:colOff>
                    <xdr:row>68</xdr:row>
                    <xdr:rowOff>22860</xdr:rowOff>
                  </to>
                </anchor>
              </controlPr>
            </control>
          </mc:Choice>
        </mc:AlternateContent>
        <mc:AlternateContent xmlns:mc="http://schemas.openxmlformats.org/markup-compatibility/2006">
          <mc:Choice Requires="x14">
            <control shapeId="7330" r:id="rId165" name="Check Box 162">
              <controlPr locked="0" defaultSize="0" autoFill="0" autoLine="0" autoPict="0">
                <anchor moveWithCells="1">
                  <from>
                    <xdr:col>9</xdr:col>
                    <xdr:colOff>99060</xdr:colOff>
                    <xdr:row>66</xdr:row>
                    <xdr:rowOff>152400</xdr:rowOff>
                  </from>
                  <to>
                    <xdr:col>11</xdr:col>
                    <xdr:colOff>0</xdr:colOff>
                    <xdr:row>68</xdr:row>
                    <xdr:rowOff>22860</xdr:rowOff>
                  </to>
                </anchor>
              </controlPr>
            </control>
          </mc:Choice>
        </mc:AlternateContent>
        <mc:AlternateContent xmlns:mc="http://schemas.openxmlformats.org/markup-compatibility/2006">
          <mc:Choice Requires="x14">
            <control shapeId="7331" r:id="rId166" name="Check Box 163">
              <controlPr locked="0" defaultSize="0" autoFill="0" autoLine="0" autoPict="0">
                <anchor moveWithCells="1">
                  <from>
                    <xdr:col>1</xdr:col>
                    <xdr:colOff>106680</xdr:colOff>
                    <xdr:row>67</xdr:row>
                    <xdr:rowOff>152400</xdr:rowOff>
                  </from>
                  <to>
                    <xdr:col>3</xdr:col>
                    <xdr:colOff>7620</xdr:colOff>
                    <xdr:row>69</xdr:row>
                    <xdr:rowOff>22860</xdr:rowOff>
                  </to>
                </anchor>
              </controlPr>
            </control>
          </mc:Choice>
        </mc:AlternateContent>
        <mc:AlternateContent xmlns:mc="http://schemas.openxmlformats.org/markup-compatibility/2006">
          <mc:Choice Requires="x14">
            <control shapeId="7332" r:id="rId167" name="Check Box 164">
              <controlPr locked="0" defaultSize="0" autoFill="0" autoLine="0" autoPict="0">
                <anchor moveWithCells="1">
                  <from>
                    <xdr:col>5</xdr:col>
                    <xdr:colOff>99060</xdr:colOff>
                    <xdr:row>67</xdr:row>
                    <xdr:rowOff>152400</xdr:rowOff>
                  </from>
                  <to>
                    <xdr:col>7</xdr:col>
                    <xdr:colOff>0</xdr:colOff>
                    <xdr:row>69</xdr:row>
                    <xdr:rowOff>22860</xdr:rowOff>
                  </to>
                </anchor>
              </controlPr>
            </control>
          </mc:Choice>
        </mc:AlternateContent>
        <mc:AlternateContent xmlns:mc="http://schemas.openxmlformats.org/markup-compatibility/2006">
          <mc:Choice Requires="x14">
            <control shapeId="7333" r:id="rId168" name="Check Box 165">
              <controlPr locked="0" defaultSize="0" autoFill="0" autoLine="0" autoPict="0">
                <anchor moveWithCells="1">
                  <from>
                    <xdr:col>9</xdr:col>
                    <xdr:colOff>99060</xdr:colOff>
                    <xdr:row>67</xdr:row>
                    <xdr:rowOff>152400</xdr:rowOff>
                  </from>
                  <to>
                    <xdr:col>11</xdr:col>
                    <xdr:colOff>0</xdr:colOff>
                    <xdr:row>69</xdr:row>
                    <xdr:rowOff>22860</xdr:rowOff>
                  </to>
                </anchor>
              </controlPr>
            </control>
          </mc:Choice>
        </mc:AlternateContent>
        <mc:AlternateContent xmlns:mc="http://schemas.openxmlformats.org/markup-compatibility/2006">
          <mc:Choice Requires="x14">
            <control shapeId="7334" r:id="rId169" name="Check Box 166">
              <controlPr locked="0" defaultSize="0" autoFill="0" autoLine="0" autoPict="0">
                <anchor moveWithCells="1">
                  <from>
                    <xdr:col>1</xdr:col>
                    <xdr:colOff>106680</xdr:colOff>
                    <xdr:row>68</xdr:row>
                    <xdr:rowOff>152400</xdr:rowOff>
                  </from>
                  <to>
                    <xdr:col>3</xdr:col>
                    <xdr:colOff>7620</xdr:colOff>
                    <xdr:row>70</xdr:row>
                    <xdr:rowOff>22860</xdr:rowOff>
                  </to>
                </anchor>
              </controlPr>
            </control>
          </mc:Choice>
        </mc:AlternateContent>
        <mc:AlternateContent xmlns:mc="http://schemas.openxmlformats.org/markup-compatibility/2006">
          <mc:Choice Requires="x14">
            <control shapeId="7335" r:id="rId170" name="Check Box 167">
              <controlPr locked="0" defaultSize="0" autoFill="0" autoLine="0" autoPict="0">
                <anchor moveWithCells="1">
                  <from>
                    <xdr:col>5</xdr:col>
                    <xdr:colOff>99060</xdr:colOff>
                    <xdr:row>68</xdr:row>
                    <xdr:rowOff>152400</xdr:rowOff>
                  </from>
                  <to>
                    <xdr:col>7</xdr:col>
                    <xdr:colOff>0</xdr:colOff>
                    <xdr:row>70</xdr:row>
                    <xdr:rowOff>22860</xdr:rowOff>
                  </to>
                </anchor>
              </controlPr>
            </control>
          </mc:Choice>
        </mc:AlternateContent>
        <mc:AlternateContent xmlns:mc="http://schemas.openxmlformats.org/markup-compatibility/2006">
          <mc:Choice Requires="x14">
            <control shapeId="7336" r:id="rId171" name="Check Box 168">
              <controlPr locked="0" defaultSize="0" autoFill="0" autoLine="0" autoPict="0">
                <anchor moveWithCells="1">
                  <from>
                    <xdr:col>9</xdr:col>
                    <xdr:colOff>99060</xdr:colOff>
                    <xdr:row>68</xdr:row>
                    <xdr:rowOff>152400</xdr:rowOff>
                  </from>
                  <to>
                    <xdr:col>11</xdr:col>
                    <xdr:colOff>0</xdr:colOff>
                    <xdr:row>70</xdr:row>
                    <xdr:rowOff>22860</xdr:rowOff>
                  </to>
                </anchor>
              </controlPr>
            </control>
          </mc:Choice>
        </mc:AlternateContent>
        <mc:AlternateContent xmlns:mc="http://schemas.openxmlformats.org/markup-compatibility/2006">
          <mc:Choice Requires="x14">
            <control shapeId="7337" r:id="rId172" name="Check Box 169">
              <controlPr locked="0" defaultSize="0" autoFill="0" autoLine="0" autoPict="0">
                <anchor moveWithCells="1">
                  <from>
                    <xdr:col>1</xdr:col>
                    <xdr:colOff>106680</xdr:colOff>
                    <xdr:row>69</xdr:row>
                    <xdr:rowOff>152400</xdr:rowOff>
                  </from>
                  <to>
                    <xdr:col>3</xdr:col>
                    <xdr:colOff>7620</xdr:colOff>
                    <xdr:row>71</xdr:row>
                    <xdr:rowOff>22860</xdr:rowOff>
                  </to>
                </anchor>
              </controlPr>
            </control>
          </mc:Choice>
        </mc:AlternateContent>
        <mc:AlternateContent xmlns:mc="http://schemas.openxmlformats.org/markup-compatibility/2006">
          <mc:Choice Requires="x14">
            <control shapeId="7338" r:id="rId173" name="Check Box 170">
              <controlPr locked="0" defaultSize="0" autoFill="0" autoLine="0" autoPict="0">
                <anchor moveWithCells="1">
                  <from>
                    <xdr:col>5</xdr:col>
                    <xdr:colOff>99060</xdr:colOff>
                    <xdr:row>69</xdr:row>
                    <xdr:rowOff>152400</xdr:rowOff>
                  </from>
                  <to>
                    <xdr:col>7</xdr:col>
                    <xdr:colOff>0</xdr:colOff>
                    <xdr:row>71</xdr:row>
                    <xdr:rowOff>22860</xdr:rowOff>
                  </to>
                </anchor>
              </controlPr>
            </control>
          </mc:Choice>
        </mc:AlternateContent>
        <mc:AlternateContent xmlns:mc="http://schemas.openxmlformats.org/markup-compatibility/2006">
          <mc:Choice Requires="x14">
            <control shapeId="7339" r:id="rId174" name="Check Box 171">
              <controlPr locked="0" defaultSize="0" autoFill="0" autoLine="0" autoPict="0">
                <anchor moveWithCells="1">
                  <from>
                    <xdr:col>9</xdr:col>
                    <xdr:colOff>99060</xdr:colOff>
                    <xdr:row>69</xdr:row>
                    <xdr:rowOff>152400</xdr:rowOff>
                  </from>
                  <to>
                    <xdr:col>11</xdr:col>
                    <xdr:colOff>0</xdr:colOff>
                    <xdr:row>71</xdr:row>
                    <xdr:rowOff>22860</xdr:rowOff>
                  </to>
                </anchor>
              </controlPr>
            </control>
          </mc:Choice>
        </mc:AlternateContent>
        <mc:AlternateContent xmlns:mc="http://schemas.openxmlformats.org/markup-compatibility/2006">
          <mc:Choice Requires="x14">
            <control shapeId="7340" r:id="rId175" name="Check Box 172">
              <controlPr locked="0" defaultSize="0" autoFill="0" autoLine="0" autoPict="0">
                <anchor moveWithCells="1">
                  <from>
                    <xdr:col>1</xdr:col>
                    <xdr:colOff>106680</xdr:colOff>
                    <xdr:row>70</xdr:row>
                    <xdr:rowOff>152400</xdr:rowOff>
                  </from>
                  <to>
                    <xdr:col>3</xdr:col>
                    <xdr:colOff>7620</xdr:colOff>
                    <xdr:row>72</xdr:row>
                    <xdr:rowOff>22860</xdr:rowOff>
                  </to>
                </anchor>
              </controlPr>
            </control>
          </mc:Choice>
        </mc:AlternateContent>
        <mc:AlternateContent xmlns:mc="http://schemas.openxmlformats.org/markup-compatibility/2006">
          <mc:Choice Requires="x14">
            <control shapeId="7341" r:id="rId176" name="Check Box 173">
              <controlPr locked="0" defaultSize="0" autoFill="0" autoLine="0" autoPict="0">
                <anchor moveWithCells="1">
                  <from>
                    <xdr:col>5</xdr:col>
                    <xdr:colOff>99060</xdr:colOff>
                    <xdr:row>70</xdr:row>
                    <xdr:rowOff>152400</xdr:rowOff>
                  </from>
                  <to>
                    <xdr:col>7</xdr:col>
                    <xdr:colOff>0</xdr:colOff>
                    <xdr:row>72</xdr:row>
                    <xdr:rowOff>22860</xdr:rowOff>
                  </to>
                </anchor>
              </controlPr>
            </control>
          </mc:Choice>
        </mc:AlternateContent>
        <mc:AlternateContent xmlns:mc="http://schemas.openxmlformats.org/markup-compatibility/2006">
          <mc:Choice Requires="x14">
            <control shapeId="7342" r:id="rId177" name="Check Box 174">
              <controlPr locked="0" defaultSize="0" autoFill="0" autoLine="0" autoPict="0">
                <anchor moveWithCells="1">
                  <from>
                    <xdr:col>9</xdr:col>
                    <xdr:colOff>99060</xdr:colOff>
                    <xdr:row>70</xdr:row>
                    <xdr:rowOff>152400</xdr:rowOff>
                  </from>
                  <to>
                    <xdr:col>11</xdr:col>
                    <xdr:colOff>0</xdr:colOff>
                    <xdr:row>72</xdr:row>
                    <xdr:rowOff>22860</xdr:rowOff>
                  </to>
                </anchor>
              </controlPr>
            </control>
          </mc:Choice>
        </mc:AlternateContent>
        <mc:AlternateContent xmlns:mc="http://schemas.openxmlformats.org/markup-compatibility/2006">
          <mc:Choice Requires="x14">
            <control shapeId="7343" r:id="rId178" name="Check Box 175">
              <controlPr locked="0" defaultSize="0" autoFill="0" autoLine="0" autoPict="0">
                <anchor moveWithCells="1">
                  <from>
                    <xdr:col>1</xdr:col>
                    <xdr:colOff>106680</xdr:colOff>
                    <xdr:row>71</xdr:row>
                    <xdr:rowOff>152400</xdr:rowOff>
                  </from>
                  <to>
                    <xdr:col>3</xdr:col>
                    <xdr:colOff>7620</xdr:colOff>
                    <xdr:row>73</xdr:row>
                    <xdr:rowOff>22860</xdr:rowOff>
                  </to>
                </anchor>
              </controlPr>
            </control>
          </mc:Choice>
        </mc:AlternateContent>
        <mc:AlternateContent xmlns:mc="http://schemas.openxmlformats.org/markup-compatibility/2006">
          <mc:Choice Requires="x14">
            <control shapeId="7344" r:id="rId179" name="Check Box 176">
              <controlPr locked="0" defaultSize="0" autoFill="0" autoLine="0" autoPict="0">
                <anchor moveWithCells="1">
                  <from>
                    <xdr:col>5</xdr:col>
                    <xdr:colOff>99060</xdr:colOff>
                    <xdr:row>71</xdr:row>
                    <xdr:rowOff>152400</xdr:rowOff>
                  </from>
                  <to>
                    <xdr:col>7</xdr:col>
                    <xdr:colOff>0</xdr:colOff>
                    <xdr:row>73</xdr:row>
                    <xdr:rowOff>22860</xdr:rowOff>
                  </to>
                </anchor>
              </controlPr>
            </control>
          </mc:Choice>
        </mc:AlternateContent>
        <mc:AlternateContent xmlns:mc="http://schemas.openxmlformats.org/markup-compatibility/2006">
          <mc:Choice Requires="x14">
            <control shapeId="7345" r:id="rId180" name="Check Box 177">
              <controlPr locked="0" defaultSize="0" autoFill="0" autoLine="0" autoPict="0">
                <anchor moveWithCells="1">
                  <from>
                    <xdr:col>9</xdr:col>
                    <xdr:colOff>99060</xdr:colOff>
                    <xdr:row>71</xdr:row>
                    <xdr:rowOff>152400</xdr:rowOff>
                  </from>
                  <to>
                    <xdr:col>11</xdr:col>
                    <xdr:colOff>0</xdr:colOff>
                    <xdr:row>73</xdr:row>
                    <xdr:rowOff>22860</xdr:rowOff>
                  </to>
                </anchor>
              </controlPr>
            </control>
          </mc:Choice>
        </mc:AlternateContent>
        <mc:AlternateContent xmlns:mc="http://schemas.openxmlformats.org/markup-compatibility/2006">
          <mc:Choice Requires="x14">
            <control shapeId="7346" r:id="rId181" name="Check Box 178">
              <controlPr locked="0" defaultSize="0" autoFill="0" autoLine="0" autoPict="0">
                <anchor moveWithCells="1">
                  <from>
                    <xdr:col>1</xdr:col>
                    <xdr:colOff>106680</xdr:colOff>
                    <xdr:row>72</xdr:row>
                    <xdr:rowOff>152400</xdr:rowOff>
                  </from>
                  <to>
                    <xdr:col>3</xdr:col>
                    <xdr:colOff>7620</xdr:colOff>
                    <xdr:row>74</xdr:row>
                    <xdr:rowOff>22860</xdr:rowOff>
                  </to>
                </anchor>
              </controlPr>
            </control>
          </mc:Choice>
        </mc:AlternateContent>
        <mc:AlternateContent xmlns:mc="http://schemas.openxmlformats.org/markup-compatibility/2006">
          <mc:Choice Requires="x14">
            <control shapeId="7347" r:id="rId182" name="Check Box 179">
              <controlPr locked="0" defaultSize="0" autoFill="0" autoLine="0" autoPict="0">
                <anchor moveWithCells="1">
                  <from>
                    <xdr:col>5</xdr:col>
                    <xdr:colOff>99060</xdr:colOff>
                    <xdr:row>72</xdr:row>
                    <xdr:rowOff>152400</xdr:rowOff>
                  </from>
                  <to>
                    <xdr:col>7</xdr:col>
                    <xdr:colOff>0</xdr:colOff>
                    <xdr:row>74</xdr:row>
                    <xdr:rowOff>22860</xdr:rowOff>
                  </to>
                </anchor>
              </controlPr>
            </control>
          </mc:Choice>
        </mc:AlternateContent>
        <mc:AlternateContent xmlns:mc="http://schemas.openxmlformats.org/markup-compatibility/2006">
          <mc:Choice Requires="x14">
            <control shapeId="7348" r:id="rId183" name="Check Box 180">
              <controlPr locked="0" defaultSize="0" autoFill="0" autoLine="0" autoPict="0">
                <anchor moveWithCells="1">
                  <from>
                    <xdr:col>9</xdr:col>
                    <xdr:colOff>99060</xdr:colOff>
                    <xdr:row>72</xdr:row>
                    <xdr:rowOff>152400</xdr:rowOff>
                  </from>
                  <to>
                    <xdr:col>11</xdr:col>
                    <xdr:colOff>0</xdr:colOff>
                    <xdr:row>74</xdr:row>
                    <xdr:rowOff>22860</xdr:rowOff>
                  </to>
                </anchor>
              </controlPr>
            </control>
          </mc:Choice>
        </mc:AlternateContent>
        <mc:AlternateContent xmlns:mc="http://schemas.openxmlformats.org/markup-compatibility/2006">
          <mc:Choice Requires="x14">
            <control shapeId="7349" r:id="rId184" name="Check Box 181">
              <controlPr locked="0" defaultSize="0" autoFill="0" autoLine="0" autoPict="0">
                <anchor moveWithCells="1">
                  <from>
                    <xdr:col>1</xdr:col>
                    <xdr:colOff>106680</xdr:colOff>
                    <xdr:row>82</xdr:row>
                    <xdr:rowOff>160020</xdr:rowOff>
                  </from>
                  <to>
                    <xdr:col>3</xdr:col>
                    <xdr:colOff>7620</xdr:colOff>
                    <xdr:row>84</xdr:row>
                    <xdr:rowOff>38100</xdr:rowOff>
                  </to>
                </anchor>
              </controlPr>
            </control>
          </mc:Choice>
        </mc:AlternateContent>
        <mc:AlternateContent xmlns:mc="http://schemas.openxmlformats.org/markup-compatibility/2006">
          <mc:Choice Requires="x14">
            <control shapeId="7350" r:id="rId185" name="Check Box 182">
              <controlPr locked="0" defaultSize="0" autoFill="0" autoLine="0" autoPict="0">
                <anchor moveWithCells="1">
                  <from>
                    <xdr:col>5</xdr:col>
                    <xdr:colOff>99060</xdr:colOff>
                    <xdr:row>82</xdr:row>
                    <xdr:rowOff>160020</xdr:rowOff>
                  </from>
                  <to>
                    <xdr:col>7</xdr:col>
                    <xdr:colOff>0</xdr:colOff>
                    <xdr:row>84</xdr:row>
                    <xdr:rowOff>38100</xdr:rowOff>
                  </to>
                </anchor>
              </controlPr>
            </control>
          </mc:Choice>
        </mc:AlternateContent>
        <mc:AlternateContent xmlns:mc="http://schemas.openxmlformats.org/markup-compatibility/2006">
          <mc:Choice Requires="x14">
            <control shapeId="7351" r:id="rId186" name="Check Box 183">
              <controlPr locked="0" defaultSize="0" autoFill="0" autoLine="0" autoPict="0">
                <anchor moveWithCells="1">
                  <from>
                    <xdr:col>9</xdr:col>
                    <xdr:colOff>99060</xdr:colOff>
                    <xdr:row>82</xdr:row>
                    <xdr:rowOff>160020</xdr:rowOff>
                  </from>
                  <to>
                    <xdr:col>11</xdr:col>
                    <xdr:colOff>0</xdr:colOff>
                    <xdr:row>84</xdr:row>
                    <xdr:rowOff>38100</xdr:rowOff>
                  </to>
                </anchor>
              </controlPr>
            </control>
          </mc:Choice>
        </mc:AlternateContent>
        <mc:AlternateContent xmlns:mc="http://schemas.openxmlformats.org/markup-compatibility/2006">
          <mc:Choice Requires="x14">
            <control shapeId="7352" r:id="rId187" name="Check Box 184">
              <controlPr locked="0" defaultSize="0" autoFill="0" autoLine="0" autoPict="0">
                <anchor moveWithCells="1">
                  <from>
                    <xdr:col>1</xdr:col>
                    <xdr:colOff>106680</xdr:colOff>
                    <xdr:row>83</xdr:row>
                    <xdr:rowOff>152400</xdr:rowOff>
                  </from>
                  <to>
                    <xdr:col>3</xdr:col>
                    <xdr:colOff>7620</xdr:colOff>
                    <xdr:row>85</xdr:row>
                    <xdr:rowOff>22860</xdr:rowOff>
                  </to>
                </anchor>
              </controlPr>
            </control>
          </mc:Choice>
        </mc:AlternateContent>
        <mc:AlternateContent xmlns:mc="http://schemas.openxmlformats.org/markup-compatibility/2006">
          <mc:Choice Requires="x14">
            <control shapeId="7353" r:id="rId188" name="Check Box 185">
              <controlPr locked="0" defaultSize="0" autoFill="0" autoLine="0" autoPict="0">
                <anchor moveWithCells="1">
                  <from>
                    <xdr:col>5</xdr:col>
                    <xdr:colOff>99060</xdr:colOff>
                    <xdr:row>83</xdr:row>
                    <xdr:rowOff>152400</xdr:rowOff>
                  </from>
                  <to>
                    <xdr:col>7</xdr:col>
                    <xdr:colOff>0</xdr:colOff>
                    <xdr:row>85</xdr:row>
                    <xdr:rowOff>22860</xdr:rowOff>
                  </to>
                </anchor>
              </controlPr>
            </control>
          </mc:Choice>
        </mc:AlternateContent>
        <mc:AlternateContent xmlns:mc="http://schemas.openxmlformats.org/markup-compatibility/2006">
          <mc:Choice Requires="x14">
            <control shapeId="7354" r:id="rId189" name="Check Box 186">
              <controlPr locked="0" defaultSize="0" autoFill="0" autoLine="0" autoPict="0">
                <anchor moveWithCells="1">
                  <from>
                    <xdr:col>9</xdr:col>
                    <xdr:colOff>99060</xdr:colOff>
                    <xdr:row>83</xdr:row>
                    <xdr:rowOff>152400</xdr:rowOff>
                  </from>
                  <to>
                    <xdr:col>11</xdr:col>
                    <xdr:colOff>0</xdr:colOff>
                    <xdr:row>85</xdr:row>
                    <xdr:rowOff>22860</xdr:rowOff>
                  </to>
                </anchor>
              </controlPr>
            </control>
          </mc:Choice>
        </mc:AlternateContent>
        <mc:AlternateContent xmlns:mc="http://schemas.openxmlformats.org/markup-compatibility/2006">
          <mc:Choice Requires="x14">
            <control shapeId="7355" r:id="rId190" name="Check Box 187">
              <controlPr locked="0" defaultSize="0" autoFill="0" autoLine="0" autoPict="0">
                <anchor moveWithCells="1">
                  <from>
                    <xdr:col>1</xdr:col>
                    <xdr:colOff>106680</xdr:colOff>
                    <xdr:row>84</xdr:row>
                    <xdr:rowOff>152400</xdr:rowOff>
                  </from>
                  <to>
                    <xdr:col>3</xdr:col>
                    <xdr:colOff>7620</xdr:colOff>
                    <xdr:row>86</xdr:row>
                    <xdr:rowOff>22860</xdr:rowOff>
                  </to>
                </anchor>
              </controlPr>
            </control>
          </mc:Choice>
        </mc:AlternateContent>
        <mc:AlternateContent xmlns:mc="http://schemas.openxmlformats.org/markup-compatibility/2006">
          <mc:Choice Requires="x14">
            <control shapeId="7356" r:id="rId191" name="Check Box 188">
              <controlPr locked="0" defaultSize="0" autoFill="0" autoLine="0" autoPict="0">
                <anchor moveWithCells="1">
                  <from>
                    <xdr:col>5</xdr:col>
                    <xdr:colOff>99060</xdr:colOff>
                    <xdr:row>84</xdr:row>
                    <xdr:rowOff>152400</xdr:rowOff>
                  </from>
                  <to>
                    <xdr:col>7</xdr:col>
                    <xdr:colOff>0</xdr:colOff>
                    <xdr:row>86</xdr:row>
                    <xdr:rowOff>22860</xdr:rowOff>
                  </to>
                </anchor>
              </controlPr>
            </control>
          </mc:Choice>
        </mc:AlternateContent>
        <mc:AlternateContent xmlns:mc="http://schemas.openxmlformats.org/markup-compatibility/2006">
          <mc:Choice Requires="x14">
            <control shapeId="7357" r:id="rId192" name="Check Box 189">
              <controlPr locked="0" defaultSize="0" autoFill="0" autoLine="0" autoPict="0">
                <anchor moveWithCells="1">
                  <from>
                    <xdr:col>9</xdr:col>
                    <xdr:colOff>99060</xdr:colOff>
                    <xdr:row>84</xdr:row>
                    <xdr:rowOff>152400</xdr:rowOff>
                  </from>
                  <to>
                    <xdr:col>11</xdr:col>
                    <xdr:colOff>0</xdr:colOff>
                    <xdr:row>86</xdr:row>
                    <xdr:rowOff>22860</xdr:rowOff>
                  </to>
                </anchor>
              </controlPr>
            </control>
          </mc:Choice>
        </mc:AlternateContent>
        <mc:AlternateContent xmlns:mc="http://schemas.openxmlformats.org/markup-compatibility/2006">
          <mc:Choice Requires="x14">
            <control shapeId="7358" r:id="rId193" name="Check Box 190">
              <controlPr locked="0" defaultSize="0" autoFill="0" autoLine="0" autoPict="0">
                <anchor moveWithCells="1">
                  <from>
                    <xdr:col>1</xdr:col>
                    <xdr:colOff>106680</xdr:colOff>
                    <xdr:row>85</xdr:row>
                    <xdr:rowOff>152400</xdr:rowOff>
                  </from>
                  <to>
                    <xdr:col>3</xdr:col>
                    <xdr:colOff>7620</xdr:colOff>
                    <xdr:row>87</xdr:row>
                    <xdr:rowOff>22860</xdr:rowOff>
                  </to>
                </anchor>
              </controlPr>
            </control>
          </mc:Choice>
        </mc:AlternateContent>
        <mc:AlternateContent xmlns:mc="http://schemas.openxmlformats.org/markup-compatibility/2006">
          <mc:Choice Requires="x14">
            <control shapeId="7359" r:id="rId194" name="Check Box 191">
              <controlPr locked="0" defaultSize="0" autoFill="0" autoLine="0" autoPict="0">
                <anchor moveWithCells="1">
                  <from>
                    <xdr:col>5</xdr:col>
                    <xdr:colOff>99060</xdr:colOff>
                    <xdr:row>85</xdr:row>
                    <xdr:rowOff>152400</xdr:rowOff>
                  </from>
                  <to>
                    <xdr:col>7</xdr:col>
                    <xdr:colOff>0</xdr:colOff>
                    <xdr:row>87</xdr:row>
                    <xdr:rowOff>22860</xdr:rowOff>
                  </to>
                </anchor>
              </controlPr>
            </control>
          </mc:Choice>
        </mc:AlternateContent>
        <mc:AlternateContent xmlns:mc="http://schemas.openxmlformats.org/markup-compatibility/2006">
          <mc:Choice Requires="x14">
            <control shapeId="7360" r:id="rId195" name="Check Box 192">
              <controlPr locked="0" defaultSize="0" autoFill="0" autoLine="0" autoPict="0">
                <anchor moveWithCells="1">
                  <from>
                    <xdr:col>9</xdr:col>
                    <xdr:colOff>99060</xdr:colOff>
                    <xdr:row>85</xdr:row>
                    <xdr:rowOff>152400</xdr:rowOff>
                  </from>
                  <to>
                    <xdr:col>11</xdr:col>
                    <xdr:colOff>0</xdr:colOff>
                    <xdr:row>87</xdr:row>
                    <xdr:rowOff>22860</xdr:rowOff>
                  </to>
                </anchor>
              </controlPr>
            </control>
          </mc:Choice>
        </mc:AlternateContent>
        <mc:AlternateContent xmlns:mc="http://schemas.openxmlformats.org/markup-compatibility/2006">
          <mc:Choice Requires="x14">
            <control shapeId="7361" r:id="rId196" name="Check Box 193">
              <controlPr locked="0" defaultSize="0" autoFill="0" autoLine="0" autoPict="0">
                <anchor moveWithCells="1">
                  <from>
                    <xdr:col>1</xdr:col>
                    <xdr:colOff>106680</xdr:colOff>
                    <xdr:row>86</xdr:row>
                    <xdr:rowOff>152400</xdr:rowOff>
                  </from>
                  <to>
                    <xdr:col>3</xdr:col>
                    <xdr:colOff>7620</xdr:colOff>
                    <xdr:row>88</xdr:row>
                    <xdr:rowOff>22860</xdr:rowOff>
                  </to>
                </anchor>
              </controlPr>
            </control>
          </mc:Choice>
        </mc:AlternateContent>
        <mc:AlternateContent xmlns:mc="http://schemas.openxmlformats.org/markup-compatibility/2006">
          <mc:Choice Requires="x14">
            <control shapeId="7362" r:id="rId197" name="Check Box 194">
              <controlPr locked="0" defaultSize="0" autoFill="0" autoLine="0" autoPict="0">
                <anchor moveWithCells="1">
                  <from>
                    <xdr:col>5</xdr:col>
                    <xdr:colOff>99060</xdr:colOff>
                    <xdr:row>86</xdr:row>
                    <xdr:rowOff>152400</xdr:rowOff>
                  </from>
                  <to>
                    <xdr:col>7</xdr:col>
                    <xdr:colOff>0</xdr:colOff>
                    <xdr:row>88</xdr:row>
                    <xdr:rowOff>22860</xdr:rowOff>
                  </to>
                </anchor>
              </controlPr>
            </control>
          </mc:Choice>
        </mc:AlternateContent>
        <mc:AlternateContent xmlns:mc="http://schemas.openxmlformats.org/markup-compatibility/2006">
          <mc:Choice Requires="x14">
            <control shapeId="7363" r:id="rId198" name="Check Box 195">
              <controlPr locked="0" defaultSize="0" autoFill="0" autoLine="0" autoPict="0">
                <anchor moveWithCells="1">
                  <from>
                    <xdr:col>9</xdr:col>
                    <xdr:colOff>99060</xdr:colOff>
                    <xdr:row>86</xdr:row>
                    <xdr:rowOff>152400</xdr:rowOff>
                  </from>
                  <to>
                    <xdr:col>11</xdr:col>
                    <xdr:colOff>0</xdr:colOff>
                    <xdr:row>88</xdr:row>
                    <xdr:rowOff>22860</xdr:rowOff>
                  </to>
                </anchor>
              </controlPr>
            </control>
          </mc:Choice>
        </mc:AlternateContent>
        <mc:AlternateContent xmlns:mc="http://schemas.openxmlformats.org/markup-compatibility/2006">
          <mc:Choice Requires="x14">
            <control shapeId="7364" r:id="rId199" name="Check Box 196">
              <controlPr locked="0" defaultSize="0" autoFill="0" autoLine="0" autoPict="0">
                <anchor moveWithCells="1">
                  <from>
                    <xdr:col>1</xdr:col>
                    <xdr:colOff>106680</xdr:colOff>
                    <xdr:row>87</xdr:row>
                    <xdr:rowOff>152400</xdr:rowOff>
                  </from>
                  <to>
                    <xdr:col>3</xdr:col>
                    <xdr:colOff>7620</xdr:colOff>
                    <xdr:row>89</xdr:row>
                    <xdr:rowOff>22860</xdr:rowOff>
                  </to>
                </anchor>
              </controlPr>
            </control>
          </mc:Choice>
        </mc:AlternateContent>
        <mc:AlternateContent xmlns:mc="http://schemas.openxmlformats.org/markup-compatibility/2006">
          <mc:Choice Requires="x14">
            <control shapeId="7365" r:id="rId200" name="Check Box 197">
              <controlPr locked="0" defaultSize="0" autoFill="0" autoLine="0" autoPict="0">
                <anchor moveWithCells="1">
                  <from>
                    <xdr:col>5</xdr:col>
                    <xdr:colOff>99060</xdr:colOff>
                    <xdr:row>87</xdr:row>
                    <xdr:rowOff>152400</xdr:rowOff>
                  </from>
                  <to>
                    <xdr:col>7</xdr:col>
                    <xdr:colOff>0</xdr:colOff>
                    <xdr:row>89</xdr:row>
                    <xdr:rowOff>22860</xdr:rowOff>
                  </to>
                </anchor>
              </controlPr>
            </control>
          </mc:Choice>
        </mc:AlternateContent>
        <mc:AlternateContent xmlns:mc="http://schemas.openxmlformats.org/markup-compatibility/2006">
          <mc:Choice Requires="x14">
            <control shapeId="7366" r:id="rId201" name="Check Box 198">
              <controlPr locked="0" defaultSize="0" autoFill="0" autoLine="0" autoPict="0">
                <anchor moveWithCells="1">
                  <from>
                    <xdr:col>9</xdr:col>
                    <xdr:colOff>99060</xdr:colOff>
                    <xdr:row>87</xdr:row>
                    <xdr:rowOff>152400</xdr:rowOff>
                  </from>
                  <to>
                    <xdr:col>11</xdr:col>
                    <xdr:colOff>0</xdr:colOff>
                    <xdr:row>89</xdr:row>
                    <xdr:rowOff>22860</xdr:rowOff>
                  </to>
                </anchor>
              </controlPr>
            </control>
          </mc:Choice>
        </mc:AlternateContent>
        <mc:AlternateContent xmlns:mc="http://schemas.openxmlformats.org/markup-compatibility/2006">
          <mc:Choice Requires="x14">
            <control shapeId="7367" r:id="rId202" name="Check Box 199">
              <controlPr locked="0" defaultSize="0" autoFill="0" autoLine="0" autoPict="0">
                <anchor moveWithCells="1">
                  <from>
                    <xdr:col>1</xdr:col>
                    <xdr:colOff>106680</xdr:colOff>
                    <xdr:row>88</xdr:row>
                    <xdr:rowOff>152400</xdr:rowOff>
                  </from>
                  <to>
                    <xdr:col>3</xdr:col>
                    <xdr:colOff>7620</xdr:colOff>
                    <xdr:row>90</xdr:row>
                    <xdr:rowOff>22860</xdr:rowOff>
                  </to>
                </anchor>
              </controlPr>
            </control>
          </mc:Choice>
        </mc:AlternateContent>
        <mc:AlternateContent xmlns:mc="http://schemas.openxmlformats.org/markup-compatibility/2006">
          <mc:Choice Requires="x14">
            <control shapeId="7368" r:id="rId203" name="Check Box 200">
              <controlPr locked="0" defaultSize="0" autoFill="0" autoLine="0" autoPict="0">
                <anchor moveWithCells="1">
                  <from>
                    <xdr:col>5</xdr:col>
                    <xdr:colOff>99060</xdr:colOff>
                    <xdr:row>88</xdr:row>
                    <xdr:rowOff>152400</xdr:rowOff>
                  </from>
                  <to>
                    <xdr:col>7</xdr:col>
                    <xdr:colOff>0</xdr:colOff>
                    <xdr:row>90</xdr:row>
                    <xdr:rowOff>22860</xdr:rowOff>
                  </to>
                </anchor>
              </controlPr>
            </control>
          </mc:Choice>
        </mc:AlternateContent>
        <mc:AlternateContent xmlns:mc="http://schemas.openxmlformats.org/markup-compatibility/2006">
          <mc:Choice Requires="x14">
            <control shapeId="7369" r:id="rId204" name="Check Box 201">
              <controlPr locked="0" defaultSize="0" autoFill="0" autoLine="0" autoPict="0">
                <anchor moveWithCells="1">
                  <from>
                    <xdr:col>9</xdr:col>
                    <xdr:colOff>99060</xdr:colOff>
                    <xdr:row>88</xdr:row>
                    <xdr:rowOff>152400</xdr:rowOff>
                  </from>
                  <to>
                    <xdr:col>11</xdr:col>
                    <xdr:colOff>0</xdr:colOff>
                    <xdr:row>90</xdr:row>
                    <xdr:rowOff>22860</xdr:rowOff>
                  </to>
                </anchor>
              </controlPr>
            </control>
          </mc:Choice>
        </mc:AlternateContent>
        <mc:AlternateContent xmlns:mc="http://schemas.openxmlformats.org/markup-compatibility/2006">
          <mc:Choice Requires="x14">
            <control shapeId="7370" r:id="rId205" name="Check Box 202">
              <controlPr locked="0" defaultSize="0" autoFill="0" autoLine="0" autoPict="0">
                <anchor moveWithCells="1">
                  <from>
                    <xdr:col>1</xdr:col>
                    <xdr:colOff>106680</xdr:colOff>
                    <xdr:row>89</xdr:row>
                    <xdr:rowOff>152400</xdr:rowOff>
                  </from>
                  <to>
                    <xdr:col>3</xdr:col>
                    <xdr:colOff>7620</xdr:colOff>
                    <xdr:row>91</xdr:row>
                    <xdr:rowOff>22860</xdr:rowOff>
                  </to>
                </anchor>
              </controlPr>
            </control>
          </mc:Choice>
        </mc:AlternateContent>
        <mc:AlternateContent xmlns:mc="http://schemas.openxmlformats.org/markup-compatibility/2006">
          <mc:Choice Requires="x14">
            <control shapeId="7371" r:id="rId206" name="Check Box 203">
              <controlPr locked="0" defaultSize="0" autoFill="0" autoLine="0" autoPict="0">
                <anchor moveWithCells="1">
                  <from>
                    <xdr:col>5</xdr:col>
                    <xdr:colOff>99060</xdr:colOff>
                    <xdr:row>89</xdr:row>
                    <xdr:rowOff>152400</xdr:rowOff>
                  </from>
                  <to>
                    <xdr:col>7</xdr:col>
                    <xdr:colOff>0</xdr:colOff>
                    <xdr:row>91</xdr:row>
                    <xdr:rowOff>22860</xdr:rowOff>
                  </to>
                </anchor>
              </controlPr>
            </control>
          </mc:Choice>
        </mc:AlternateContent>
        <mc:AlternateContent xmlns:mc="http://schemas.openxmlformats.org/markup-compatibility/2006">
          <mc:Choice Requires="x14">
            <control shapeId="7372" r:id="rId207" name="Check Box 204">
              <controlPr locked="0" defaultSize="0" autoFill="0" autoLine="0" autoPict="0">
                <anchor moveWithCells="1">
                  <from>
                    <xdr:col>9</xdr:col>
                    <xdr:colOff>99060</xdr:colOff>
                    <xdr:row>89</xdr:row>
                    <xdr:rowOff>152400</xdr:rowOff>
                  </from>
                  <to>
                    <xdr:col>11</xdr:col>
                    <xdr:colOff>0</xdr:colOff>
                    <xdr:row>91</xdr:row>
                    <xdr:rowOff>22860</xdr:rowOff>
                  </to>
                </anchor>
              </controlPr>
            </control>
          </mc:Choice>
        </mc:AlternateContent>
        <mc:AlternateContent xmlns:mc="http://schemas.openxmlformats.org/markup-compatibility/2006">
          <mc:Choice Requires="x14">
            <control shapeId="7373" r:id="rId208" name="Check Box 205">
              <controlPr locked="0" defaultSize="0" autoFill="0" autoLine="0" autoPict="0">
                <anchor moveWithCells="1">
                  <from>
                    <xdr:col>1</xdr:col>
                    <xdr:colOff>106680</xdr:colOff>
                    <xdr:row>90</xdr:row>
                    <xdr:rowOff>152400</xdr:rowOff>
                  </from>
                  <to>
                    <xdr:col>3</xdr:col>
                    <xdr:colOff>7620</xdr:colOff>
                    <xdr:row>92</xdr:row>
                    <xdr:rowOff>22860</xdr:rowOff>
                  </to>
                </anchor>
              </controlPr>
            </control>
          </mc:Choice>
        </mc:AlternateContent>
        <mc:AlternateContent xmlns:mc="http://schemas.openxmlformats.org/markup-compatibility/2006">
          <mc:Choice Requires="x14">
            <control shapeId="7374" r:id="rId209" name="Check Box 206">
              <controlPr locked="0" defaultSize="0" autoFill="0" autoLine="0" autoPict="0">
                <anchor moveWithCells="1">
                  <from>
                    <xdr:col>5</xdr:col>
                    <xdr:colOff>99060</xdr:colOff>
                    <xdr:row>90</xdr:row>
                    <xdr:rowOff>152400</xdr:rowOff>
                  </from>
                  <to>
                    <xdr:col>7</xdr:col>
                    <xdr:colOff>0</xdr:colOff>
                    <xdr:row>92</xdr:row>
                    <xdr:rowOff>22860</xdr:rowOff>
                  </to>
                </anchor>
              </controlPr>
            </control>
          </mc:Choice>
        </mc:AlternateContent>
        <mc:AlternateContent xmlns:mc="http://schemas.openxmlformats.org/markup-compatibility/2006">
          <mc:Choice Requires="x14">
            <control shapeId="7375" r:id="rId210" name="Check Box 207">
              <controlPr locked="0" defaultSize="0" autoFill="0" autoLine="0" autoPict="0">
                <anchor moveWithCells="1">
                  <from>
                    <xdr:col>9</xdr:col>
                    <xdr:colOff>99060</xdr:colOff>
                    <xdr:row>90</xdr:row>
                    <xdr:rowOff>152400</xdr:rowOff>
                  </from>
                  <to>
                    <xdr:col>11</xdr:col>
                    <xdr:colOff>0</xdr:colOff>
                    <xdr:row>92</xdr:row>
                    <xdr:rowOff>22860</xdr:rowOff>
                  </to>
                </anchor>
              </controlPr>
            </control>
          </mc:Choice>
        </mc:AlternateContent>
        <mc:AlternateContent xmlns:mc="http://schemas.openxmlformats.org/markup-compatibility/2006">
          <mc:Choice Requires="x14">
            <control shapeId="7376" r:id="rId211" name="Check Box 208">
              <controlPr locked="0" defaultSize="0" autoFill="0" autoLine="0" autoPict="0">
                <anchor moveWithCells="1">
                  <from>
                    <xdr:col>1</xdr:col>
                    <xdr:colOff>106680</xdr:colOff>
                    <xdr:row>91</xdr:row>
                    <xdr:rowOff>152400</xdr:rowOff>
                  </from>
                  <to>
                    <xdr:col>3</xdr:col>
                    <xdr:colOff>7620</xdr:colOff>
                    <xdr:row>93</xdr:row>
                    <xdr:rowOff>22860</xdr:rowOff>
                  </to>
                </anchor>
              </controlPr>
            </control>
          </mc:Choice>
        </mc:AlternateContent>
        <mc:AlternateContent xmlns:mc="http://schemas.openxmlformats.org/markup-compatibility/2006">
          <mc:Choice Requires="x14">
            <control shapeId="7377" r:id="rId212" name="Check Box 209">
              <controlPr locked="0" defaultSize="0" autoFill="0" autoLine="0" autoPict="0">
                <anchor moveWithCells="1">
                  <from>
                    <xdr:col>5</xdr:col>
                    <xdr:colOff>99060</xdr:colOff>
                    <xdr:row>91</xdr:row>
                    <xdr:rowOff>152400</xdr:rowOff>
                  </from>
                  <to>
                    <xdr:col>7</xdr:col>
                    <xdr:colOff>0</xdr:colOff>
                    <xdr:row>93</xdr:row>
                    <xdr:rowOff>22860</xdr:rowOff>
                  </to>
                </anchor>
              </controlPr>
            </control>
          </mc:Choice>
        </mc:AlternateContent>
        <mc:AlternateContent xmlns:mc="http://schemas.openxmlformats.org/markup-compatibility/2006">
          <mc:Choice Requires="x14">
            <control shapeId="7378" r:id="rId213" name="Check Box 210">
              <controlPr locked="0" defaultSize="0" autoFill="0" autoLine="0" autoPict="0">
                <anchor moveWithCells="1">
                  <from>
                    <xdr:col>9</xdr:col>
                    <xdr:colOff>99060</xdr:colOff>
                    <xdr:row>91</xdr:row>
                    <xdr:rowOff>152400</xdr:rowOff>
                  </from>
                  <to>
                    <xdr:col>11</xdr:col>
                    <xdr:colOff>0</xdr:colOff>
                    <xdr:row>93</xdr:row>
                    <xdr:rowOff>22860</xdr:rowOff>
                  </to>
                </anchor>
              </controlPr>
            </control>
          </mc:Choice>
        </mc:AlternateContent>
        <mc:AlternateContent xmlns:mc="http://schemas.openxmlformats.org/markup-compatibility/2006">
          <mc:Choice Requires="x14">
            <control shapeId="7379" r:id="rId214" name="Check Box 211">
              <controlPr locked="0" defaultSize="0" autoFill="0" autoLine="0" autoPict="0">
                <anchor moveWithCells="1">
                  <from>
                    <xdr:col>1</xdr:col>
                    <xdr:colOff>106680</xdr:colOff>
                    <xdr:row>92</xdr:row>
                    <xdr:rowOff>152400</xdr:rowOff>
                  </from>
                  <to>
                    <xdr:col>3</xdr:col>
                    <xdr:colOff>7620</xdr:colOff>
                    <xdr:row>94</xdr:row>
                    <xdr:rowOff>22860</xdr:rowOff>
                  </to>
                </anchor>
              </controlPr>
            </control>
          </mc:Choice>
        </mc:AlternateContent>
        <mc:AlternateContent xmlns:mc="http://schemas.openxmlformats.org/markup-compatibility/2006">
          <mc:Choice Requires="x14">
            <control shapeId="7380" r:id="rId215" name="Check Box 212">
              <controlPr locked="0" defaultSize="0" autoFill="0" autoLine="0" autoPict="0">
                <anchor moveWithCells="1">
                  <from>
                    <xdr:col>5</xdr:col>
                    <xdr:colOff>99060</xdr:colOff>
                    <xdr:row>92</xdr:row>
                    <xdr:rowOff>152400</xdr:rowOff>
                  </from>
                  <to>
                    <xdr:col>7</xdr:col>
                    <xdr:colOff>0</xdr:colOff>
                    <xdr:row>94</xdr:row>
                    <xdr:rowOff>22860</xdr:rowOff>
                  </to>
                </anchor>
              </controlPr>
            </control>
          </mc:Choice>
        </mc:AlternateContent>
        <mc:AlternateContent xmlns:mc="http://schemas.openxmlformats.org/markup-compatibility/2006">
          <mc:Choice Requires="x14">
            <control shapeId="7381" r:id="rId216" name="Check Box 213">
              <controlPr locked="0" defaultSize="0" autoFill="0" autoLine="0" autoPict="0">
                <anchor moveWithCells="1">
                  <from>
                    <xdr:col>9</xdr:col>
                    <xdr:colOff>99060</xdr:colOff>
                    <xdr:row>92</xdr:row>
                    <xdr:rowOff>152400</xdr:rowOff>
                  </from>
                  <to>
                    <xdr:col>11</xdr:col>
                    <xdr:colOff>0</xdr:colOff>
                    <xdr:row>94</xdr:row>
                    <xdr:rowOff>22860</xdr:rowOff>
                  </to>
                </anchor>
              </controlPr>
            </control>
          </mc:Choice>
        </mc:AlternateContent>
        <mc:AlternateContent xmlns:mc="http://schemas.openxmlformats.org/markup-compatibility/2006">
          <mc:Choice Requires="x14">
            <control shapeId="7382" r:id="rId217" name="Check Box 214">
              <controlPr locked="0" defaultSize="0" autoFill="0" autoLine="0" autoPict="0">
                <anchor moveWithCells="1">
                  <from>
                    <xdr:col>1</xdr:col>
                    <xdr:colOff>106680</xdr:colOff>
                    <xdr:row>93</xdr:row>
                    <xdr:rowOff>152400</xdr:rowOff>
                  </from>
                  <to>
                    <xdr:col>3</xdr:col>
                    <xdr:colOff>7620</xdr:colOff>
                    <xdr:row>95</xdr:row>
                    <xdr:rowOff>22860</xdr:rowOff>
                  </to>
                </anchor>
              </controlPr>
            </control>
          </mc:Choice>
        </mc:AlternateContent>
        <mc:AlternateContent xmlns:mc="http://schemas.openxmlformats.org/markup-compatibility/2006">
          <mc:Choice Requires="x14">
            <control shapeId="7383" r:id="rId218" name="Check Box 215">
              <controlPr locked="0" defaultSize="0" autoFill="0" autoLine="0" autoPict="0">
                <anchor moveWithCells="1">
                  <from>
                    <xdr:col>5</xdr:col>
                    <xdr:colOff>99060</xdr:colOff>
                    <xdr:row>93</xdr:row>
                    <xdr:rowOff>152400</xdr:rowOff>
                  </from>
                  <to>
                    <xdr:col>7</xdr:col>
                    <xdr:colOff>0</xdr:colOff>
                    <xdr:row>95</xdr:row>
                    <xdr:rowOff>22860</xdr:rowOff>
                  </to>
                </anchor>
              </controlPr>
            </control>
          </mc:Choice>
        </mc:AlternateContent>
        <mc:AlternateContent xmlns:mc="http://schemas.openxmlformats.org/markup-compatibility/2006">
          <mc:Choice Requires="x14">
            <control shapeId="7384" r:id="rId219" name="Check Box 216">
              <controlPr locked="0" defaultSize="0" autoFill="0" autoLine="0" autoPict="0">
                <anchor moveWithCells="1">
                  <from>
                    <xdr:col>9</xdr:col>
                    <xdr:colOff>99060</xdr:colOff>
                    <xdr:row>93</xdr:row>
                    <xdr:rowOff>152400</xdr:rowOff>
                  </from>
                  <to>
                    <xdr:col>11</xdr:col>
                    <xdr:colOff>0</xdr:colOff>
                    <xdr:row>95</xdr:row>
                    <xdr:rowOff>22860</xdr:rowOff>
                  </to>
                </anchor>
              </controlPr>
            </control>
          </mc:Choice>
        </mc:AlternateContent>
        <mc:AlternateContent xmlns:mc="http://schemas.openxmlformats.org/markup-compatibility/2006">
          <mc:Choice Requires="x14">
            <control shapeId="7385" r:id="rId220" name="Check Box 217">
              <controlPr locked="0" defaultSize="0" autoFill="0" autoLine="0" autoPict="0">
                <anchor moveWithCells="1">
                  <from>
                    <xdr:col>1</xdr:col>
                    <xdr:colOff>106680</xdr:colOff>
                    <xdr:row>94</xdr:row>
                    <xdr:rowOff>152400</xdr:rowOff>
                  </from>
                  <to>
                    <xdr:col>3</xdr:col>
                    <xdr:colOff>7620</xdr:colOff>
                    <xdr:row>96</xdr:row>
                    <xdr:rowOff>22860</xdr:rowOff>
                  </to>
                </anchor>
              </controlPr>
            </control>
          </mc:Choice>
        </mc:AlternateContent>
        <mc:AlternateContent xmlns:mc="http://schemas.openxmlformats.org/markup-compatibility/2006">
          <mc:Choice Requires="x14">
            <control shapeId="7386" r:id="rId221" name="Check Box 218">
              <controlPr locked="0" defaultSize="0" autoFill="0" autoLine="0" autoPict="0">
                <anchor moveWithCells="1">
                  <from>
                    <xdr:col>5</xdr:col>
                    <xdr:colOff>99060</xdr:colOff>
                    <xdr:row>94</xdr:row>
                    <xdr:rowOff>152400</xdr:rowOff>
                  </from>
                  <to>
                    <xdr:col>7</xdr:col>
                    <xdr:colOff>0</xdr:colOff>
                    <xdr:row>96</xdr:row>
                    <xdr:rowOff>22860</xdr:rowOff>
                  </to>
                </anchor>
              </controlPr>
            </control>
          </mc:Choice>
        </mc:AlternateContent>
        <mc:AlternateContent xmlns:mc="http://schemas.openxmlformats.org/markup-compatibility/2006">
          <mc:Choice Requires="x14">
            <control shapeId="7387" r:id="rId222" name="Check Box 219">
              <controlPr locked="0" defaultSize="0" autoFill="0" autoLine="0" autoPict="0">
                <anchor moveWithCells="1">
                  <from>
                    <xdr:col>9</xdr:col>
                    <xdr:colOff>99060</xdr:colOff>
                    <xdr:row>94</xdr:row>
                    <xdr:rowOff>152400</xdr:rowOff>
                  </from>
                  <to>
                    <xdr:col>11</xdr:col>
                    <xdr:colOff>0</xdr:colOff>
                    <xdr:row>96</xdr:row>
                    <xdr:rowOff>22860</xdr:rowOff>
                  </to>
                </anchor>
              </controlPr>
            </control>
          </mc:Choice>
        </mc:AlternateContent>
        <mc:AlternateContent xmlns:mc="http://schemas.openxmlformats.org/markup-compatibility/2006">
          <mc:Choice Requires="x14">
            <control shapeId="7388" r:id="rId223" name="Check Box 220">
              <controlPr locked="0" defaultSize="0" autoFill="0" autoLine="0" autoPict="0">
                <anchor moveWithCells="1">
                  <from>
                    <xdr:col>1</xdr:col>
                    <xdr:colOff>106680</xdr:colOff>
                    <xdr:row>95</xdr:row>
                    <xdr:rowOff>152400</xdr:rowOff>
                  </from>
                  <to>
                    <xdr:col>3</xdr:col>
                    <xdr:colOff>7620</xdr:colOff>
                    <xdr:row>97</xdr:row>
                    <xdr:rowOff>22860</xdr:rowOff>
                  </to>
                </anchor>
              </controlPr>
            </control>
          </mc:Choice>
        </mc:AlternateContent>
        <mc:AlternateContent xmlns:mc="http://schemas.openxmlformats.org/markup-compatibility/2006">
          <mc:Choice Requires="x14">
            <control shapeId="7389" r:id="rId224" name="Check Box 221">
              <controlPr locked="0" defaultSize="0" autoFill="0" autoLine="0" autoPict="0">
                <anchor moveWithCells="1">
                  <from>
                    <xdr:col>5</xdr:col>
                    <xdr:colOff>99060</xdr:colOff>
                    <xdr:row>95</xdr:row>
                    <xdr:rowOff>152400</xdr:rowOff>
                  </from>
                  <to>
                    <xdr:col>7</xdr:col>
                    <xdr:colOff>0</xdr:colOff>
                    <xdr:row>97</xdr:row>
                    <xdr:rowOff>22860</xdr:rowOff>
                  </to>
                </anchor>
              </controlPr>
            </control>
          </mc:Choice>
        </mc:AlternateContent>
        <mc:AlternateContent xmlns:mc="http://schemas.openxmlformats.org/markup-compatibility/2006">
          <mc:Choice Requires="x14">
            <control shapeId="7390" r:id="rId225" name="Check Box 222">
              <controlPr locked="0" defaultSize="0" autoFill="0" autoLine="0" autoPict="0">
                <anchor moveWithCells="1">
                  <from>
                    <xdr:col>9</xdr:col>
                    <xdr:colOff>99060</xdr:colOff>
                    <xdr:row>95</xdr:row>
                    <xdr:rowOff>152400</xdr:rowOff>
                  </from>
                  <to>
                    <xdr:col>11</xdr:col>
                    <xdr:colOff>0</xdr:colOff>
                    <xdr:row>97</xdr:row>
                    <xdr:rowOff>22860</xdr:rowOff>
                  </to>
                </anchor>
              </controlPr>
            </control>
          </mc:Choice>
        </mc:AlternateContent>
        <mc:AlternateContent xmlns:mc="http://schemas.openxmlformats.org/markup-compatibility/2006">
          <mc:Choice Requires="x14">
            <control shapeId="7391" r:id="rId226" name="Check Box 223">
              <controlPr locked="0" defaultSize="0" autoFill="0" autoLine="0" autoPict="0">
                <anchor moveWithCells="1">
                  <from>
                    <xdr:col>1</xdr:col>
                    <xdr:colOff>106680</xdr:colOff>
                    <xdr:row>96</xdr:row>
                    <xdr:rowOff>152400</xdr:rowOff>
                  </from>
                  <to>
                    <xdr:col>3</xdr:col>
                    <xdr:colOff>7620</xdr:colOff>
                    <xdr:row>98</xdr:row>
                    <xdr:rowOff>22860</xdr:rowOff>
                  </to>
                </anchor>
              </controlPr>
            </control>
          </mc:Choice>
        </mc:AlternateContent>
        <mc:AlternateContent xmlns:mc="http://schemas.openxmlformats.org/markup-compatibility/2006">
          <mc:Choice Requires="x14">
            <control shapeId="7392" r:id="rId227" name="Check Box 224">
              <controlPr locked="0" defaultSize="0" autoFill="0" autoLine="0" autoPict="0">
                <anchor moveWithCells="1">
                  <from>
                    <xdr:col>5</xdr:col>
                    <xdr:colOff>99060</xdr:colOff>
                    <xdr:row>96</xdr:row>
                    <xdr:rowOff>152400</xdr:rowOff>
                  </from>
                  <to>
                    <xdr:col>7</xdr:col>
                    <xdr:colOff>0</xdr:colOff>
                    <xdr:row>98</xdr:row>
                    <xdr:rowOff>22860</xdr:rowOff>
                  </to>
                </anchor>
              </controlPr>
            </control>
          </mc:Choice>
        </mc:AlternateContent>
        <mc:AlternateContent xmlns:mc="http://schemas.openxmlformats.org/markup-compatibility/2006">
          <mc:Choice Requires="x14">
            <control shapeId="7393" r:id="rId228" name="Check Box 225">
              <controlPr locked="0" defaultSize="0" autoFill="0" autoLine="0" autoPict="0">
                <anchor moveWithCells="1">
                  <from>
                    <xdr:col>9</xdr:col>
                    <xdr:colOff>99060</xdr:colOff>
                    <xdr:row>96</xdr:row>
                    <xdr:rowOff>152400</xdr:rowOff>
                  </from>
                  <to>
                    <xdr:col>11</xdr:col>
                    <xdr:colOff>0</xdr:colOff>
                    <xdr:row>98</xdr:row>
                    <xdr:rowOff>22860</xdr:rowOff>
                  </to>
                </anchor>
              </controlPr>
            </control>
          </mc:Choice>
        </mc:AlternateContent>
        <mc:AlternateContent xmlns:mc="http://schemas.openxmlformats.org/markup-compatibility/2006">
          <mc:Choice Requires="x14">
            <control shapeId="7394" r:id="rId229" name="Check Box 226">
              <controlPr locked="0" defaultSize="0" autoFill="0" autoLine="0" autoPict="0">
                <anchor moveWithCells="1">
                  <from>
                    <xdr:col>1</xdr:col>
                    <xdr:colOff>106680</xdr:colOff>
                    <xdr:row>97</xdr:row>
                    <xdr:rowOff>152400</xdr:rowOff>
                  </from>
                  <to>
                    <xdr:col>3</xdr:col>
                    <xdr:colOff>7620</xdr:colOff>
                    <xdr:row>99</xdr:row>
                    <xdr:rowOff>22860</xdr:rowOff>
                  </to>
                </anchor>
              </controlPr>
            </control>
          </mc:Choice>
        </mc:AlternateContent>
        <mc:AlternateContent xmlns:mc="http://schemas.openxmlformats.org/markup-compatibility/2006">
          <mc:Choice Requires="x14">
            <control shapeId="7395" r:id="rId230" name="Check Box 227">
              <controlPr locked="0" defaultSize="0" autoFill="0" autoLine="0" autoPict="0">
                <anchor moveWithCells="1">
                  <from>
                    <xdr:col>5</xdr:col>
                    <xdr:colOff>99060</xdr:colOff>
                    <xdr:row>97</xdr:row>
                    <xdr:rowOff>152400</xdr:rowOff>
                  </from>
                  <to>
                    <xdr:col>7</xdr:col>
                    <xdr:colOff>0</xdr:colOff>
                    <xdr:row>99</xdr:row>
                    <xdr:rowOff>22860</xdr:rowOff>
                  </to>
                </anchor>
              </controlPr>
            </control>
          </mc:Choice>
        </mc:AlternateContent>
        <mc:AlternateContent xmlns:mc="http://schemas.openxmlformats.org/markup-compatibility/2006">
          <mc:Choice Requires="x14">
            <control shapeId="7396" r:id="rId231" name="Check Box 228">
              <controlPr locked="0" defaultSize="0" autoFill="0" autoLine="0" autoPict="0">
                <anchor moveWithCells="1">
                  <from>
                    <xdr:col>9</xdr:col>
                    <xdr:colOff>99060</xdr:colOff>
                    <xdr:row>97</xdr:row>
                    <xdr:rowOff>152400</xdr:rowOff>
                  </from>
                  <to>
                    <xdr:col>11</xdr:col>
                    <xdr:colOff>0</xdr:colOff>
                    <xdr:row>99</xdr:row>
                    <xdr:rowOff>22860</xdr:rowOff>
                  </to>
                </anchor>
              </controlPr>
            </control>
          </mc:Choice>
        </mc:AlternateContent>
        <mc:AlternateContent xmlns:mc="http://schemas.openxmlformats.org/markup-compatibility/2006">
          <mc:Choice Requires="x14">
            <control shapeId="7397" r:id="rId232" name="Check Box 229">
              <controlPr locked="0" defaultSize="0" autoFill="0" autoLine="0" autoPict="0">
                <anchor moveWithCells="1">
                  <from>
                    <xdr:col>1</xdr:col>
                    <xdr:colOff>106680</xdr:colOff>
                    <xdr:row>98</xdr:row>
                    <xdr:rowOff>152400</xdr:rowOff>
                  </from>
                  <to>
                    <xdr:col>3</xdr:col>
                    <xdr:colOff>7620</xdr:colOff>
                    <xdr:row>100</xdr:row>
                    <xdr:rowOff>22860</xdr:rowOff>
                  </to>
                </anchor>
              </controlPr>
            </control>
          </mc:Choice>
        </mc:AlternateContent>
        <mc:AlternateContent xmlns:mc="http://schemas.openxmlformats.org/markup-compatibility/2006">
          <mc:Choice Requires="x14">
            <control shapeId="7398" r:id="rId233" name="Check Box 230">
              <controlPr locked="0" defaultSize="0" autoFill="0" autoLine="0" autoPict="0">
                <anchor moveWithCells="1">
                  <from>
                    <xdr:col>5</xdr:col>
                    <xdr:colOff>99060</xdr:colOff>
                    <xdr:row>98</xdr:row>
                    <xdr:rowOff>152400</xdr:rowOff>
                  </from>
                  <to>
                    <xdr:col>7</xdr:col>
                    <xdr:colOff>0</xdr:colOff>
                    <xdr:row>100</xdr:row>
                    <xdr:rowOff>22860</xdr:rowOff>
                  </to>
                </anchor>
              </controlPr>
            </control>
          </mc:Choice>
        </mc:AlternateContent>
        <mc:AlternateContent xmlns:mc="http://schemas.openxmlformats.org/markup-compatibility/2006">
          <mc:Choice Requires="x14">
            <control shapeId="7399" r:id="rId234" name="Check Box 231">
              <controlPr locked="0" defaultSize="0" autoFill="0" autoLine="0" autoPict="0">
                <anchor moveWithCells="1">
                  <from>
                    <xdr:col>9</xdr:col>
                    <xdr:colOff>99060</xdr:colOff>
                    <xdr:row>98</xdr:row>
                    <xdr:rowOff>152400</xdr:rowOff>
                  </from>
                  <to>
                    <xdr:col>11</xdr:col>
                    <xdr:colOff>0</xdr:colOff>
                    <xdr:row>100</xdr:row>
                    <xdr:rowOff>22860</xdr:rowOff>
                  </to>
                </anchor>
              </controlPr>
            </control>
          </mc:Choice>
        </mc:AlternateContent>
        <mc:AlternateContent xmlns:mc="http://schemas.openxmlformats.org/markup-compatibility/2006">
          <mc:Choice Requires="x14">
            <control shapeId="7400" r:id="rId235" name="Check Box 232">
              <controlPr locked="0" defaultSize="0" autoFill="0" autoLine="0" autoPict="0">
                <anchor moveWithCells="1">
                  <from>
                    <xdr:col>1</xdr:col>
                    <xdr:colOff>106680</xdr:colOff>
                    <xdr:row>99</xdr:row>
                    <xdr:rowOff>152400</xdr:rowOff>
                  </from>
                  <to>
                    <xdr:col>3</xdr:col>
                    <xdr:colOff>7620</xdr:colOff>
                    <xdr:row>101</xdr:row>
                    <xdr:rowOff>22860</xdr:rowOff>
                  </to>
                </anchor>
              </controlPr>
            </control>
          </mc:Choice>
        </mc:AlternateContent>
        <mc:AlternateContent xmlns:mc="http://schemas.openxmlformats.org/markup-compatibility/2006">
          <mc:Choice Requires="x14">
            <control shapeId="7401" r:id="rId236" name="Check Box 233">
              <controlPr locked="0" defaultSize="0" autoFill="0" autoLine="0" autoPict="0">
                <anchor moveWithCells="1">
                  <from>
                    <xdr:col>5</xdr:col>
                    <xdr:colOff>99060</xdr:colOff>
                    <xdr:row>99</xdr:row>
                    <xdr:rowOff>152400</xdr:rowOff>
                  </from>
                  <to>
                    <xdr:col>7</xdr:col>
                    <xdr:colOff>0</xdr:colOff>
                    <xdr:row>101</xdr:row>
                    <xdr:rowOff>22860</xdr:rowOff>
                  </to>
                </anchor>
              </controlPr>
            </control>
          </mc:Choice>
        </mc:AlternateContent>
        <mc:AlternateContent xmlns:mc="http://schemas.openxmlformats.org/markup-compatibility/2006">
          <mc:Choice Requires="x14">
            <control shapeId="7402" r:id="rId237" name="Check Box 234">
              <controlPr locked="0" defaultSize="0" autoFill="0" autoLine="0" autoPict="0">
                <anchor moveWithCells="1">
                  <from>
                    <xdr:col>9</xdr:col>
                    <xdr:colOff>99060</xdr:colOff>
                    <xdr:row>99</xdr:row>
                    <xdr:rowOff>152400</xdr:rowOff>
                  </from>
                  <to>
                    <xdr:col>11</xdr:col>
                    <xdr:colOff>0</xdr:colOff>
                    <xdr:row>101</xdr:row>
                    <xdr:rowOff>22860</xdr:rowOff>
                  </to>
                </anchor>
              </controlPr>
            </control>
          </mc:Choice>
        </mc:AlternateContent>
        <mc:AlternateContent xmlns:mc="http://schemas.openxmlformats.org/markup-compatibility/2006">
          <mc:Choice Requires="x14">
            <control shapeId="7403" r:id="rId238" name="Check Box 235">
              <controlPr locked="0" defaultSize="0" autoFill="0" autoLine="0" autoPict="0">
                <anchor moveWithCells="1">
                  <from>
                    <xdr:col>1</xdr:col>
                    <xdr:colOff>106680</xdr:colOff>
                    <xdr:row>100</xdr:row>
                    <xdr:rowOff>152400</xdr:rowOff>
                  </from>
                  <to>
                    <xdr:col>3</xdr:col>
                    <xdr:colOff>7620</xdr:colOff>
                    <xdr:row>102</xdr:row>
                    <xdr:rowOff>22860</xdr:rowOff>
                  </to>
                </anchor>
              </controlPr>
            </control>
          </mc:Choice>
        </mc:AlternateContent>
        <mc:AlternateContent xmlns:mc="http://schemas.openxmlformats.org/markup-compatibility/2006">
          <mc:Choice Requires="x14">
            <control shapeId="7404" r:id="rId239" name="Check Box 236">
              <controlPr locked="0" defaultSize="0" autoFill="0" autoLine="0" autoPict="0">
                <anchor moveWithCells="1">
                  <from>
                    <xdr:col>5</xdr:col>
                    <xdr:colOff>99060</xdr:colOff>
                    <xdr:row>100</xdr:row>
                    <xdr:rowOff>152400</xdr:rowOff>
                  </from>
                  <to>
                    <xdr:col>7</xdr:col>
                    <xdr:colOff>0</xdr:colOff>
                    <xdr:row>102</xdr:row>
                    <xdr:rowOff>22860</xdr:rowOff>
                  </to>
                </anchor>
              </controlPr>
            </control>
          </mc:Choice>
        </mc:AlternateContent>
        <mc:AlternateContent xmlns:mc="http://schemas.openxmlformats.org/markup-compatibility/2006">
          <mc:Choice Requires="x14">
            <control shapeId="7405" r:id="rId240" name="Check Box 237">
              <controlPr locked="0" defaultSize="0" autoFill="0" autoLine="0" autoPict="0">
                <anchor moveWithCells="1">
                  <from>
                    <xdr:col>9</xdr:col>
                    <xdr:colOff>99060</xdr:colOff>
                    <xdr:row>100</xdr:row>
                    <xdr:rowOff>152400</xdr:rowOff>
                  </from>
                  <to>
                    <xdr:col>11</xdr:col>
                    <xdr:colOff>0</xdr:colOff>
                    <xdr:row>102</xdr:row>
                    <xdr:rowOff>22860</xdr:rowOff>
                  </to>
                </anchor>
              </controlPr>
            </control>
          </mc:Choice>
        </mc:AlternateContent>
        <mc:AlternateContent xmlns:mc="http://schemas.openxmlformats.org/markup-compatibility/2006">
          <mc:Choice Requires="x14">
            <control shapeId="7406" r:id="rId241" name="Check Box 238">
              <controlPr locked="0" defaultSize="0" autoFill="0" autoLine="0" autoPict="0">
                <anchor moveWithCells="1">
                  <from>
                    <xdr:col>1</xdr:col>
                    <xdr:colOff>106680</xdr:colOff>
                    <xdr:row>101</xdr:row>
                    <xdr:rowOff>152400</xdr:rowOff>
                  </from>
                  <to>
                    <xdr:col>3</xdr:col>
                    <xdr:colOff>7620</xdr:colOff>
                    <xdr:row>103</xdr:row>
                    <xdr:rowOff>22860</xdr:rowOff>
                  </to>
                </anchor>
              </controlPr>
            </control>
          </mc:Choice>
        </mc:AlternateContent>
        <mc:AlternateContent xmlns:mc="http://schemas.openxmlformats.org/markup-compatibility/2006">
          <mc:Choice Requires="x14">
            <control shapeId="7407" r:id="rId242" name="Check Box 239">
              <controlPr locked="0" defaultSize="0" autoFill="0" autoLine="0" autoPict="0">
                <anchor moveWithCells="1">
                  <from>
                    <xdr:col>5</xdr:col>
                    <xdr:colOff>99060</xdr:colOff>
                    <xdr:row>101</xdr:row>
                    <xdr:rowOff>152400</xdr:rowOff>
                  </from>
                  <to>
                    <xdr:col>7</xdr:col>
                    <xdr:colOff>0</xdr:colOff>
                    <xdr:row>103</xdr:row>
                    <xdr:rowOff>22860</xdr:rowOff>
                  </to>
                </anchor>
              </controlPr>
            </control>
          </mc:Choice>
        </mc:AlternateContent>
        <mc:AlternateContent xmlns:mc="http://schemas.openxmlformats.org/markup-compatibility/2006">
          <mc:Choice Requires="x14">
            <control shapeId="7408" r:id="rId243" name="Check Box 240">
              <controlPr locked="0" defaultSize="0" autoFill="0" autoLine="0" autoPict="0">
                <anchor moveWithCells="1">
                  <from>
                    <xdr:col>9</xdr:col>
                    <xdr:colOff>99060</xdr:colOff>
                    <xdr:row>101</xdr:row>
                    <xdr:rowOff>152400</xdr:rowOff>
                  </from>
                  <to>
                    <xdr:col>11</xdr:col>
                    <xdr:colOff>0</xdr:colOff>
                    <xdr:row>103</xdr:row>
                    <xdr:rowOff>22860</xdr:rowOff>
                  </to>
                </anchor>
              </controlPr>
            </control>
          </mc:Choice>
        </mc:AlternateContent>
        <mc:AlternateContent xmlns:mc="http://schemas.openxmlformats.org/markup-compatibility/2006">
          <mc:Choice Requires="x14">
            <control shapeId="7409" r:id="rId244" name="Check Box 241">
              <controlPr locked="0" defaultSize="0" autoFill="0" autoLine="0" autoPict="0">
                <anchor moveWithCells="1">
                  <from>
                    <xdr:col>1</xdr:col>
                    <xdr:colOff>106680</xdr:colOff>
                    <xdr:row>102</xdr:row>
                    <xdr:rowOff>152400</xdr:rowOff>
                  </from>
                  <to>
                    <xdr:col>3</xdr:col>
                    <xdr:colOff>7620</xdr:colOff>
                    <xdr:row>104</xdr:row>
                    <xdr:rowOff>22860</xdr:rowOff>
                  </to>
                </anchor>
              </controlPr>
            </control>
          </mc:Choice>
        </mc:AlternateContent>
        <mc:AlternateContent xmlns:mc="http://schemas.openxmlformats.org/markup-compatibility/2006">
          <mc:Choice Requires="x14">
            <control shapeId="7410" r:id="rId245" name="Check Box 242">
              <controlPr locked="0" defaultSize="0" autoFill="0" autoLine="0" autoPict="0">
                <anchor moveWithCells="1">
                  <from>
                    <xdr:col>5</xdr:col>
                    <xdr:colOff>99060</xdr:colOff>
                    <xdr:row>102</xdr:row>
                    <xdr:rowOff>152400</xdr:rowOff>
                  </from>
                  <to>
                    <xdr:col>7</xdr:col>
                    <xdr:colOff>0</xdr:colOff>
                    <xdr:row>104</xdr:row>
                    <xdr:rowOff>22860</xdr:rowOff>
                  </to>
                </anchor>
              </controlPr>
            </control>
          </mc:Choice>
        </mc:AlternateContent>
        <mc:AlternateContent xmlns:mc="http://schemas.openxmlformats.org/markup-compatibility/2006">
          <mc:Choice Requires="x14">
            <control shapeId="7411" r:id="rId246" name="Check Box 243">
              <controlPr locked="0" defaultSize="0" autoFill="0" autoLine="0" autoPict="0">
                <anchor moveWithCells="1">
                  <from>
                    <xdr:col>9</xdr:col>
                    <xdr:colOff>99060</xdr:colOff>
                    <xdr:row>102</xdr:row>
                    <xdr:rowOff>152400</xdr:rowOff>
                  </from>
                  <to>
                    <xdr:col>11</xdr:col>
                    <xdr:colOff>0</xdr:colOff>
                    <xdr:row>104</xdr:row>
                    <xdr:rowOff>22860</xdr:rowOff>
                  </to>
                </anchor>
              </controlPr>
            </control>
          </mc:Choice>
        </mc:AlternateContent>
        <mc:AlternateContent xmlns:mc="http://schemas.openxmlformats.org/markup-compatibility/2006">
          <mc:Choice Requires="x14">
            <control shapeId="7412" r:id="rId247" name="Check Box 244">
              <controlPr locked="0" defaultSize="0" autoFill="0" autoLine="0" autoPict="0">
                <anchor moveWithCells="1">
                  <from>
                    <xdr:col>1</xdr:col>
                    <xdr:colOff>106680</xdr:colOff>
                    <xdr:row>103</xdr:row>
                    <xdr:rowOff>152400</xdr:rowOff>
                  </from>
                  <to>
                    <xdr:col>3</xdr:col>
                    <xdr:colOff>7620</xdr:colOff>
                    <xdr:row>105</xdr:row>
                    <xdr:rowOff>22860</xdr:rowOff>
                  </to>
                </anchor>
              </controlPr>
            </control>
          </mc:Choice>
        </mc:AlternateContent>
        <mc:AlternateContent xmlns:mc="http://schemas.openxmlformats.org/markup-compatibility/2006">
          <mc:Choice Requires="x14">
            <control shapeId="7413" r:id="rId248" name="Check Box 245">
              <controlPr locked="0" defaultSize="0" autoFill="0" autoLine="0" autoPict="0">
                <anchor moveWithCells="1">
                  <from>
                    <xdr:col>5</xdr:col>
                    <xdr:colOff>99060</xdr:colOff>
                    <xdr:row>103</xdr:row>
                    <xdr:rowOff>152400</xdr:rowOff>
                  </from>
                  <to>
                    <xdr:col>7</xdr:col>
                    <xdr:colOff>0</xdr:colOff>
                    <xdr:row>105</xdr:row>
                    <xdr:rowOff>22860</xdr:rowOff>
                  </to>
                </anchor>
              </controlPr>
            </control>
          </mc:Choice>
        </mc:AlternateContent>
        <mc:AlternateContent xmlns:mc="http://schemas.openxmlformats.org/markup-compatibility/2006">
          <mc:Choice Requires="x14">
            <control shapeId="7414" r:id="rId249" name="Check Box 246">
              <controlPr locked="0" defaultSize="0" autoFill="0" autoLine="0" autoPict="0">
                <anchor moveWithCells="1">
                  <from>
                    <xdr:col>9</xdr:col>
                    <xdr:colOff>99060</xdr:colOff>
                    <xdr:row>103</xdr:row>
                    <xdr:rowOff>152400</xdr:rowOff>
                  </from>
                  <to>
                    <xdr:col>11</xdr:col>
                    <xdr:colOff>0</xdr:colOff>
                    <xdr:row>105</xdr:row>
                    <xdr:rowOff>22860</xdr:rowOff>
                  </to>
                </anchor>
              </controlPr>
            </control>
          </mc:Choice>
        </mc:AlternateContent>
        <mc:AlternateContent xmlns:mc="http://schemas.openxmlformats.org/markup-compatibility/2006">
          <mc:Choice Requires="x14">
            <control shapeId="7415" r:id="rId250" name="Check Box 247">
              <controlPr locked="0" defaultSize="0" autoFill="0" autoLine="0" autoPict="0">
                <anchor moveWithCells="1">
                  <from>
                    <xdr:col>1</xdr:col>
                    <xdr:colOff>106680</xdr:colOff>
                    <xdr:row>104</xdr:row>
                    <xdr:rowOff>152400</xdr:rowOff>
                  </from>
                  <to>
                    <xdr:col>3</xdr:col>
                    <xdr:colOff>7620</xdr:colOff>
                    <xdr:row>106</xdr:row>
                    <xdr:rowOff>22860</xdr:rowOff>
                  </to>
                </anchor>
              </controlPr>
            </control>
          </mc:Choice>
        </mc:AlternateContent>
        <mc:AlternateContent xmlns:mc="http://schemas.openxmlformats.org/markup-compatibility/2006">
          <mc:Choice Requires="x14">
            <control shapeId="7416" r:id="rId251" name="Check Box 248">
              <controlPr locked="0" defaultSize="0" autoFill="0" autoLine="0" autoPict="0">
                <anchor moveWithCells="1">
                  <from>
                    <xdr:col>5</xdr:col>
                    <xdr:colOff>99060</xdr:colOff>
                    <xdr:row>104</xdr:row>
                    <xdr:rowOff>152400</xdr:rowOff>
                  </from>
                  <to>
                    <xdr:col>7</xdr:col>
                    <xdr:colOff>0</xdr:colOff>
                    <xdr:row>106</xdr:row>
                    <xdr:rowOff>22860</xdr:rowOff>
                  </to>
                </anchor>
              </controlPr>
            </control>
          </mc:Choice>
        </mc:AlternateContent>
        <mc:AlternateContent xmlns:mc="http://schemas.openxmlformats.org/markup-compatibility/2006">
          <mc:Choice Requires="x14">
            <control shapeId="7417" r:id="rId252" name="Check Box 249">
              <controlPr locked="0" defaultSize="0" autoFill="0" autoLine="0" autoPict="0">
                <anchor moveWithCells="1">
                  <from>
                    <xdr:col>9</xdr:col>
                    <xdr:colOff>99060</xdr:colOff>
                    <xdr:row>104</xdr:row>
                    <xdr:rowOff>152400</xdr:rowOff>
                  </from>
                  <to>
                    <xdr:col>11</xdr:col>
                    <xdr:colOff>0</xdr:colOff>
                    <xdr:row>106</xdr:row>
                    <xdr:rowOff>22860</xdr:rowOff>
                  </to>
                </anchor>
              </controlPr>
            </control>
          </mc:Choice>
        </mc:AlternateContent>
        <mc:AlternateContent xmlns:mc="http://schemas.openxmlformats.org/markup-compatibility/2006">
          <mc:Choice Requires="x14">
            <control shapeId="7418" r:id="rId253" name="Check Box 250">
              <controlPr locked="0" defaultSize="0" autoFill="0" autoLine="0" autoPict="0">
                <anchor moveWithCells="1">
                  <from>
                    <xdr:col>1</xdr:col>
                    <xdr:colOff>106680</xdr:colOff>
                    <xdr:row>105</xdr:row>
                    <xdr:rowOff>152400</xdr:rowOff>
                  </from>
                  <to>
                    <xdr:col>3</xdr:col>
                    <xdr:colOff>7620</xdr:colOff>
                    <xdr:row>107</xdr:row>
                    <xdr:rowOff>22860</xdr:rowOff>
                  </to>
                </anchor>
              </controlPr>
            </control>
          </mc:Choice>
        </mc:AlternateContent>
        <mc:AlternateContent xmlns:mc="http://schemas.openxmlformats.org/markup-compatibility/2006">
          <mc:Choice Requires="x14">
            <control shapeId="7419" r:id="rId254" name="Check Box 251">
              <controlPr locked="0" defaultSize="0" autoFill="0" autoLine="0" autoPict="0">
                <anchor moveWithCells="1">
                  <from>
                    <xdr:col>5</xdr:col>
                    <xdr:colOff>99060</xdr:colOff>
                    <xdr:row>105</xdr:row>
                    <xdr:rowOff>152400</xdr:rowOff>
                  </from>
                  <to>
                    <xdr:col>7</xdr:col>
                    <xdr:colOff>0</xdr:colOff>
                    <xdr:row>107</xdr:row>
                    <xdr:rowOff>22860</xdr:rowOff>
                  </to>
                </anchor>
              </controlPr>
            </control>
          </mc:Choice>
        </mc:AlternateContent>
        <mc:AlternateContent xmlns:mc="http://schemas.openxmlformats.org/markup-compatibility/2006">
          <mc:Choice Requires="x14">
            <control shapeId="7420" r:id="rId255" name="Check Box 252">
              <controlPr locked="0" defaultSize="0" autoFill="0" autoLine="0" autoPict="0">
                <anchor moveWithCells="1">
                  <from>
                    <xdr:col>9</xdr:col>
                    <xdr:colOff>99060</xdr:colOff>
                    <xdr:row>105</xdr:row>
                    <xdr:rowOff>152400</xdr:rowOff>
                  </from>
                  <to>
                    <xdr:col>11</xdr:col>
                    <xdr:colOff>0</xdr:colOff>
                    <xdr:row>107</xdr:row>
                    <xdr:rowOff>22860</xdr:rowOff>
                  </to>
                </anchor>
              </controlPr>
            </control>
          </mc:Choice>
        </mc:AlternateContent>
        <mc:AlternateContent xmlns:mc="http://schemas.openxmlformats.org/markup-compatibility/2006">
          <mc:Choice Requires="x14">
            <control shapeId="7421" r:id="rId256" name="Check Box 253">
              <controlPr locked="0" defaultSize="0" autoFill="0" autoLine="0" autoPict="0">
                <anchor moveWithCells="1">
                  <from>
                    <xdr:col>1</xdr:col>
                    <xdr:colOff>106680</xdr:colOff>
                    <xdr:row>106</xdr:row>
                    <xdr:rowOff>152400</xdr:rowOff>
                  </from>
                  <to>
                    <xdr:col>3</xdr:col>
                    <xdr:colOff>7620</xdr:colOff>
                    <xdr:row>108</xdr:row>
                    <xdr:rowOff>22860</xdr:rowOff>
                  </to>
                </anchor>
              </controlPr>
            </control>
          </mc:Choice>
        </mc:AlternateContent>
        <mc:AlternateContent xmlns:mc="http://schemas.openxmlformats.org/markup-compatibility/2006">
          <mc:Choice Requires="x14">
            <control shapeId="7422" r:id="rId257" name="Check Box 254">
              <controlPr locked="0" defaultSize="0" autoFill="0" autoLine="0" autoPict="0">
                <anchor moveWithCells="1">
                  <from>
                    <xdr:col>5</xdr:col>
                    <xdr:colOff>99060</xdr:colOff>
                    <xdr:row>106</xdr:row>
                    <xdr:rowOff>152400</xdr:rowOff>
                  </from>
                  <to>
                    <xdr:col>7</xdr:col>
                    <xdr:colOff>0</xdr:colOff>
                    <xdr:row>108</xdr:row>
                    <xdr:rowOff>22860</xdr:rowOff>
                  </to>
                </anchor>
              </controlPr>
            </control>
          </mc:Choice>
        </mc:AlternateContent>
        <mc:AlternateContent xmlns:mc="http://schemas.openxmlformats.org/markup-compatibility/2006">
          <mc:Choice Requires="x14">
            <control shapeId="7423" r:id="rId258" name="Check Box 255">
              <controlPr locked="0" defaultSize="0" autoFill="0" autoLine="0" autoPict="0">
                <anchor moveWithCells="1">
                  <from>
                    <xdr:col>9</xdr:col>
                    <xdr:colOff>99060</xdr:colOff>
                    <xdr:row>106</xdr:row>
                    <xdr:rowOff>152400</xdr:rowOff>
                  </from>
                  <to>
                    <xdr:col>11</xdr:col>
                    <xdr:colOff>0</xdr:colOff>
                    <xdr:row>108</xdr:row>
                    <xdr:rowOff>22860</xdr:rowOff>
                  </to>
                </anchor>
              </controlPr>
            </control>
          </mc:Choice>
        </mc:AlternateContent>
        <mc:AlternateContent xmlns:mc="http://schemas.openxmlformats.org/markup-compatibility/2006">
          <mc:Choice Requires="x14">
            <control shapeId="7424" r:id="rId259" name="Check Box 256">
              <controlPr locked="0" defaultSize="0" autoFill="0" autoLine="0" autoPict="0">
                <anchor moveWithCells="1">
                  <from>
                    <xdr:col>1</xdr:col>
                    <xdr:colOff>106680</xdr:colOff>
                    <xdr:row>107</xdr:row>
                    <xdr:rowOff>152400</xdr:rowOff>
                  </from>
                  <to>
                    <xdr:col>3</xdr:col>
                    <xdr:colOff>7620</xdr:colOff>
                    <xdr:row>109</xdr:row>
                    <xdr:rowOff>22860</xdr:rowOff>
                  </to>
                </anchor>
              </controlPr>
            </control>
          </mc:Choice>
        </mc:AlternateContent>
        <mc:AlternateContent xmlns:mc="http://schemas.openxmlformats.org/markup-compatibility/2006">
          <mc:Choice Requires="x14">
            <control shapeId="7425" r:id="rId260" name="Check Box 257">
              <controlPr locked="0" defaultSize="0" autoFill="0" autoLine="0" autoPict="0">
                <anchor moveWithCells="1">
                  <from>
                    <xdr:col>5</xdr:col>
                    <xdr:colOff>99060</xdr:colOff>
                    <xdr:row>107</xdr:row>
                    <xdr:rowOff>152400</xdr:rowOff>
                  </from>
                  <to>
                    <xdr:col>7</xdr:col>
                    <xdr:colOff>0</xdr:colOff>
                    <xdr:row>109</xdr:row>
                    <xdr:rowOff>22860</xdr:rowOff>
                  </to>
                </anchor>
              </controlPr>
            </control>
          </mc:Choice>
        </mc:AlternateContent>
        <mc:AlternateContent xmlns:mc="http://schemas.openxmlformats.org/markup-compatibility/2006">
          <mc:Choice Requires="x14">
            <control shapeId="7426" r:id="rId261" name="Check Box 258">
              <controlPr locked="0" defaultSize="0" autoFill="0" autoLine="0" autoPict="0">
                <anchor moveWithCells="1">
                  <from>
                    <xdr:col>9</xdr:col>
                    <xdr:colOff>99060</xdr:colOff>
                    <xdr:row>107</xdr:row>
                    <xdr:rowOff>152400</xdr:rowOff>
                  </from>
                  <to>
                    <xdr:col>11</xdr:col>
                    <xdr:colOff>0</xdr:colOff>
                    <xdr:row>109</xdr:row>
                    <xdr:rowOff>22860</xdr:rowOff>
                  </to>
                </anchor>
              </controlPr>
            </control>
          </mc:Choice>
        </mc:AlternateContent>
        <mc:AlternateContent xmlns:mc="http://schemas.openxmlformats.org/markup-compatibility/2006">
          <mc:Choice Requires="x14">
            <control shapeId="7427" r:id="rId262" name="Check Box 259">
              <controlPr locked="0" defaultSize="0" autoFill="0" autoLine="0" autoPict="0">
                <anchor moveWithCells="1">
                  <from>
                    <xdr:col>1</xdr:col>
                    <xdr:colOff>106680</xdr:colOff>
                    <xdr:row>108</xdr:row>
                    <xdr:rowOff>152400</xdr:rowOff>
                  </from>
                  <to>
                    <xdr:col>3</xdr:col>
                    <xdr:colOff>7620</xdr:colOff>
                    <xdr:row>110</xdr:row>
                    <xdr:rowOff>22860</xdr:rowOff>
                  </to>
                </anchor>
              </controlPr>
            </control>
          </mc:Choice>
        </mc:AlternateContent>
        <mc:AlternateContent xmlns:mc="http://schemas.openxmlformats.org/markup-compatibility/2006">
          <mc:Choice Requires="x14">
            <control shapeId="7428" r:id="rId263" name="Check Box 260">
              <controlPr locked="0" defaultSize="0" autoFill="0" autoLine="0" autoPict="0">
                <anchor moveWithCells="1">
                  <from>
                    <xdr:col>5</xdr:col>
                    <xdr:colOff>99060</xdr:colOff>
                    <xdr:row>108</xdr:row>
                    <xdr:rowOff>152400</xdr:rowOff>
                  </from>
                  <to>
                    <xdr:col>7</xdr:col>
                    <xdr:colOff>0</xdr:colOff>
                    <xdr:row>110</xdr:row>
                    <xdr:rowOff>22860</xdr:rowOff>
                  </to>
                </anchor>
              </controlPr>
            </control>
          </mc:Choice>
        </mc:AlternateContent>
        <mc:AlternateContent xmlns:mc="http://schemas.openxmlformats.org/markup-compatibility/2006">
          <mc:Choice Requires="x14">
            <control shapeId="7429" r:id="rId264" name="Check Box 261">
              <controlPr locked="0" defaultSize="0" autoFill="0" autoLine="0" autoPict="0">
                <anchor moveWithCells="1">
                  <from>
                    <xdr:col>9</xdr:col>
                    <xdr:colOff>99060</xdr:colOff>
                    <xdr:row>108</xdr:row>
                    <xdr:rowOff>152400</xdr:rowOff>
                  </from>
                  <to>
                    <xdr:col>11</xdr:col>
                    <xdr:colOff>0</xdr:colOff>
                    <xdr:row>110</xdr:row>
                    <xdr:rowOff>22860</xdr:rowOff>
                  </to>
                </anchor>
              </controlPr>
            </control>
          </mc:Choice>
        </mc:AlternateContent>
        <mc:AlternateContent xmlns:mc="http://schemas.openxmlformats.org/markup-compatibility/2006">
          <mc:Choice Requires="x14">
            <control shapeId="7430" r:id="rId265" name="Check Box 262">
              <controlPr locked="0" defaultSize="0" autoFill="0" autoLine="0" autoPict="0">
                <anchor moveWithCells="1">
                  <from>
                    <xdr:col>1</xdr:col>
                    <xdr:colOff>106680</xdr:colOff>
                    <xdr:row>109</xdr:row>
                    <xdr:rowOff>152400</xdr:rowOff>
                  </from>
                  <to>
                    <xdr:col>3</xdr:col>
                    <xdr:colOff>7620</xdr:colOff>
                    <xdr:row>111</xdr:row>
                    <xdr:rowOff>22860</xdr:rowOff>
                  </to>
                </anchor>
              </controlPr>
            </control>
          </mc:Choice>
        </mc:AlternateContent>
        <mc:AlternateContent xmlns:mc="http://schemas.openxmlformats.org/markup-compatibility/2006">
          <mc:Choice Requires="x14">
            <control shapeId="7431" r:id="rId266" name="Check Box 263">
              <controlPr locked="0" defaultSize="0" autoFill="0" autoLine="0" autoPict="0">
                <anchor moveWithCells="1">
                  <from>
                    <xdr:col>5</xdr:col>
                    <xdr:colOff>99060</xdr:colOff>
                    <xdr:row>109</xdr:row>
                    <xdr:rowOff>152400</xdr:rowOff>
                  </from>
                  <to>
                    <xdr:col>7</xdr:col>
                    <xdr:colOff>0</xdr:colOff>
                    <xdr:row>111</xdr:row>
                    <xdr:rowOff>22860</xdr:rowOff>
                  </to>
                </anchor>
              </controlPr>
            </control>
          </mc:Choice>
        </mc:AlternateContent>
        <mc:AlternateContent xmlns:mc="http://schemas.openxmlformats.org/markup-compatibility/2006">
          <mc:Choice Requires="x14">
            <control shapeId="7432" r:id="rId267" name="Check Box 264">
              <controlPr locked="0" defaultSize="0" autoFill="0" autoLine="0" autoPict="0">
                <anchor moveWithCells="1">
                  <from>
                    <xdr:col>9</xdr:col>
                    <xdr:colOff>99060</xdr:colOff>
                    <xdr:row>109</xdr:row>
                    <xdr:rowOff>152400</xdr:rowOff>
                  </from>
                  <to>
                    <xdr:col>11</xdr:col>
                    <xdr:colOff>0</xdr:colOff>
                    <xdr:row>111</xdr:row>
                    <xdr:rowOff>22860</xdr:rowOff>
                  </to>
                </anchor>
              </controlPr>
            </control>
          </mc:Choice>
        </mc:AlternateContent>
        <mc:AlternateContent xmlns:mc="http://schemas.openxmlformats.org/markup-compatibility/2006">
          <mc:Choice Requires="x14">
            <control shapeId="7433" r:id="rId268" name="Check Box 265">
              <controlPr locked="0" defaultSize="0" autoFill="0" autoLine="0" autoPict="0">
                <anchor moveWithCells="1">
                  <from>
                    <xdr:col>1</xdr:col>
                    <xdr:colOff>106680</xdr:colOff>
                    <xdr:row>110</xdr:row>
                    <xdr:rowOff>152400</xdr:rowOff>
                  </from>
                  <to>
                    <xdr:col>3</xdr:col>
                    <xdr:colOff>7620</xdr:colOff>
                    <xdr:row>112</xdr:row>
                    <xdr:rowOff>22860</xdr:rowOff>
                  </to>
                </anchor>
              </controlPr>
            </control>
          </mc:Choice>
        </mc:AlternateContent>
        <mc:AlternateContent xmlns:mc="http://schemas.openxmlformats.org/markup-compatibility/2006">
          <mc:Choice Requires="x14">
            <control shapeId="7434" r:id="rId269" name="Check Box 266">
              <controlPr locked="0" defaultSize="0" autoFill="0" autoLine="0" autoPict="0">
                <anchor moveWithCells="1">
                  <from>
                    <xdr:col>5</xdr:col>
                    <xdr:colOff>99060</xdr:colOff>
                    <xdr:row>110</xdr:row>
                    <xdr:rowOff>152400</xdr:rowOff>
                  </from>
                  <to>
                    <xdr:col>7</xdr:col>
                    <xdr:colOff>0</xdr:colOff>
                    <xdr:row>112</xdr:row>
                    <xdr:rowOff>22860</xdr:rowOff>
                  </to>
                </anchor>
              </controlPr>
            </control>
          </mc:Choice>
        </mc:AlternateContent>
        <mc:AlternateContent xmlns:mc="http://schemas.openxmlformats.org/markup-compatibility/2006">
          <mc:Choice Requires="x14">
            <control shapeId="7435" r:id="rId270" name="Check Box 267">
              <controlPr locked="0" defaultSize="0" autoFill="0" autoLine="0" autoPict="0">
                <anchor moveWithCells="1">
                  <from>
                    <xdr:col>9</xdr:col>
                    <xdr:colOff>99060</xdr:colOff>
                    <xdr:row>110</xdr:row>
                    <xdr:rowOff>152400</xdr:rowOff>
                  </from>
                  <to>
                    <xdr:col>11</xdr:col>
                    <xdr:colOff>0</xdr:colOff>
                    <xdr:row>112</xdr:row>
                    <xdr:rowOff>22860</xdr:rowOff>
                  </to>
                </anchor>
              </controlPr>
            </control>
          </mc:Choice>
        </mc:AlternateContent>
        <mc:AlternateContent xmlns:mc="http://schemas.openxmlformats.org/markup-compatibility/2006">
          <mc:Choice Requires="x14">
            <control shapeId="7436" r:id="rId271" name="Check Box 268">
              <controlPr locked="0" defaultSize="0" autoFill="0" autoLine="0" autoPict="0">
                <anchor moveWithCells="1">
                  <from>
                    <xdr:col>1</xdr:col>
                    <xdr:colOff>106680</xdr:colOff>
                    <xdr:row>111</xdr:row>
                    <xdr:rowOff>152400</xdr:rowOff>
                  </from>
                  <to>
                    <xdr:col>3</xdr:col>
                    <xdr:colOff>7620</xdr:colOff>
                    <xdr:row>113</xdr:row>
                    <xdr:rowOff>22860</xdr:rowOff>
                  </to>
                </anchor>
              </controlPr>
            </control>
          </mc:Choice>
        </mc:AlternateContent>
        <mc:AlternateContent xmlns:mc="http://schemas.openxmlformats.org/markup-compatibility/2006">
          <mc:Choice Requires="x14">
            <control shapeId="7437" r:id="rId272" name="Check Box 269">
              <controlPr locked="0" defaultSize="0" autoFill="0" autoLine="0" autoPict="0">
                <anchor moveWithCells="1">
                  <from>
                    <xdr:col>5</xdr:col>
                    <xdr:colOff>99060</xdr:colOff>
                    <xdr:row>111</xdr:row>
                    <xdr:rowOff>152400</xdr:rowOff>
                  </from>
                  <to>
                    <xdr:col>7</xdr:col>
                    <xdr:colOff>0</xdr:colOff>
                    <xdr:row>113</xdr:row>
                    <xdr:rowOff>22860</xdr:rowOff>
                  </to>
                </anchor>
              </controlPr>
            </control>
          </mc:Choice>
        </mc:AlternateContent>
        <mc:AlternateContent xmlns:mc="http://schemas.openxmlformats.org/markup-compatibility/2006">
          <mc:Choice Requires="x14">
            <control shapeId="7438" r:id="rId273" name="Check Box 270">
              <controlPr locked="0" defaultSize="0" autoFill="0" autoLine="0" autoPict="0">
                <anchor moveWithCells="1">
                  <from>
                    <xdr:col>9</xdr:col>
                    <xdr:colOff>99060</xdr:colOff>
                    <xdr:row>111</xdr:row>
                    <xdr:rowOff>152400</xdr:rowOff>
                  </from>
                  <to>
                    <xdr:col>11</xdr:col>
                    <xdr:colOff>0</xdr:colOff>
                    <xdr:row>113</xdr:row>
                    <xdr:rowOff>22860</xdr:rowOff>
                  </to>
                </anchor>
              </controlPr>
            </control>
          </mc:Choice>
        </mc:AlternateContent>
        <mc:AlternateContent xmlns:mc="http://schemas.openxmlformats.org/markup-compatibility/2006">
          <mc:Choice Requires="x14">
            <control shapeId="7439" r:id="rId274" name="Check Box 271">
              <controlPr locked="0" defaultSize="0" autoFill="0" autoLine="0" autoPict="0">
                <anchor moveWithCells="1">
                  <from>
                    <xdr:col>1</xdr:col>
                    <xdr:colOff>106680</xdr:colOff>
                    <xdr:row>121</xdr:row>
                    <xdr:rowOff>160020</xdr:rowOff>
                  </from>
                  <to>
                    <xdr:col>3</xdr:col>
                    <xdr:colOff>7620</xdr:colOff>
                    <xdr:row>123</xdr:row>
                    <xdr:rowOff>38100</xdr:rowOff>
                  </to>
                </anchor>
              </controlPr>
            </control>
          </mc:Choice>
        </mc:AlternateContent>
        <mc:AlternateContent xmlns:mc="http://schemas.openxmlformats.org/markup-compatibility/2006">
          <mc:Choice Requires="x14">
            <control shapeId="7440" r:id="rId275" name="Check Box 272">
              <controlPr locked="0" defaultSize="0" autoFill="0" autoLine="0" autoPict="0">
                <anchor moveWithCells="1">
                  <from>
                    <xdr:col>5</xdr:col>
                    <xdr:colOff>99060</xdr:colOff>
                    <xdr:row>121</xdr:row>
                    <xdr:rowOff>160020</xdr:rowOff>
                  </from>
                  <to>
                    <xdr:col>7</xdr:col>
                    <xdr:colOff>0</xdr:colOff>
                    <xdr:row>123</xdr:row>
                    <xdr:rowOff>38100</xdr:rowOff>
                  </to>
                </anchor>
              </controlPr>
            </control>
          </mc:Choice>
        </mc:AlternateContent>
        <mc:AlternateContent xmlns:mc="http://schemas.openxmlformats.org/markup-compatibility/2006">
          <mc:Choice Requires="x14">
            <control shapeId="7441" r:id="rId276" name="Check Box 273">
              <controlPr locked="0" defaultSize="0" autoFill="0" autoLine="0" autoPict="0">
                <anchor moveWithCells="1">
                  <from>
                    <xdr:col>9</xdr:col>
                    <xdr:colOff>99060</xdr:colOff>
                    <xdr:row>121</xdr:row>
                    <xdr:rowOff>160020</xdr:rowOff>
                  </from>
                  <to>
                    <xdr:col>11</xdr:col>
                    <xdr:colOff>0</xdr:colOff>
                    <xdr:row>123</xdr:row>
                    <xdr:rowOff>38100</xdr:rowOff>
                  </to>
                </anchor>
              </controlPr>
            </control>
          </mc:Choice>
        </mc:AlternateContent>
        <mc:AlternateContent xmlns:mc="http://schemas.openxmlformats.org/markup-compatibility/2006">
          <mc:Choice Requires="x14">
            <control shapeId="7442" r:id="rId277" name="Check Box 274">
              <controlPr locked="0" defaultSize="0" autoFill="0" autoLine="0" autoPict="0">
                <anchor moveWithCells="1">
                  <from>
                    <xdr:col>1</xdr:col>
                    <xdr:colOff>106680</xdr:colOff>
                    <xdr:row>122</xdr:row>
                    <xdr:rowOff>152400</xdr:rowOff>
                  </from>
                  <to>
                    <xdr:col>3</xdr:col>
                    <xdr:colOff>7620</xdr:colOff>
                    <xdr:row>124</xdr:row>
                    <xdr:rowOff>22860</xdr:rowOff>
                  </to>
                </anchor>
              </controlPr>
            </control>
          </mc:Choice>
        </mc:AlternateContent>
        <mc:AlternateContent xmlns:mc="http://schemas.openxmlformats.org/markup-compatibility/2006">
          <mc:Choice Requires="x14">
            <control shapeId="7443" r:id="rId278" name="Check Box 275">
              <controlPr locked="0" defaultSize="0" autoFill="0" autoLine="0" autoPict="0">
                <anchor moveWithCells="1">
                  <from>
                    <xdr:col>5</xdr:col>
                    <xdr:colOff>99060</xdr:colOff>
                    <xdr:row>122</xdr:row>
                    <xdr:rowOff>152400</xdr:rowOff>
                  </from>
                  <to>
                    <xdr:col>7</xdr:col>
                    <xdr:colOff>0</xdr:colOff>
                    <xdr:row>124</xdr:row>
                    <xdr:rowOff>22860</xdr:rowOff>
                  </to>
                </anchor>
              </controlPr>
            </control>
          </mc:Choice>
        </mc:AlternateContent>
        <mc:AlternateContent xmlns:mc="http://schemas.openxmlformats.org/markup-compatibility/2006">
          <mc:Choice Requires="x14">
            <control shapeId="7444" r:id="rId279" name="Check Box 276">
              <controlPr locked="0" defaultSize="0" autoFill="0" autoLine="0" autoPict="0">
                <anchor moveWithCells="1">
                  <from>
                    <xdr:col>9</xdr:col>
                    <xdr:colOff>99060</xdr:colOff>
                    <xdr:row>122</xdr:row>
                    <xdr:rowOff>152400</xdr:rowOff>
                  </from>
                  <to>
                    <xdr:col>11</xdr:col>
                    <xdr:colOff>0</xdr:colOff>
                    <xdr:row>124</xdr:row>
                    <xdr:rowOff>22860</xdr:rowOff>
                  </to>
                </anchor>
              </controlPr>
            </control>
          </mc:Choice>
        </mc:AlternateContent>
        <mc:AlternateContent xmlns:mc="http://schemas.openxmlformats.org/markup-compatibility/2006">
          <mc:Choice Requires="x14">
            <control shapeId="7445" r:id="rId280" name="Check Box 277">
              <controlPr locked="0" defaultSize="0" autoFill="0" autoLine="0" autoPict="0">
                <anchor moveWithCells="1">
                  <from>
                    <xdr:col>1</xdr:col>
                    <xdr:colOff>106680</xdr:colOff>
                    <xdr:row>123</xdr:row>
                    <xdr:rowOff>152400</xdr:rowOff>
                  </from>
                  <to>
                    <xdr:col>3</xdr:col>
                    <xdr:colOff>7620</xdr:colOff>
                    <xdr:row>125</xdr:row>
                    <xdr:rowOff>22860</xdr:rowOff>
                  </to>
                </anchor>
              </controlPr>
            </control>
          </mc:Choice>
        </mc:AlternateContent>
        <mc:AlternateContent xmlns:mc="http://schemas.openxmlformats.org/markup-compatibility/2006">
          <mc:Choice Requires="x14">
            <control shapeId="7446" r:id="rId281" name="Check Box 278">
              <controlPr locked="0" defaultSize="0" autoFill="0" autoLine="0" autoPict="0">
                <anchor moveWithCells="1">
                  <from>
                    <xdr:col>5</xdr:col>
                    <xdr:colOff>99060</xdr:colOff>
                    <xdr:row>123</xdr:row>
                    <xdr:rowOff>152400</xdr:rowOff>
                  </from>
                  <to>
                    <xdr:col>7</xdr:col>
                    <xdr:colOff>0</xdr:colOff>
                    <xdr:row>125</xdr:row>
                    <xdr:rowOff>22860</xdr:rowOff>
                  </to>
                </anchor>
              </controlPr>
            </control>
          </mc:Choice>
        </mc:AlternateContent>
        <mc:AlternateContent xmlns:mc="http://schemas.openxmlformats.org/markup-compatibility/2006">
          <mc:Choice Requires="x14">
            <control shapeId="7447" r:id="rId282" name="Check Box 279">
              <controlPr locked="0" defaultSize="0" autoFill="0" autoLine="0" autoPict="0">
                <anchor moveWithCells="1">
                  <from>
                    <xdr:col>9</xdr:col>
                    <xdr:colOff>99060</xdr:colOff>
                    <xdr:row>123</xdr:row>
                    <xdr:rowOff>152400</xdr:rowOff>
                  </from>
                  <to>
                    <xdr:col>11</xdr:col>
                    <xdr:colOff>0</xdr:colOff>
                    <xdr:row>125</xdr:row>
                    <xdr:rowOff>22860</xdr:rowOff>
                  </to>
                </anchor>
              </controlPr>
            </control>
          </mc:Choice>
        </mc:AlternateContent>
        <mc:AlternateContent xmlns:mc="http://schemas.openxmlformats.org/markup-compatibility/2006">
          <mc:Choice Requires="x14">
            <control shapeId="7448" r:id="rId283" name="Check Box 280">
              <controlPr locked="0" defaultSize="0" autoFill="0" autoLine="0" autoPict="0">
                <anchor moveWithCells="1">
                  <from>
                    <xdr:col>1</xdr:col>
                    <xdr:colOff>106680</xdr:colOff>
                    <xdr:row>124</xdr:row>
                    <xdr:rowOff>152400</xdr:rowOff>
                  </from>
                  <to>
                    <xdr:col>3</xdr:col>
                    <xdr:colOff>7620</xdr:colOff>
                    <xdr:row>126</xdr:row>
                    <xdr:rowOff>22860</xdr:rowOff>
                  </to>
                </anchor>
              </controlPr>
            </control>
          </mc:Choice>
        </mc:AlternateContent>
        <mc:AlternateContent xmlns:mc="http://schemas.openxmlformats.org/markup-compatibility/2006">
          <mc:Choice Requires="x14">
            <control shapeId="7449" r:id="rId284" name="Check Box 281">
              <controlPr locked="0" defaultSize="0" autoFill="0" autoLine="0" autoPict="0">
                <anchor moveWithCells="1">
                  <from>
                    <xdr:col>5</xdr:col>
                    <xdr:colOff>99060</xdr:colOff>
                    <xdr:row>124</xdr:row>
                    <xdr:rowOff>152400</xdr:rowOff>
                  </from>
                  <to>
                    <xdr:col>7</xdr:col>
                    <xdr:colOff>0</xdr:colOff>
                    <xdr:row>126</xdr:row>
                    <xdr:rowOff>22860</xdr:rowOff>
                  </to>
                </anchor>
              </controlPr>
            </control>
          </mc:Choice>
        </mc:AlternateContent>
        <mc:AlternateContent xmlns:mc="http://schemas.openxmlformats.org/markup-compatibility/2006">
          <mc:Choice Requires="x14">
            <control shapeId="7450" r:id="rId285" name="Check Box 282">
              <controlPr locked="0" defaultSize="0" autoFill="0" autoLine="0" autoPict="0">
                <anchor moveWithCells="1">
                  <from>
                    <xdr:col>9</xdr:col>
                    <xdr:colOff>99060</xdr:colOff>
                    <xdr:row>124</xdr:row>
                    <xdr:rowOff>152400</xdr:rowOff>
                  </from>
                  <to>
                    <xdr:col>11</xdr:col>
                    <xdr:colOff>0</xdr:colOff>
                    <xdr:row>126</xdr:row>
                    <xdr:rowOff>22860</xdr:rowOff>
                  </to>
                </anchor>
              </controlPr>
            </control>
          </mc:Choice>
        </mc:AlternateContent>
        <mc:AlternateContent xmlns:mc="http://schemas.openxmlformats.org/markup-compatibility/2006">
          <mc:Choice Requires="x14">
            <control shapeId="7451" r:id="rId286" name="Check Box 283">
              <controlPr locked="0" defaultSize="0" autoFill="0" autoLine="0" autoPict="0">
                <anchor moveWithCells="1">
                  <from>
                    <xdr:col>1</xdr:col>
                    <xdr:colOff>106680</xdr:colOff>
                    <xdr:row>125</xdr:row>
                    <xdr:rowOff>152400</xdr:rowOff>
                  </from>
                  <to>
                    <xdr:col>3</xdr:col>
                    <xdr:colOff>7620</xdr:colOff>
                    <xdr:row>127</xdr:row>
                    <xdr:rowOff>22860</xdr:rowOff>
                  </to>
                </anchor>
              </controlPr>
            </control>
          </mc:Choice>
        </mc:AlternateContent>
        <mc:AlternateContent xmlns:mc="http://schemas.openxmlformats.org/markup-compatibility/2006">
          <mc:Choice Requires="x14">
            <control shapeId="7452" r:id="rId287" name="Check Box 284">
              <controlPr locked="0" defaultSize="0" autoFill="0" autoLine="0" autoPict="0">
                <anchor moveWithCells="1">
                  <from>
                    <xdr:col>5</xdr:col>
                    <xdr:colOff>99060</xdr:colOff>
                    <xdr:row>125</xdr:row>
                    <xdr:rowOff>152400</xdr:rowOff>
                  </from>
                  <to>
                    <xdr:col>7</xdr:col>
                    <xdr:colOff>0</xdr:colOff>
                    <xdr:row>127</xdr:row>
                    <xdr:rowOff>22860</xdr:rowOff>
                  </to>
                </anchor>
              </controlPr>
            </control>
          </mc:Choice>
        </mc:AlternateContent>
        <mc:AlternateContent xmlns:mc="http://schemas.openxmlformats.org/markup-compatibility/2006">
          <mc:Choice Requires="x14">
            <control shapeId="7453" r:id="rId288" name="Check Box 285">
              <controlPr locked="0" defaultSize="0" autoFill="0" autoLine="0" autoPict="0">
                <anchor moveWithCells="1">
                  <from>
                    <xdr:col>9</xdr:col>
                    <xdr:colOff>99060</xdr:colOff>
                    <xdr:row>125</xdr:row>
                    <xdr:rowOff>152400</xdr:rowOff>
                  </from>
                  <to>
                    <xdr:col>11</xdr:col>
                    <xdr:colOff>0</xdr:colOff>
                    <xdr:row>127</xdr:row>
                    <xdr:rowOff>22860</xdr:rowOff>
                  </to>
                </anchor>
              </controlPr>
            </control>
          </mc:Choice>
        </mc:AlternateContent>
        <mc:AlternateContent xmlns:mc="http://schemas.openxmlformats.org/markup-compatibility/2006">
          <mc:Choice Requires="x14">
            <control shapeId="7454" r:id="rId289" name="Check Box 286">
              <controlPr locked="0" defaultSize="0" autoFill="0" autoLine="0" autoPict="0">
                <anchor moveWithCells="1">
                  <from>
                    <xdr:col>1</xdr:col>
                    <xdr:colOff>106680</xdr:colOff>
                    <xdr:row>126</xdr:row>
                    <xdr:rowOff>152400</xdr:rowOff>
                  </from>
                  <to>
                    <xdr:col>3</xdr:col>
                    <xdr:colOff>7620</xdr:colOff>
                    <xdr:row>128</xdr:row>
                    <xdr:rowOff>22860</xdr:rowOff>
                  </to>
                </anchor>
              </controlPr>
            </control>
          </mc:Choice>
        </mc:AlternateContent>
        <mc:AlternateContent xmlns:mc="http://schemas.openxmlformats.org/markup-compatibility/2006">
          <mc:Choice Requires="x14">
            <control shapeId="7455" r:id="rId290" name="Check Box 287">
              <controlPr locked="0" defaultSize="0" autoFill="0" autoLine="0" autoPict="0">
                <anchor moveWithCells="1">
                  <from>
                    <xdr:col>5</xdr:col>
                    <xdr:colOff>99060</xdr:colOff>
                    <xdr:row>126</xdr:row>
                    <xdr:rowOff>152400</xdr:rowOff>
                  </from>
                  <to>
                    <xdr:col>7</xdr:col>
                    <xdr:colOff>0</xdr:colOff>
                    <xdr:row>128</xdr:row>
                    <xdr:rowOff>22860</xdr:rowOff>
                  </to>
                </anchor>
              </controlPr>
            </control>
          </mc:Choice>
        </mc:AlternateContent>
        <mc:AlternateContent xmlns:mc="http://schemas.openxmlformats.org/markup-compatibility/2006">
          <mc:Choice Requires="x14">
            <control shapeId="7456" r:id="rId291" name="Check Box 288">
              <controlPr locked="0" defaultSize="0" autoFill="0" autoLine="0" autoPict="0">
                <anchor moveWithCells="1">
                  <from>
                    <xdr:col>9</xdr:col>
                    <xdr:colOff>99060</xdr:colOff>
                    <xdr:row>126</xdr:row>
                    <xdr:rowOff>152400</xdr:rowOff>
                  </from>
                  <to>
                    <xdr:col>11</xdr:col>
                    <xdr:colOff>0</xdr:colOff>
                    <xdr:row>128</xdr:row>
                    <xdr:rowOff>22860</xdr:rowOff>
                  </to>
                </anchor>
              </controlPr>
            </control>
          </mc:Choice>
        </mc:AlternateContent>
        <mc:AlternateContent xmlns:mc="http://schemas.openxmlformats.org/markup-compatibility/2006">
          <mc:Choice Requires="x14">
            <control shapeId="7457" r:id="rId292" name="Check Box 289">
              <controlPr locked="0" defaultSize="0" autoFill="0" autoLine="0" autoPict="0">
                <anchor moveWithCells="1">
                  <from>
                    <xdr:col>1</xdr:col>
                    <xdr:colOff>106680</xdr:colOff>
                    <xdr:row>127</xdr:row>
                    <xdr:rowOff>152400</xdr:rowOff>
                  </from>
                  <to>
                    <xdr:col>3</xdr:col>
                    <xdr:colOff>7620</xdr:colOff>
                    <xdr:row>129</xdr:row>
                    <xdr:rowOff>22860</xdr:rowOff>
                  </to>
                </anchor>
              </controlPr>
            </control>
          </mc:Choice>
        </mc:AlternateContent>
        <mc:AlternateContent xmlns:mc="http://schemas.openxmlformats.org/markup-compatibility/2006">
          <mc:Choice Requires="x14">
            <control shapeId="7458" r:id="rId293" name="Check Box 290">
              <controlPr locked="0" defaultSize="0" autoFill="0" autoLine="0" autoPict="0">
                <anchor moveWithCells="1">
                  <from>
                    <xdr:col>5</xdr:col>
                    <xdr:colOff>99060</xdr:colOff>
                    <xdr:row>127</xdr:row>
                    <xdr:rowOff>152400</xdr:rowOff>
                  </from>
                  <to>
                    <xdr:col>7</xdr:col>
                    <xdr:colOff>0</xdr:colOff>
                    <xdr:row>129</xdr:row>
                    <xdr:rowOff>22860</xdr:rowOff>
                  </to>
                </anchor>
              </controlPr>
            </control>
          </mc:Choice>
        </mc:AlternateContent>
        <mc:AlternateContent xmlns:mc="http://schemas.openxmlformats.org/markup-compatibility/2006">
          <mc:Choice Requires="x14">
            <control shapeId="7459" r:id="rId294" name="Check Box 291">
              <controlPr locked="0" defaultSize="0" autoFill="0" autoLine="0" autoPict="0">
                <anchor moveWithCells="1">
                  <from>
                    <xdr:col>9</xdr:col>
                    <xdr:colOff>99060</xdr:colOff>
                    <xdr:row>127</xdr:row>
                    <xdr:rowOff>152400</xdr:rowOff>
                  </from>
                  <to>
                    <xdr:col>11</xdr:col>
                    <xdr:colOff>0</xdr:colOff>
                    <xdr:row>129</xdr:row>
                    <xdr:rowOff>22860</xdr:rowOff>
                  </to>
                </anchor>
              </controlPr>
            </control>
          </mc:Choice>
        </mc:AlternateContent>
        <mc:AlternateContent xmlns:mc="http://schemas.openxmlformats.org/markup-compatibility/2006">
          <mc:Choice Requires="x14">
            <control shapeId="7460" r:id="rId295" name="Check Box 292">
              <controlPr locked="0" defaultSize="0" autoFill="0" autoLine="0" autoPict="0">
                <anchor moveWithCells="1">
                  <from>
                    <xdr:col>1</xdr:col>
                    <xdr:colOff>106680</xdr:colOff>
                    <xdr:row>128</xdr:row>
                    <xdr:rowOff>152400</xdr:rowOff>
                  </from>
                  <to>
                    <xdr:col>3</xdr:col>
                    <xdr:colOff>7620</xdr:colOff>
                    <xdr:row>130</xdr:row>
                    <xdr:rowOff>22860</xdr:rowOff>
                  </to>
                </anchor>
              </controlPr>
            </control>
          </mc:Choice>
        </mc:AlternateContent>
        <mc:AlternateContent xmlns:mc="http://schemas.openxmlformats.org/markup-compatibility/2006">
          <mc:Choice Requires="x14">
            <control shapeId="7461" r:id="rId296" name="Check Box 293">
              <controlPr locked="0" defaultSize="0" autoFill="0" autoLine="0" autoPict="0">
                <anchor moveWithCells="1">
                  <from>
                    <xdr:col>5</xdr:col>
                    <xdr:colOff>99060</xdr:colOff>
                    <xdr:row>128</xdr:row>
                    <xdr:rowOff>152400</xdr:rowOff>
                  </from>
                  <to>
                    <xdr:col>7</xdr:col>
                    <xdr:colOff>0</xdr:colOff>
                    <xdr:row>130</xdr:row>
                    <xdr:rowOff>22860</xdr:rowOff>
                  </to>
                </anchor>
              </controlPr>
            </control>
          </mc:Choice>
        </mc:AlternateContent>
        <mc:AlternateContent xmlns:mc="http://schemas.openxmlformats.org/markup-compatibility/2006">
          <mc:Choice Requires="x14">
            <control shapeId="7462" r:id="rId297" name="Check Box 294">
              <controlPr locked="0" defaultSize="0" autoFill="0" autoLine="0" autoPict="0">
                <anchor moveWithCells="1">
                  <from>
                    <xdr:col>9</xdr:col>
                    <xdr:colOff>99060</xdr:colOff>
                    <xdr:row>128</xdr:row>
                    <xdr:rowOff>152400</xdr:rowOff>
                  </from>
                  <to>
                    <xdr:col>11</xdr:col>
                    <xdr:colOff>0</xdr:colOff>
                    <xdr:row>130</xdr:row>
                    <xdr:rowOff>22860</xdr:rowOff>
                  </to>
                </anchor>
              </controlPr>
            </control>
          </mc:Choice>
        </mc:AlternateContent>
        <mc:AlternateContent xmlns:mc="http://schemas.openxmlformats.org/markup-compatibility/2006">
          <mc:Choice Requires="x14">
            <control shapeId="7463" r:id="rId298" name="Check Box 295">
              <controlPr locked="0" defaultSize="0" autoFill="0" autoLine="0" autoPict="0">
                <anchor moveWithCells="1">
                  <from>
                    <xdr:col>1</xdr:col>
                    <xdr:colOff>106680</xdr:colOff>
                    <xdr:row>129</xdr:row>
                    <xdr:rowOff>152400</xdr:rowOff>
                  </from>
                  <to>
                    <xdr:col>3</xdr:col>
                    <xdr:colOff>7620</xdr:colOff>
                    <xdr:row>131</xdr:row>
                    <xdr:rowOff>22860</xdr:rowOff>
                  </to>
                </anchor>
              </controlPr>
            </control>
          </mc:Choice>
        </mc:AlternateContent>
        <mc:AlternateContent xmlns:mc="http://schemas.openxmlformats.org/markup-compatibility/2006">
          <mc:Choice Requires="x14">
            <control shapeId="7464" r:id="rId299" name="Check Box 296">
              <controlPr locked="0" defaultSize="0" autoFill="0" autoLine="0" autoPict="0">
                <anchor moveWithCells="1">
                  <from>
                    <xdr:col>5</xdr:col>
                    <xdr:colOff>99060</xdr:colOff>
                    <xdr:row>129</xdr:row>
                    <xdr:rowOff>152400</xdr:rowOff>
                  </from>
                  <to>
                    <xdr:col>7</xdr:col>
                    <xdr:colOff>0</xdr:colOff>
                    <xdr:row>131</xdr:row>
                    <xdr:rowOff>22860</xdr:rowOff>
                  </to>
                </anchor>
              </controlPr>
            </control>
          </mc:Choice>
        </mc:AlternateContent>
        <mc:AlternateContent xmlns:mc="http://schemas.openxmlformats.org/markup-compatibility/2006">
          <mc:Choice Requires="x14">
            <control shapeId="7465" r:id="rId300" name="Check Box 297">
              <controlPr locked="0" defaultSize="0" autoFill="0" autoLine="0" autoPict="0">
                <anchor moveWithCells="1">
                  <from>
                    <xdr:col>9</xdr:col>
                    <xdr:colOff>99060</xdr:colOff>
                    <xdr:row>129</xdr:row>
                    <xdr:rowOff>152400</xdr:rowOff>
                  </from>
                  <to>
                    <xdr:col>11</xdr:col>
                    <xdr:colOff>0</xdr:colOff>
                    <xdr:row>131</xdr:row>
                    <xdr:rowOff>22860</xdr:rowOff>
                  </to>
                </anchor>
              </controlPr>
            </control>
          </mc:Choice>
        </mc:AlternateContent>
        <mc:AlternateContent xmlns:mc="http://schemas.openxmlformats.org/markup-compatibility/2006">
          <mc:Choice Requires="x14">
            <control shapeId="7466" r:id="rId301" name="Check Box 298">
              <controlPr locked="0" defaultSize="0" autoFill="0" autoLine="0" autoPict="0">
                <anchor moveWithCells="1">
                  <from>
                    <xdr:col>1</xdr:col>
                    <xdr:colOff>106680</xdr:colOff>
                    <xdr:row>130</xdr:row>
                    <xdr:rowOff>152400</xdr:rowOff>
                  </from>
                  <to>
                    <xdr:col>3</xdr:col>
                    <xdr:colOff>7620</xdr:colOff>
                    <xdr:row>132</xdr:row>
                    <xdr:rowOff>22860</xdr:rowOff>
                  </to>
                </anchor>
              </controlPr>
            </control>
          </mc:Choice>
        </mc:AlternateContent>
        <mc:AlternateContent xmlns:mc="http://schemas.openxmlformats.org/markup-compatibility/2006">
          <mc:Choice Requires="x14">
            <control shapeId="7467" r:id="rId302" name="Check Box 299">
              <controlPr locked="0" defaultSize="0" autoFill="0" autoLine="0" autoPict="0">
                <anchor moveWithCells="1">
                  <from>
                    <xdr:col>5</xdr:col>
                    <xdr:colOff>99060</xdr:colOff>
                    <xdr:row>130</xdr:row>
                    <xdr:rowOff>152400</xdr:rowOff>
                  </from>
                  <to>
                    <xdr:col>7</xdr:col>
                    <xdr:colOff>0</xdr:colOff>
                    <xdr:row>132</xdr:row>
                    <xdr:rowOff>22860</xdr:rowOff>
                  </to>
                </anchor>
              </controlPr>
            </control>
          </mc:Choice>
        </mc:AlternateContent>
        <mc:AlternateContent xmlns:mc="http://schemas.openxmlformats.org/markup-compatibility/2006">
          <mc:Choice Requires="x14">
            <control shapeId="7468" r:id="rId303" name="Check Box 300">
              <controlPr locked="0" defaultSize="0" autoFill="0" autoLine="0" autoPict="0">
                <anchor moveWithCells="1">
                  <from>
                    <xdr:col>9</xdr:col>
                    <xdr:colOff>99060</xdr:colOff>
                    <xdr:row>130</xdr:row>
                    <xdr:rowOff>152400</xdr:rowOff>
                  </from>
                  <to>
                    <xdr:col>11</xdr:col>
                    <xdr:colOff>0</xdr:colOff>
                    <xdr:row>132</xdr:row>
                    <xdr:rowOff>22860</xdr:rowOff>
                  </to>
                </anchor>
              </controlPr>
            </control>
          </mc:Choice>
        </mc:AlternateContent>
        <mc:AlternateContent xmlns:mc="http://schemas.openxmlformats.org/markup-compatibility/2006">
          <mc:Choice Requires="x14">
            <control shapeId="7469" r:id="rId304" name="Check Box 301">
              <controlPr locked="0" defaultSize="0" autoFill="0" autoLine="0" autoPict="0">
                <anchor moveWithCells="1">
                  <from>
                    <xdr:col>1</xdr:col>
                    <xdr:colOff>106680</xdr:colOff>
                    <xdr:row>131</xdr:row>
                    <xdr:rowOff>152400</xdr:rowOff>
                  </from>
                  <to>
                    <xdr:col>3</xdr:col>
                    <xdr:colOff>7620</xdr:colOff>
                    <xdr:row>133</xdr:row>
                    <xdr:rowOff>22860</xdr:rowOff>
                  </to>
                </anchor>
              </controlPr>
            </control>
          </mc:Choice>
        </mc:AlternateContent>
        <mc:AlternateContent xmlns:mc="http://schemas.openxmlformats.org/markup-compatibility/2006">
          <mc:Choice Requires="x14">
            <control shapeId="7470" r:id="rId305" name="Check Box 302">
              <controlPr locked="0" defaultSize="0" autoFill="0" autoLine="0" autoPict="0">
                <anchor moveWithCells="1">
                  <from>
                    <xdr:col>5</xdr:col>
                    <xdr:colOff>99060</xdr:colOff>
                    <xdr:row>131</xdr:row>
                    <xdr:rowOff>152400</xdr:rowOff>
                  </from>
                  <to>
                    <xdr:col>7</xdr:col>
                    <xdr:colOff>0</xdr:colOff>
                    <xdr:row>133</xdr:row>
                    <xdr:rowOff>22860</xdr:rowOff>
                  </to>
                </anchor>
              </controlPr>
            </control>
          </mc:Choice>
        </mc:AlternateContent>
        <mc:AlternateContent xmlns:mc="http://schemas.openxmlformats.org/markup-compatibility/2006">
          <mc:Choice Requires="x14">
            <control shapeId="7471" r:id="rId306" name="Check Box 303">
              <controlPr locked="0" defaultSize="0" autoFill="0" autoLine="0" autoPict="0">
                <anchor moveWithCells="1">
                  <from>
                    <xdr:col>9</xdr:col>
                    <xdr:colOff>99060</xdr:colOff>
                    <xdr:row>131</xdr:row>
                    <xdr:rowOff>152400</xdr:rowOff>
                  </from>
                  <to>
                    <xdr:col>11</xdr:col>
                    <xdr:colOff>0</xdr:colOff>
                    <xdr:row>133</xdr:row>
                    <xdr:rowOff>22860</xdr:rowOff>
                  </to>
                </anchor>
              </controlPr>
            </control>
          </mc:Choice>
        </mc:AlternateContent>
        <mc:AlternateContent xmlns:mc="http://schemas.openxmlformats.org/markup-compatibility/2006">
          <mc:Choice Requires="x14">
            <control shapeId="7472" r:id="rId307" name="Check Box 304">
              <controlPr locked="0" defaultSize="0" autoFill="0" autoLine="0" autoPict="0">
                <anchor moveWithCells="1">
                  <from>
                    <xdr:col>1</xdr:col>
                    <xdr:colOff>106680</xdr:colOff>
                    <xdr:row>132</xdr:row>
                    <xdr:rowOff>152400</xdr:rowOff>
                  </from>
                  <to>
                    <xdr:col>3</xdr:col>
                    <xdr:colOff>7620</xdr:colOff>
                    <xdr:row>134</xdr:row>
                    <xdr:rowOff>22860</xdr:rowOff>
                  </to>
                </anchor>
              </controlPr>
            </control>
          </mc:Choice>
        </mc:AlternateContent>
        <mc:AlternateContent xmlns:mc="http://schemas.openxmlformats.org/markup-compatibility/2006">
          <mc:Choice Requires="x14">
            <control shapeId="7473" r:id="rId308" name="Check Box 305">
              <controlPr locked="0" defaultSize="0" autoFill="0" autoLine="0" autoPict="0">
                <anchor moveWithCells="1">
                  <from>
                    <xdr:col>5</xdr:col>
                    <xdr:colOff>99060</xdr:colOff>
                    <xdr:row>132</xdr:row>
                    <xdr:rowOff>152400</xdr:rowOff>
                  </from>
                  <to>
                    <xdr:col>7</xdr:col>
                    <xdr:colOff>0</xdr:colOff>
                    <xdr:row>134</xdr:row>
                    <xdr:rowOff>22860</xdr:rowOff>
                  </to>
                </anchor>
              </controlPr>
            </control>
          </mc:Choice>
        </mc:AlternateContent>
        <mc:AlternateContent xmlns:mc="http://schemas.openxmlformats.org/markup-compatibility/2006">
          <mc:Choice Requires="x14">
            <control shapeId="7474" r:id="rId309" name="Check Box 306">
              <controlPr locked="0" defaultSize="0" autoFill="0" autoLine="0" autoPict="0">
                <anchor moveWithCells="1">
                  <from>
                    <xdr:col>9</xdr:col>
                    <xdr:colOff>99060</xdr:colOff>
                    <xdr:row>132</xdr:row>
                    <xdr:rowOff>152400</xdr:rowOff>
                  </from>
                  <to>
                    <xdr:col>11</xdr:col>
                    <xdr:colOff>0</xdr:colOff>
                    <xdr:row>134</xdr:row>
                    <xdr:rowOff>22860</xdr:rowOff>
                  </to>
                </anchor>
              </controlPr>
            </control>
          </mc:Choice>
        </mc:AlternateContent>
        <mc:AlternateContent xmlns:mc="http://schemas.openxmlformats.org/markup-compatibility/2006">
          <mc:Choice Requires="x14">
            <control shapeId="7475" r:id="rId310" name="Check Box 307">
              <controlPr locked="0" defaultSize="0" autoFill="0" autoLine="0" autoPict="0">
                <anchor moveWithCells="1">
                  <from>
                    <xdr:col>1</xdr:col>
                    <xdr:colOff>106680</xdr:colOff>
                    <xdr:row>133</xdr:row>
                    <xdr:rowOff>152400</xdr:rowOff>
                  </from>
                  <to>
                    <xdr:col>3</xdr:col>
                    <xdr:colOff>7620</xdr:colOff>
                    <xdr:row>135</xdr:row>
                    <xdr:rowOff>22860</xdr:rowOff>
                  </to>
                </anchor>
              </controlPr>
            </control>
          </mc:Choice>
        </mc:AlternateContent>
        <mc:AlternateContent xmlns:mc="http://schemas.openxmlformats.org/markup-compatibility/2006">
          <mc:Choice Requires="x14">
            <control shapeId="7476" r:id="rId311" name="Check Box 308">
              <controlPr locked="0" defaultSize="0" autoFill="0" autoLine="0" autoPict="0">
                <anchor moveWithCells="1">
                  <from>
                    <xdr:col>5</xdr:col>
                    <xdr:colOff>99060</xdr:colOff>
                    <xdr:row>133</xdr:row>
                    <xdr:rowOff>152400</xdr:rowOff>
                  </from>
                  <to>
                    <xdr:col>7</xdr:col>
                    <xdr:colOff>0</xdr:colOff>
                    <xdr:row>135</xdr:row>
                    <xdr:rowOff>22860</xdr:rowOff>
                  </to>
                </anchor>
              </controlPr>
            </control>
          </mc:Choice>
        </mc:AlternateContent>
        <mc:AlternateContent xmlns:mc="http://schemas.openxmlformats.org/markup-compatibility/2006">
          <mc:Choice Requires="x14">
            <control shapeId="7477" r:id="rId312" name="Check Box 309">
              <controlPr locked="0" defaultSize="0" autoFill="0" autoLine="0" autoPict="0">
                <anchor moveWithCells="1">
                  <from>
                    <xdr:col>9</xdr:col>
                    <xdr:colOff>99060</xdr:colOff>
                    <xdr:row>133</xdr:row>
                    <xdr:rowOff>152400</xdr:rowOff>
                  </from>
                  <to>
                    <xdr:col>11</xdr:col>
                    <xdr:colOff>0</xdr:colOff>
                    <xdr:row>135</xdr:row>
                    <xdr:rowOff>22860</xdr:rowOff>
                  </to>
                </anchor>
              </controlPr>
            </control>
          </mc:Choice>
        </mc:AlternateContent>
        <mc:AlternateContent xmlns:mc="http://schemas.openxmlformats.org/markup-compatibility/2006">
          <mc:Choice Requires="x14">
            <control shapeId="7478" r:id="rId313" name="Check Box 310">
              <controlPr locked="0" defaultSize="0" autoFill="0" autoLine="0" autoPict="0">
                <anchor moveWithCells="1">
                  <from>
                    <xdr:col>1</xdr:col>
                    <xdr:colOff>106680</xdr:colOff>
                    <xdr:row>134</xdr:row>
                    <xdr:rowOff>152400</xdr:rowOff>
                  </from>
                  <to>
                    <xdr:col>3</xdr:col>
                    <xdr:colOff>7620</xdr:colOff>
                    <xdr:row>136</xdr:row>
                    <xdr:rowOff>22860</xdr:rowOff>
                  </to>
                </anchor>
              </controlPr>
            </control>
          </mc:Choice>
        </mc:AlternateContent>
        <mc:AlternateContent xmlns:mc="http://schemas.openxmlformats.org/markup-compatibility/2006">
          <mc:Choice Requires="x14">
            <control shapeId="7479" r:id="rId314" name="Check Box 311">
              <controlPr locked="0" defaultSize="0" autoFill="0" autoLine="0" autoPict="0">
                <anchor moveWithCells="1">
                  <from>
                    <xdr:col>5</xdr:col>
                    <xdr:colOff>99060</xdr:colOff>
                    <xdr:row>134</xdr:row>
                    <xdr:rowOff>152400</xdr:rowOff>
                  </from>
                  <to>
                    <xdr:col>7</xdr:col>
                    <xdr:colOff>0</xdr:colOff>
                    <xdr:row>136</xdr:row>
                    <xdr:rowOff>22860</xdr:rowOff>
                  </to>
                </anchor>
              </controlPr>
            </control>
          </mc:Choice>
        </mc:AlternateContent>
        <mc:AlternateContent xmlns:mc="http://schemas.openxmlformats.org/markup-compatibility/2006">
          <mc:Choice Requires="x14">
            <control shapeId="7480" r:id="rId315" name="Check Box 312">
              <controlPr locked="0" defaultSize="0" autoFill="0" autoLine="0" autoPict="0">
                <anchor moveWithCells="1">
                  <from>
                    <xdr:col>9</xdr:col>
                    <xdr:colOff>99060</xdr:colOff>
                    <xdr:row>134</xdr:row>
                    <xdr:rowOff>152400</xdr:rowOff>
                  </from>
                  <to>
                    <xdr:col>11</xdr:col>
                    <xdr:colOff>0</xdr:colOff>
                    <xdr:row>136</xdr:row>
                    <xdr:rowOff>22860</xdr:rowOff>
                  </to>
                </anchor>
              </controlPr>
            </control>
          </mc:Choice>
        </mc:AlternateContent>
        <mc:AlternateContent xmlns:mc="http://schemas.openxmlformats.org/markup-compatibility/2006">
          <mc:Choice Requires="x14">
            <control shapeId="7481" r:id="rId316" name="Check Box 313">
              <controlPr locked="0" defaultSize="0" autoFill="0" autoLine="0" autoPict="0">
                <anchor moveWithCells="1">
                  <from>
                    <xdr:col>1</xdr:col>
                    <xdr:colOff>106680</xdr:colOff>
                    <xdr:row>135</xdr:row>
                    <xdr:rowOff>152400</xdr:rowOff>
                  </from>
                  <to>
                    <xdr:col>3</xdr:col>
                    <xdr:colOff>7620</xdr:colOff>
                    <xdr:row>137</xdr:row>
                    <xdr:rowOff>22860</xdr:rowOff>
                  </to>
                </anchor>
              </controlPr>
            </control>
          </mc:Choice>
        </mc:AlternateContent>
        <mc:AlternateContent xmlns:mc="http://schemas.openxmlformats.org/markup-compatibility/2006">
          <mc:Choice Requires="x14">
            <control shapeId="7482" r:id="rId317" name="Check Box 314">
              <controlPr locked="0" defaultSize="0" autoFill="0" autoLine="0" autoPict="0">
                <anchor moveWithCells="1">
                  <from>
                    <xdr:col>5</xdr:col>
                    <xdr:colOff>99060</xdr:colOff>
                    <xdr:row>135</xdr:row>
                    <xdr:rowOff>152400</xdr:rowOff>
                  </from>
                  <to>
                    <xdr:col>7</xdr:col>
                    <xdr:colOff>0</xdr:colOff>
                    <xdr:row>137</xdr:row>
                    <xdr:rowOff>22860</xdr:rowOff>
                  </to>
                </anchor>
              </controlPr>
            </control>
          </mc:Choice>
        </mc:AlternateContent>
        <mc:AlternateContent xmlns:mc="http://schemas.openxmlformats.org/markup-compatibility/2006">
          <mc:Choice Requires="x14">
            <control shapeId="7483" r:id="rId318" name="Check Box 315">
              <controlPr locked="0" defaultSize="0" autoFill="0" autoLine="0" autoPict="0">
                <anchor moveWithCells="1">
                  <from>
                    <xdr:col>9</xdr:col>
                    <xdr:colOff>99060</xdr:colOff>
                    <xdr:row>135</xdr:row>
                    <xdr:rowOff>152400</xdr:rowOff>
                  </from>
                  <to>
                    <xdr:col>11</xdr:col>
                    <xdr:colOff>0</xdr:colOff>
                    <xdr:row>137</xdr:row>
                    <xdr:rowOff>22860</xdr:rowOff>
                  </to>
                </anchor>
              </controlPr>
            </control>
          </mc:Choice>
        </mc:AlternateContent>
        <mc:AlternateContent xmlns:mc="http://schemas.openxmlformats.org/markup-compatibility/2006">
          <mc:Choice Requires="x14">
            <control shapeId="7484" r:id="rId319" name="Check Box 316">
              <controlPr locked="0" defaultSize="0" autoFill="0" autoLine="0" autoPict="0">
                <anchor moveWithCells="1">
                  <from>
                    <xdr:col>1</xdr:col>
                    <xdr:colOff>106680</xdr:colOff>
                    <xdr:row>136</xdr:row>
                    <xdr:rowOff>152400</xdr:rowOff>
                  </from>
                  <to>
                    <xdr:col>3</xdr:col>
                    <xdr:colOff>7620</xdr:colOff>
                    <xdr:row>138</xdr:row>
                    <xdr:rowOff>22860</xdr:rowOff>
                  </to>
                </anchor>
              </controlPr>
            </control>
          </mc:Choice>
        </mc:AlternateContent>
        <mc:AlternateContent xmlns:mc="http://schemas.openxmlformats.org/markup-compatibility/2006">
          <mc:Choice Requires="x14">
            <control shapeId="7485" r:id="rId320" name="Check Box 317">
              <controlPr locked="0" defaultSize="0" autoFill="0" autoLine="0" autoPict="0">
                <anchor moveWithCells="1">
                  <from>
                    <xdr:col>5</xdr:col>
                    <xdr:colOff>99060</xdr:colOff>
                    <xdr:row>136</xdr:row>
                    <xdr:rowOff>152400</xdr:rowOff>
                  </from>
                  <to>
                    <xdr:col>7</xdr:col>
                    <xdr:colOff>0</xdr:colOff>
                    <xdr:row>138</xdr:row>
                    <xdr:rowOff>22860</xdr:rowOff>
                  </to>
                </anchor>
              </controlPr>
            </control>
          </mc:Choice>
        </mc:AlternateContent>
        <mc:AlternateContent xmlns:mc="http://schemas.openxmlformats.org/markup-compatibility/2006">
          <mc:Choice Requires="x14">
            <control shapeId="7486" r:id="rId321" name="Check Box 318">
              <controlPr locked="0" defaultSize="0" autoFill="0" autoLine="0" autoPict="0">
                <anchor moveWithCells="1">
                  <from>
                    <xdr:col>9</xdr:col>
                    <xdr:colOff>99060</xdr:colOff>
                    <xdr:row>136</xdr:row>
                    <xdr:rowOff>152400</xdr:rowOff>
                  </from>
                  <to>
                    <xdr:col>11</xdr:col>
                    <xdr:colOff>0</xdr:colOff>
                    <xdr:row>138</xdr:row>
                    <xdr:rowOff>22860</xdr:rowOff>
                  </to>
                </anchor>
              </controlPr>
            </control>
          </mc:Choice>
        </mc:AlternateContent>
        <mc:AlternateContent xmlns:mc="http://schemas.openxmlformats.org/markup-compatibility/2006">
          <mc:Choice Requires="x14">
            <control shapeId="7487" r:id="rId322" name="Check Box 319">
              <controlPr locked="0" defaultSize="0" autoFill="0" autoLine="0" autoPict="0">
                <anchor moveWithCells="1">
                  <from>
                    <xdr:col>1</xdr:col>
                    <xdr:colOff>106680</xdr:colOff>
                    <xdr:row>137</xdr:row>
                    <xdr:rowOff>152400</xdr:rowOff>
                  </from>
                  <to>
                    <xdr:col>3</xdr:col>
                    <xdr:colOff>7620</xdr:colOff>
                    <xdr:row>139</xdr:row>
                    <xdr:rowOff>22860</xdr:rowOff>
                  </to>
                </anchor>
              </controlPr>
            </control>
          </mc:Choice>
        </mc:AlternateContent>
        <mc:AlternateContent xmlns:mc="http://schemas.openxmlformats.org/markup-compatibility/2006">
          <mc:Choice Requires="x14">
            <control shapeId="7488" r:id="rId323" name="Check Box 320">
              <controlPr locked="0" defaultSize="0" autoFill="0" autoLine="0" autoPict="0">
                <anchor moveWithCells="1">
                  <from>
                    <xdr:col>5</xdr:col>
                    <xdr:colOff>99060</xdr:colOff>
                    <xdr:row>137</xdr:row>
                    <xdr:rowOff>152400</xdr:rowOff>
                  </from>
                  <to>
                    <xdr:col>7</xdr:col>
                    <xdr:colOff>0</xdr:colOff>
                    <xdr:row>139</xdr:row>
                    <xdr:rowOff>22860</xdr:rowOff>
                  </to>
                </anchor>
              </controlPr>
            </control>
          </mc:Choice>
        </mc:AlternateContent>
        <mc:AlternateContent xmlns:mc="http://schemas.openxmlformats.org/markup-compatibility/2006">
          <mc:Choice Requires="x14">
            <control shapeId="7489" r:id="rId324" name="Check Box 321">
              <controlPr locked="0" defaultSize="0" autoFill="0" autoLine="0" autoPict="0">
                <anchor moveWithCells="1">
                  <from>
                    <xdr:col>9</xdr:col>
                    <xdr:colOff>99060</xdr:colOff>
                    <xdr:row>137</xdr:row>
                    <xdr:rowOff>152400</xdr:rowOff>
                  </from>
                  <to>
                    <xdr:col>11</xdr:col>
                    <xdr:colOff>0</xdr:colOff>
                    <xdr:row>139</xdr:row>
                    <xdr:rowOff>22860</xdr:rowOff>
                  </to>
                </anchor>
              </controlPr>
            </control>
          </mc:Choice>
        </mc:AlternateContent>
        <mc:AlternateContent xmlns:mc="http://schemas.openxmlformats.org/markup-compatibility/2006">
          <mc:Choice Requires="x14">
            <control shapeId="7490" r:id="rId325" name="Check Box 322">
              <controlPr locked="0" defaultSize="0" autoFill="0" autoLine="0" autoPict="0">
                <anchor moveWithCells="1">
                  <from>
                    <xdr:col>1</xdr:col>
                    <xdr:colOff>106680</xdr:colOff>
                    <xdr:row>138</xdr:row>
                    <xdr:rowOff>152400</xdr:rowOff>
                  </from>
                  <to>
                    <xdr:col>3</xdr:col>
                    <xdr:colOff>7620</xdr:colOff>
                    <xdr:row>140</xdr:row>
                    <xdr:rowOff>22860</xdr:rowOff>
                  </to>
                </anchor>
              </controlPr>
            </control>
          </mc:Choice>
        </mc:AlternateContent>
        <mc:AlternateContent xmlns:mc="http://schemas.openxmlformats.org/markup-compatibility/2006">
          <mc:Choice Requires="x14">
            <control shapeId="7491" r:id="rId326" name="Check Box 323">
              <controlPr locked="0" defaultSize="0" autoFill="0" autoLine="0" autoPict="0">
                <anchor moveWithCells="1">
                  <from>
                    <xdr:col>5</xdr:col>
                    <xdr:colOff>99060</xdr:colOff>
                    <xdr:row>138</xdr:row>
                    <xdr:rowOff>152400</xdr:rowOff>
                  </from>
                  <to>
                    <xdr:col>7</xdr:col>
                    <xdr:colOff>0</xdr:colOff>
                    <xdr:row>140</xdr:row>
                    <xdr:rowOff>22860</xdr:rowOff>
                  </to>
                </anchor>
              </controlPr>
            </control>
          </mc:Choice>
        </mc:AlternateContent>
        <mc:AlternateContent xmlns:mc="http://schemas.openxmlformats.org/markup-compatibility/2006">
          <mc:Choice Requires="x14">
            <control shapeId="7492" r:id="rId327" name="Check Box 324">
              <controlPr locked="0" defaultSize="0" autoFill="0" autoLine="0" autoPict="0">
                <anchor moveWithCells="1">
                  <from>
                    <xdr:col>9</xdr:col>
                    <xdr:colOff>99060</xdr:colOff>
                    <xdr:row>138</xdr:row>
                    <xdr:rowOff>152400</xdr:rowOff>
                  </from>
                  <to>
                    <xdr:col>11</xdr:col>
                    <xdr:colOff>0</xdr:colOff>
                    <xdr:row>140</xdr:row>
                    <xdr:rowOff>22860</xdr:rowOff>
                  </to>
                </anchor>
              </controlPr>
            </control>
          </mc:Choice>
        </mc:AlternateContent>
        <mc:AlternateContent xmlns:mc="http://schemas.openxmlformats.org/markup-compatibility/2006">
          <mc:Choice Requires="x14">
            <control shapeId="7493" r:id="rId328" name="Check Box 325">
              <controlPr locked="0" defaultSize="0" autoFill="0" autoLine="0" autoPict="0">
                <anchor moveWithCells="1">
                  <from>
                    <xdr:col>1</xdr:col>
                    <xdr:colOff>106680</xdr:colOff>
                    <xdr:row>139</xdr:row>
                    <xdr:rowOff>152400</xdr:rowOff>
                  </from>
                  <to>
                    <xdr:col>3</xdr:col>
                    <xdr:colOff>7620</xdr:colOff>
                    <xdr:row>141</xdr:row>
                    <xdr:rowOff>22860</xdr:rowOff>
                  </to>
                </anchor>
              </controlPr>
            </control>
          </mc:Choice>
        </mc:AlternateContent>
        <mc:AlternateContent xmlns:mc="http://schemas.openxmlformats.org/markup-compatibility/2006">
          <mc:Choice Requires="x14">
            <control shapeId="7494" r:id="rId329" name="Check Box 326">
              <controlPr locked="0" defaultSize="0" autoFill="0" autoLine="0" autoPict="0">
                <anchor moveWithCells="1">
                  <from>
                    <xdr:col>5</xdr:col>
                    <xdr:colOff>99060</xdr:colOff>
                    <xdr:row>139</xdr:row>
                    <xdr:rowOff>152400</xdr:rowOff>
                  </from>
                  <to>
                    <xdr:col>7</xdr:col>
                    <xdr:colOff>0</xdr:colOff>
                    <xdr:row>141</xdr:row>
                    <xdr:rowOff>22860</xdr:rowOff>
                  </to>
                </anchor>
              </controlPr>
            </control>
          </mc:Choice>
        </mc:AlternateContent>
        <mc:AlternateContent xmlns:mc="http://schemas.openxmlformats.org/markup-compatibility/2006">
          <mc:Choice Requires="x14">
            <control shapeId="7495" r:id="rId330" name="Check Box 327">
              <controlPr locked="0" defaultSize="0" autoFill="0" autoLine="0" autoPict="0">
                <anchor moveWithCells="1">
                  <from>
                    <xdr:col>9</xdr:col>
                    <xdr:colOff>99060</xdr:colOff>
                    <xdr:row>139</xdr:row>
                    <xdr:rowOff>152400</xdr:rowOff>
                  </from>
                  <to>
                    <xdr:col>11</xdr:col>
                    <xdr:colOff>0</xdr:colOff>
                    <xdr:row>141</xdr:row>
                    <xdr:rowOff>22860</xdr:rowOff>
                  </to>
                </anchor>
              </controlPr>
            </control>
          </mc:Choice>
        </mc:AlternateContent>
        <mc:AlternateContent xmlns:mc="http://schemas.openxmlformats.org/markup-compatibility/2006">
          <mc:Choice Requires="x14">
            <control shapeId="7496" r:id="rId331" name="Check Box 328">
              <controlPr locked="0" defaultSize="0" autoFill="0" autoLine="0" autoPict="0">
                <anchor moveWithCells="1">
                  <from>
                    <xdr:col>1</xdr:col>
                    <xdr:colOff>106680</xdr:colOff>
                    <xdr:row>140</xdr:row>
                    <xdr:rowOff>152400</xdr:rowOff>
                  </from>
                  <to>
                    <xdr:col>3</xdr:col>
                    <xdr:colOff>7620</xdr:colOff>
                    <xdr:row>142</xdr:row>
                    <xdr:rowOff>22860</xdr:rowOff>
                  </to>
                </anchor>
              </controlPr>
            </control>
          </mc:Choice>
        </mc:AlternateContent>
        <mc:AlternateContent xmlns:mc="http://schemas.openxmlformats.org/markup-compatibility/2006">
          <mc:Choice Requires="x14">
            <control shapeId="7497" r:id="rId332" name="Check Box 329">
              <controlPr locked="0" defaultSize="0" autoFill="0" autoLine="0" autoPict="0">
                <anchor moveWithCells="1">
                  <from>
                    <xdr:col>5</xdr:col>
                    <xdr:colOff>99060</xdr:colOff>
                    <xdr:row>140</xdr:row>
                    <xdr:rowOff>152400</xdr:rowOff>
                  </from>
                  <to>
                    <xdr:col>7</xdr:col>
                    <xdr:colOff>0</xdr:colOff>
                    <xdr:row>142</xdr:row>
                    <xdr:rowOff>22860</xdr:rowOff>
                  </to>
                </anchor>
              </controlPr>
            </control>
          </mc:Choice>
        </mc:AlternateContent>
        <mc:AlternateContent xmlns:mc="http://schemas.openxmlformats.org/markup-compatibility/2006">
          <mc:Choice Requires="x14">
            <control shapeId="7498" r:id="rId333" name="Check Box 330">
              <controlPr locked="0" defaultSize="0" autoFill="0" autoLine="0" autoPict="0">
                <anchor moveWithCells="1">
                  <from>
                    <xdr:col>9</xdr:col>
                    <xdr:colOff>99060</xdr:colOff>
                    <xdr:row>140</xdr:row>
                    <xdr:rowOff>152400</xdr:rowOff>
                  </from>
                  <to>
                    <xdr:col>11</xdr:col>
                    <xdr:colOff>0</xdr:colOff>
                    <xdr:row>142</xdr:row>
                    <xdr:rowOff>22860</xdr:rowOff>
                  </to>
                </anchor>
              </controlPr>
            </control>
          </mc:Choice>
        </mc:AlternateContent>
        <mc:AlternateContent xmlns:mc="http://schemas.openxmlformats.org/markup-compatibility/2006">
          <mc:Choice Requires="x14">
            <control shapeId="7499" r:id="rId334" name="Check Box 331">
              <controlPr locked="0" defaultSize="0" autoFill="0" autoLine="0" autoPict="0">
                <anchor moveWithCells="1">
                  <from>
                    <xdr:col>1</xdr:col>
                    <xdr:colOff>106680</xdr:colOff>
                    <xdr:row>141</xdr:row>
                    <xdr:rowOff>152400</xdr:rowOff>
                  </from>
                  <to>
                    <xdr:col>3</xdr:col>
                    <xdr:colOff>7620</xdr:colOff>
                    <xdr:row>143</xdr:row>
                    <xdr:rowOff>22860</xdr:rowOff>
                  </to>
                </anchor>
              </controlPr>
            </control>
          </mc:Choice>
        </mc:AlternateContent>
        <mc:AlternateContent xmlns:mc="http://schemas.openxmlformats.org/markup-compatibility/2006">
          <mc:Choice Requires="x14">
            <control shapeId="7500" r:id="rId335" name="Check Box 332">
              <controlPr locked="0" defaultSize="0" autoFill="0" autoLine="0" autoPict="0">
                <anchor moveWithCells="1">
                  <from>
                    <xdr:col>5</xdr:col>
                    <xdr:colOff>99060</xdr:colOff>
                    <xdr:row>141</xdr:row>
                    <xdr:rowOff>152400</xdr:rowOff>
                  </from>
                  <to>
                    <xdr:col>7</xdr:col>
                    <xdr:colOff>0</xdr:colOff>
                    <xdr:row>143</xdr:row>
                    <xdr:rowOff>22860</xdr:rowOff>
                  </to>
                </anchor>
              </controlPr>
            </control>
          </mc:Choice>
        </mc:AlternateContent>
        <mc:AlternateContent xmlns:mc="http://schemas.openxmlformats.org/markup-compatibility/2006">
          <mc:Choice Requires="x14">
            <control shapeId="7501" r:id="rId336" name="Check Box 333">
              <controlPr locked="0" defaultSize="0" autoFill="0" autoLine="0" autoPict="0">
                <anchor moveWithCells="1">
                  <from>
                    <xdr:col>9</xdr:col>
                    <xdr:colOff>99060</xdr:colOff>
                    <xdr:row>141</xdr:row>
                    <xdr:rowOff>152400</xdr:rowOff>
                  </from>
                  <to>
                    <xdr:col>11</xdr:col>
                    <xdr:colOff>0</xdr:colOff>
                    <xdr:row>143</xdr:row>
                    <xdr:rowOff>22860</xdr:rowOff>
                  </to>
                </anchor>
              </controlPr>
            </control>
          </mc:Choice>
        </mc:AlternateContent>
        <mc:AlternateContent xmlns:mc="http://schemas.openxmlformats.org/markup-compatibility/2006">
          <mc:Choice Requires="x14">
            <control shapeId="7502" r:id="rId337" name="Check Box 334">
              <controlPr locked="0" defaultSize="0" autoFill="0" autoLine="0" autoPict="0">
                <anchor moveWithCells="1">
                  <from>
                    <xdr:col>1</xdr:col>
                    <xdr:colOff>106680</xdr:colOff>
                    <xdr:row>142</xdr:row>
                    <xdr:rowOff>152400</xdr:rowOff>
                  </from>
                  <to>
                    <xdr:col>3</xdr:col>
                    <xdr:colOff>7620</xdr:colOff>
                    <xdr:row>144</xdr:row>
                    <xdr:rowOff>22860</xdr:rowOff>
                  </to>
                </anchor>
              </controlPr>
            </control>
          </mc:Choice>
        </mc:AlternateContent>
        <mc:AlternateContent xmlns:mc="http://schemas.openxmlformats.org/markup-compatibility/2006">
          <mc:Choice Requires="x14">
            <control shapeId="7503" r:id="rId338" name="Check Box 335">
              <controlPr locked="0" defaultSize="0" autoFill="0" autoLine="0" autoPict="0">
                <anchor moveWithCells="1">
                  <from>
                    <xdr:col>5</xdr:col>
                    <xdr:colOff>99060</xdr:colOff>
                    <xdr:row>142</xdr:row>
                    <xdr:rowOff>152400</xdr:rowOff>
                  </from>
                  <to>
                    <xdr:col>7</xdr:col>
                    <xdr:colOff>0</xdr:colOff>
                    <xdr:row>144</xdr:row>
                    <xdr:rowOff>22860</xdr:rowOff>
                  </to>
                </anchor>
              </controlPr>
            </control>
          </mc:Choice>
        </mc:AlternateContent>
        <mc:AlternateContent xmlns:mc="http://schemas.openxmlformats.org/markup-compatibility/2006">
          <mc:Choice Requires="x14">
            <control shapeId="7504" r:id="rId339" name="Check Box 336">
              <controlPr locked="0" defaultSize="0" autoFill="0" autoLine="0" autoPict="0">
                <anchor moveWithCells="1">
                  <from>
                    <xdr:col>9</xdr:col>
                    <xdr:colOff>99060</xdr:colOff>
                    <xdr:row>142</xdr:row>
                    <xdr:rowOff>152400</xdr:rowOff>
                  </from>
                  <to>
                    <xdr:col>11</xdr:col>
                    <xdr:colOff>0</xdr:colOff>
                    <xdr:row>144</xdr:row>
                    <xdr:rowOff>22860</xdr:rowOff>
                  </to>
                </anchor>
              </controlPr>
            </control>
          </mc:Choice>
        </mc:AlternateContent>
        <mc:AlternateContent xmlns:mc="http://schemas.openxmlformats.org/markup-compatibility/2006">
          <mc:Choice Requires="x14">
            <control shapeId="7505" r:id="rId340" name="Check Box 337">
              <controlPr locked="0" defaultSize="0" autoFill="0" autoLine="0" autoPict="0">
                <anchor moveWithCells="1">
                  <from>
                    <xdr:col>1</xdr:col>
                    <xdr:colOff>106680</xdr:colOff>
                    <xdr:row>143</xdr:row>
                    <xdr:rowOff>152400</xdr:rowOff>
                  </from>
                  <to>
                    <xdr:col>3</xdr:col>
                    <xdr:colOff>7620</xdr:colOff>
                    <xdr:row>145</xdr:row>
                    <xdr:rowOff>22860</xdr:rowOff>
                  </to>
                </anchor>
              </controlPr>
            </control>
          </mc:Choice>
        </mc:AlternateContent>
        <mc:AlternateContent xmlns:mc="http://schemas.openxmlformats.org/markup-compatibility/2006">
          <mc:Choice Requires="x14">
            <control shapeId="7506" r:id="rId341" name="Check Box 338">
              <controlPr locked="0" defaultSize="0" autoFill="0" autoLine="0" autoPict="0">
                <anchor moveWithCells="1">
                  <from>
                    <xdr:col>5</xdr:col>
                    <xdr:colOff>99060</xdr:colOff>
                    <xdr:row>143</xdr:row>
                    <xdr:rowOff>152400</xdr:rowOff>
                  </from>
                  <to>
                    <xdr:col>7</xdr:col>
                    <xdr:colOff>0</xdr:colOff>
                    <xdr:row>145</xdr:row>
                    <xdr:rowOff>22860</xdr:rowOff>
                  </to>
                </anchor>
              </controlPr>
            </control>
          </mc:Choice>
        </mc:AlternateContent>
        <mc:AlternateContent xmlns:mc="http://schemas.openxmlformats.org/markup-compatibility/2006">
          <mc:Choice Requires="x14">
            <control shapeId="7507" r:id="rId342" name="Check Box 339">
              <controlPr locked="0" defaultSize="0" autoFill="0" autoLine="0" autoPict="0">
                <anchor moveWithCells="1">
                  <from>
                    <xdr:col>9</xdr:col>
                    <xdr:colOff>99060</xdr:colOff>
                    <xdr:row>143</xdr:row>
                    <xdr:rowOff>152400</xdr:rowOff>
                  </from>
                  <to>
                    <xdr:col>11</xdr:col>
                    <xdr:colOff>0</xdr:colOff>
                    <xdr:row>145</xdr:row>
                    <xdr:rowOff>22860</xdr:rowOff>
                  </to>
                </anchor>
              </controlPr>
            </control>
          </mc:Choice>
        </mc:AlternateContent>
        <mc:AlternateContent xmlns:mc="http://schemas.openxmlformats.org/markup-compatibility/2006">
          <mc:Choice Requires="x14">
            <control shapeId="7508" r:id="rId343" name="Check Box 340">
              <controlPr locked="0" defaultSize="0" autoFill="0" autoLine="0" autoPict="0">
                <anchor moveWithCells="1">
                  <from>
                    <xdr:col>1</xdr:col>
                    <xdr:colOff>106680</xdr:colOff>
                    <xdr:row>144</xdr:row>
                    <xdr:rowOff>152400</xdr:rowOff>
                  </from>
                  <to>
                    <xdr:col>3</xdr:col>
                    <xdr:colOff>7620</xdr:colOff>
                    <xdr:row>146</xdr:row>
                    <xdr:rowOff>22860</xdr:rowOff>
                  </to>
                </anchor>
              </controlPr>
            </control>
          </mc:Choice>
        </mc:AlternateContent>
        <mc:AlternateContent xmlns:mc="http://schemas.openxmlformats.org/markup-compatibility/2006">
          <mc:Choice Requires="x14">
            <control shapeId="7509" r:id="rId344" name="Check Box 341">
              <controlPr locked="0" defaultSize="0" autoFill="0" autoLine="0" autoPict="0">
                <anchor moveWithCells="1">
                  <from>
                    <xdr:col>5</xdr:col>
                    <xdr:colOff>99060</xdr:colOff>
                    <xdr:row>144</xdr:row>
                    <xdr:rowOff>152400</xdr:rowOff>
                  </from>
                  <to>
                    <xdr:col>7</xdr:col>
                    <xdr:colOff>0</xdr:colOff>
                    <xdr:row>146</xdr:row>
                    <xdr:rowOff>22860</xdr:rowOff>
                  </to>
                </anchor>
              </controlPr>
            </control>
          </mc:Choice>
        </mc:AlternateContent>
        <mc:AlternateContent xmlns:mc="http://schemas.openxmlformats.org/markup-compatibility/2006">
          <mc:Choice Requires="x14">
            <control shapeId="7510" r:id="rId345" name="Check Box 342">
              <controlPr locked="0" defaultSize="0" autoFill="0" autoLine="0" autoPict="0">
                <anchor moveWithCells="1">
                  <from>
                    <xdr:col>9</xdr:col>
                    <xdr:colOff>99060</xdr:colOff>
                    <xdr:row>144</xdr:row>
                    <xdr:rowOff>152400</xdr:rowOff>
                  </from>
                  <to>
                    <xdr:col>11</xdr:col>
                    <xdr:colOff>0</xdr:colOff>
                    <xdr:row>146</xdr:row>
                    <xdr:rowOff>22860</xdr:rowOff>
                  </to>
                </anchor>
              </controlPr>
            </control>
          </mc:Choice>
        </mc:AlternateContent>
        <mc:AlternateContent xmlns:mc="http://schemas.openxmlformats.org/markup-compatibility/2006">
          <mc:Choice Requires="x14">
            <control shapeId="7511" r:id="rId346" name="Check Box 343">
              <controlPr locked="0" defaultSize="0" autoFill="0" autoLine="0" autoPict="0">
                <anchor moveWithCells="1">
                  <from>
                    <xdr:col>1</xdr:col>
                    <xdr:colOff>106680</xdr:colOff>
                    <xdr:row>145</xdr:row>
                    <xdr:rowOff>152400</xdr:rowOff>
                  </from>
                  <to>
                    <xdr:col>3</xdr:col>
                    <xdr:colOff>7620</xdr:colOff>
                    <xdr:row>147</xdr:row>
                    <xdr:rowOff>22860</xdr:rowOff>
                  </to>
                </anchor>
              </controlPr>
            </control>
          </mc:Choice>
        </mc:AlternateContent>
        <mc:AlternateContent xmlns:mc="http://schemas.openxmlformats.org/markup-compatibility/2006">
          <mc:Choice Requires="x14">
            <control shapeId="7512" r:id="rId347" name="Check Box 344">
              <controlPr locked="0" defaultSize="0" autoFill="0" autoLine="0" autoPict="0">
                <anchor moveWithCells="1">
                  <from>
                    <xdr:col>5</xdr:col>
                    <xdr:colOff>99060</xdr:colOff>
                    <xdr:row>145</xdr:row>
                    <xdr:rowOff>152400</xdr:rowOff>
                  </from>
                  <to>
                    <xdr:col>7</xdr:col>
                    <xdr:colOff>0</xdr:colOff>
                    <xdr:row>147</xdr:row>
                    <xdr:rowOff>22860</xdr:rowOff>
                  </to>
                </anchor>
              </controlPr>
            </control>
          </mc:Choice>
        </mc:AlternateContent>
        <mc:AlternateContent xmlns:mc="http://schemas.openxmlformats.org/markup-compatibility/2006">
          <mc:Choice Requires="x14">
            <control shapeId="7513" r:id="rId348" name="Check Box 345">
              <controlPr locked="0" defaultSize="0" autoFill="0" autoLine="0" autoPict="0">
                <anchor moveWithCells="1">
                  <from>
                    <xdr:col>9</xdr:col>
                    <xdr:colOff>99060</xdr:colOff>
                    <xdr:row>145</xdr:row>
                    <xdr:rowOff>152400</xdr:rowOff>
                  </from>
                  <to>
                    <xdr:col>11</xdr:col>
                    <xdr:colOff>0</xdr:colOff>
                    <xdr:row>147</xdr:row>
                    <xdr:rowOff>22860</xdr:rowOff>
                  </to>
                </anchor>
              </controlPr>
            </control>
          </mc:Choice>
        </mc:AlternateContent>
        <mc:AlternateContent xmlns:mc="http://schemas.openxmlformats.org/markup-compatibility/2006">
          <mc:Choice Requires="x14">
            <control shapeId="7514" r:id="rId349" name="Check Box 346">
              <controlPr locked="0" defaultSize="0" autoFill="0" autoLine="0" autoPict="0">
                <anchor moveWithCells="1">
                  <from>
                    <xdr:col>1</xdr:col>
                    <xdr:colOff>106680</xdr:colOff>
                    <xdr:row>146</xdr:row>
                    <xdr:rowOff>152400</xdr:rowOff>
                  </from>
                  <to>
                    <xdr:col>3</xdr:col>
                    <xdr:colOff>7620</xdr:colOff>
                    <xdr:row>148</xdr:row>
                    <xdr:rowOff>22860</xdr:rowOff>
                  </to>
                </anchor>
              </controlPr>
            </control>
          </mc:Choice>
        </mc:AlternateContent>
        <mc:AlternateContent xmlns:mc="http://schemas.openxmlformats.org/markup-compatibility/2006">
          <mc:Choice Requires="x14">
            <control shapeId="7515" r:id="rId350" name="Check Box 347">
              <controlPr locked="0" defaultSize="0" autoFill="0" autoLine="0" autoPict="0">
                <anchor moveWithCells="1">
                  <from>
                    <xdr:col>5</xdr:col>
                    <xdr:colOff>99060</xdr:colOff>
                    <xdr:row>146</xdr:row>
                    <xdr:rowOff>152400</xdr:rowOff>
                  </from>
                  <to>
                    <xdr:col>7</xdr:col>
                    <xdr:colOff>0</xdr:colOff>
                    <xdr:row>148</xdr:row>
                    <xdr:rowOff>22860</xdr:rowOff>
                  </to>
                </anchor>
              </controlPr>
            </control>
          </mc:Choice>
        </mc:AlternateContent>
        <mc:AlternateContent xmlns:mc="http://schemas.openxmlformats.org/markup-compatibility/2006">
          <mc:Choice Requires="x14">
            <control shapeId="7516" r:id="rId351" name="Check Box 348">
              <controlPr locked="0" defaultSize="0" autoFill="0" autoLine="0" autoPict="0">
                <anchor moveWithCells="1">
                  <from>
                    <xdr:col>9</xdr:col>
                    <xdr:colOff>99060</xdr:colOff>
                    <xdr:row>146</xdr:row>
                    <xdr:rowOff>152400</xdr:rowOff>
                  </from>
                  <to>
                    <xdr:col>11</xdr:col>
                    <xdr:colOff>0</xdr:colOff>
                    <xdr:row>148</xdr:row>
                    <xdr:rowOff>22860</xdr:rowOff>
                  </to>
                </anchor>
              </controlPr>
            </control>
          </mc:Choice>
        </mc:AlternateContent>
        <mc:AlternateContent xmlns:mc="http://schemas.openxmlformats.org/markup-compatibility/2006">
          <mc:Choice Requires="x14">
            <control shapeId="7517" r:id="rId352" name="Check Box 349">
              <controlPr locked="0" defaultSize="0" autoFill="0" autoLine="0" autoPict="0">
                <anchor moveWithCells="1">
                  <from>
                    <xdr:col>1</xdr:col>
                    <xdr:colOff>106680</xdr:colOff>
                    <xdr:row>147</xdr:row>
                    <xdr:rowOff>152400</xdr:rowOff>
                  </from>
                  <to>
                    <xdr:col>3</xdr:col>
                    <xdr:colOff>7620</xdr:colOff>
                    <xdr:row>149</xdr:row>
                    <xdr:rowOff>22860</xdr:rowOff>
                  </to>
                </anchor>
              </controlPr>
            </control>
          </mc:Choice>
        </mc:AlternateContent>
        <mc:AlternateContent xmlns:mc="http://schemas.openxmlformats.org/markup-compatibility/2006">
          <mc:Choice Requires="x14">
            <control shapeId="7518" r:id="rId353" name="Check Box 350">
              <controlPr locked="0" defaultSize="0" autoFill="0" autoLine="0" autoPict="0">
                <anchor moveWithCells="1">
                  <from>
                    <xdr:col>5</xdr:col>
                    <xdr:colOff>99060</xdr:colOff>
                    <xdr:row>147</xdr:row>
                    <xdr:rowOff>152400</xdr:rowOff>
                  </from>
                  <to>
                    <xdr:col>7</xdr:col>
                    <xdr:colOff>0</xdr:colOff>
                    <xdr:row>149</xdr:row>
                    <xdr:rowOff>22860</xdr:rowOff>
                  </to>
                </anchor>
              </controlPr>
            </control>
          </mc:Choice>
        </mc:AlternateContent>
        <mc:AlternateContent xmlns:mc="http://schemas.openxmlformats.org/markup-compatibility/2006">
          <mc:Choice Requires="x14">
            <control shapeId="7519" r:id="rId354" name="Check Box 351">
              <controlPr locked="0" defaultSize="0" autoFill="0" autoLine="0" autoPict="0">
                <anchor moveWithCells="1">
                  <from>
                    <xdr:col>9</xdr:col>
                    <xdr:colOff>99060</xdr:colOff>
                    <xdr:row>147</xdr:row>
                    <xdr:rowOff>152400</xdr:rowOff>
                  </from>
                  <to>
                    <xdr:col>11</xdr:col>
                    <xdr:colOff>0</xdr:colOff>
                    <xdr:row>149</xdr:row>
                    <xdr:rowOff>22860</xdr:rowOff>
                  </to>
                </anchor>
              </controlPr>
            </control>
          </mc:Choice>
        </mc:AlternateContent>
        <mc:AlternateContent xmlns:mc="http://schemas.openxmlformats.org/markup-compatibility/2006">
          <mc:Choice Requires="x14">
            <control shapeId="7520" r:id="rId355" name="Check Box 352">
              <controlPr locked="0" defaultSize="0" autoFill="0" autoLine="0" autoPict="0">
                <anchor moveWithCells="1">
                  <from>
                    <xdr:col>1</xdr:col>
                    <xdr:colOff>106680</xdr:colOff>
                    <xdr:row>148</xdr:row>
                    <xdr:rowOff>152400</xdr:rowOff>
                  </from>
                  <to>
                    <xdr:col>3</xdr:col>
                    <xdr:colOff>7620</xdr:colOff>
                    <xdr:row>150</xdr:row>
                    <xdr:rowOff>22860</xdr:rowOff>
                  </to>
                </anchor>
              </controlPr>
            </control>
          </mc:Choice>
        </mc:AlternateContent>
        <mc:AlternateContent xmlns:mc="http://schemas.openxmlformats.org/markup-compatibility/2006">
          <mc:Choice Requires="x14">
            <control shapeId="7521" r:id="rId356" name="Check Box 353">
              <controlPr locked="0" defaultSize="0" autoFill="0" autoLine="0" autoPict="0">
                <anchor moveWithCells="1">
                  <from>
                    <xdr:col>5</xdr:col>
                    <xdr:colOff>99060</xdr:colOff>
                    <xdr:row>148</xdr:row>
                    <xdr:rowOff>152400</xdr:rowOff>
                  </from>
                  <to>
                    <xdr:col>7</xdr:col>
                    <xdr:colOff>0</xdr:colOff>
                    <xdr:row>150</xdr:row>
                    <xdr:rowOff>22860</xdr:rowOff>
                  </to>
                </anchor>
              </controlPr>
            </control>
          </mc:Choice>
        </mc:AlternateContent>
        <mc:AlternateContent xmlns:mc="http://schemas.openxmlformats.org/markup-compatibility/2006">
          <mc:Choice Requires="x14">
            <control shapeId="7522" r:id="rId357" name="Check Box 354">
              <controlPr locked="0" defaultSize="0" autoFill="0" autoLine="0" autoPict="0">
                <anchor moveWithCells="1">
                  <from>
                    <xdr:col>9</xdr:col>
                    <xdr:colOff>99060</xdr:colOff>
                    <xdr:row>148</xdr:row>
                    <xdr:rowOff>152400</xdr:rowOff>
                  </from>
                  <to>
                    <xdr:col>11</xdr:col>
                    <xdr:colOff>0</xdr:colOff>
                    <xdr:row>150</xdr:row>
                    <xdr:rowOff>22860</xdr:rowOff>
                  </to>
                </anchor>
              </controlPr>
            </control>
          </mc:Choice>
        </mc:AlternateContent>
        <mc:AlternateContent xmlns:mc="http://schemas.openxmlformats.org/markup-compatibility/2006">
          <mc:Choice Requires="x14">
            <control shapeId="7523" r:id="rId358" name="Check Box 355">
              <controlPr locked="0" defaultSize="0" autoFill="0" autoLine="0" autoPict="0">
                <anchor moveWithCells="1">
                  <from>
                    <xdr:col>1</xdr:col>
                    <xdr:colOff>106680</xdr:colOff>
                    <xdr:row>149</xdr:row>
                    <xdr:rowOff>152400</xdr:rowOff>
                  </from>
                  <to>
                    <xdr:col>3</xdr:col>
                    <xdr:colOff>7620</xdr:colOff>
                    <xdr:row>151</xdr:row>
                    <xdr:rowOff>22860</xdr:rowOff>
                  </to>
                </anchor>
              </controlPr>
            </control>
          </mc:Choice>
        </mc:AlternateContent>
        <mc:AlternateContent xmlns:mc="http://schemas.openxmlformats.org/markup-compatibility/2006">
          <mc:Choice Requires="x14">
            <control shapeId="7524" r:id="rId359" name="Check Box 356">
              <controlPr locked="0" defaultSize="0" autoFill="0" autoLine="0" autoPict="0">
                <anchor moveWithCells="1">
                  <from>
                    <xdr:col>5</xdr:col>
                    <xdr:colOff>99060</xdr:colOff>
                    <xdr:row>149</xdr:row>
                    <xdr:rowOff>152400</xdr:rowOff>
                  </from>
                  <to>
                    <xdr:col>7</xdr:col>
                    <xdr:colOff>0</xdr:colOff>
                    <xdr:row>151</xdr:row>
                    <xdr:rowOff>22860</xdr:rowOff>
                  </to>
                </anchor>
              </controlPr>
            </control>
          </mc:Choice>
        </mc:AlternateContent>
        <mc:AlternateContent xmlns:mc="http://schemas.openxmlformats.org/markup-compatibility/2006">
          <mc:Choice Requires="x14">
            <control shapeId="7525" r:id="rId360" name="Check Box 357">
              <controlPr locked="0" defaultSize="0" autoFill="0" autoLine="0" autoPict="0">
                <anchor moveWithCells="1">
                  <from>
                    <xdr:col>9</xdr:col>
                    <xdr:colOff>99060</xdr:colOff>
                    <xdr:row>149</xdr:row>
                    <xdr:rowOff>152400</xdr:rowOff>
                  </from>
                  <to>
                    <xdr:col>11</xdr:col>
                    <xdr:colOff>0</xdr:colOff>
                    <xdr:row>151</xdr:row>
                    <xdr:rowOff>22860</xdr:rowOff>
                  </to>
                </anchor>
              </controlPr>
            </control>
          </mc:Choice>
        </mc:AlternateContent>
        <mc:AlternateContent xmlns:mc="http://schemas.openxmlformats.org/markup-compatibility/2006">
          <mc:Choice Requires="x14">
            <control shapeId="7526" r:id="rId361" name="Check Box 358">
              <controlPr locked="0" defaultSize="0" autoFill="0" autoLine="0" autoPict="0">
                <anchor moveWithCells="1">
                  <from>
                    <xdr:col>1</xdr:col>
                    <xdr:colOff>106680</xdr:colOff>
                    <xdr:row>150</xdr:row>
                    <xdr:rowOff>152400</xdr:rowOff>
                  </from>
                  <to>
                    <xdr:col>3</xdr:col>
                    <xdr:colOff>7620</xdr:colOff>
                    <xdr:row>152</xdr:row>
                    <xdr:rowOff>22860</xdr:rowOff>
                  </to>
                </anchor>
              </controlPr>
            </control>
          </mc:Choice>
        </mc:AlternateContent>
        <mc:AlternateContent xmlns:mc="http://schemas.openxmlformats.org/markup-compatibility/2006">
          <mc:Choice Requires="x14">
            <control shapeId="7527" r:id="rId362" name="Check Box 359">
              <controlPr locked="0" defaultSize="0" autoFill="0" autoLine="0" autoPict="0">
                <anchor moveWithCells="1">
                  <from>
                    <xdr:col>5</xdr:col>
                    <xdr:colOff>99060</xdr:colOff>
                    <xdr:row>150</xdr:row>
                    <xdr:rowOff>152400</xdr:rowOff>
                  </from>
                  <to>
                    <xdr:col>7</xdr:col>
                    <xdr:colOff>0</xdr:colOff>
                    <xdr:row>152</xdr:row>
                    <xdr:rowOff>22860</xdr:rowOff>
                  </to>
                </anchor>
              </controlPr>
            </control>
          </mc:Choice>
        </mc:AlternateContent>
        <mc:AlternateContent xmlns:mc="http://schemas.openxmlformats.org/markup-compatibility/2006">
          <mc:Choice Requires="x14">
            <control shapeId="7528" r:id="rId363" name="Check Box 360">
              <controlPr locked="0" defaultSize="0" autoFill="0" autoLine="0" autoPict="0">
                <anchor moveWithCells="1">
                  <from>
                    <xdr:col>9</xdr:col>
                    <xdr:colOff>99060</xdr:colOff>
                    <xdr:row>150</xdr:row>
                    <xdr:rowOff>152400</xdr:rowOff>
                  </from>
                  <to>
                    <xdr:col>11</xdr:col>
                    <xdr:colOff>0</xdr:colOff>
                    <xdr:row>152</xdr:row>
                    <xdr:rowOff>22860</xdr:rowOff>
                  </to>
                </anchor>
              </controlPr>
            </control>
          </mc:Choice>
        </mc:AlternateContent>
        <mc:AlternateContent xmlns:mc="http://schemas.openxmlformats.org/markup-compatibility/2006">
          <mc:Choice Requires="x14">
            <control shapeId="7543" r:id="rId364" name="Check Box 375">
              <controlPr locked="0" defaultSize="0" autoFill="0" autoLine="0" autoPict="0">
                <anchor moveWithCells="1">
                  <from>
                    <xdr:col>1</xdr:col>
                    <xdr:colOff>106680</xdr:colOff>
                    <xdr:row>160</xdr:row>
                    <xdr:rowOff>160020</xdr:rowOff>
                  </from>
                  <to>
                    <xdr:col>3</xdr:col>
                    <xdr:colOff>7620</xdr:colOff>
                    <xdr:row>162</xdr:row>
                    <xdr:rowOff>38100</xdr:rowOff>
                  </to>
                </anchor>
              </controlPr>
            </control>
          </mc:Choice>
        </mc:AlternateContent>
        <mc:AlternateContent xmlns:mc="http://schemas.openxmlformats.org/markup-compatibility/2006">
          <mc:Choice Requires="x14">
            <control shapeId="7544" r:id="rId365" name="Check Box 376">
              <controlPr locked="0" defaultSize="0" autoFill="0" autoLine="0" autoPict="0">
                <anchor moveWithCells="1">
                  <from>
                    <xdr:col>5</xdr:col>
                    <xdr:colOff>99060</xdr:colOff>
                    <xdr:row>160</xdr:row>
                    <xdr:rowOff>160020</xdr:rowOff>
                  </from>
                  <to>
                    <xdr:col>7</xdr:col>
                    <xdr:colOff>0</xdr:colOff>
                    <xdr:row>162</xdr:row>
                    <xdr:rowOff>38100</xdr:rowOff>
                  </to>
                </anchor>
              </controlPr>
            </control>
          </mc:Choice>
        </mc:AlternateContent>
        <mc:AlternateContent xmlns:mc="http://schemas.openxmlformats.org/markup-compatibility/2006">
          <mc:Choice Requires="x14">
            <control shapeId="7545" r:id="rId366" name="Check Box 377">
              <controlPr locked="0" defaultSize="0" autoFill="0" autoLine="0" autoPict="0">
                <anchor moveWithCells="1">
                  <from>
                    <xdr:col>9</xdr:col>
                    <xdr:colOff>99060</xdr:colOff>
                    <xdr:row>160</xdr:row>
                    <xdr:rowOff>160020</xdr:rowOff>
                  </from>
                  <to>
                    <xdr:col>11</xdr:col>
                    <xdr:colOff>0</xdr:colOff>
                    <xdr:row>162</xdr:row>
                    <xdr:rowOff>38100</xdr:rowOff>
                  </to>
                </anchor>
              </controlPr>
            </control>
          </mc:Choice>
        </mc:AlternateContent>
        <mc:AlternateContent xmlns:mc="http://schemas.openxmlformats.org/markup-compatibility/2006">
          <mc:Choice Requires="x14">
            <control shapeId="7546" r:id="rId367" name="Check Box 378">
              <controlPr locked="0" defaultSize="0" autoFill="0" autoLine="0" autoPict="0">
                <anchor moveWithCells="1">
                  <from>
                    <xdr:col>1</xdr:col>
                    <xdr:colOff>106680</xdr:colOff>
                    <xdr:row>161</xdr:row>
                    <xdr:rowOff>152400</xdr:rowOff>
                  </from>
                  <to>
                    <xdr:col>3</xdr:col>
                    <xdr:colOff>7620</xdr:colOff>
                    <xdr:row>163</xdr:row>
                    <xdr:rowOff>22860</xdr:rowOff>
                  </to>
                </anchor>
              </controlPr>
            </control>
          </mc:Choice>
        </mc:AlternateContent>
        <mc:AlternateContent xmlns:mc="http://schemas.openxmlformats.org/markup-compatibility/2006">
          <mc:Choice Requires="x14">
            <control shapeId="7547" r:id="rId368" name="Check Box 379">
              <controlPr locked="0" defaultSize="0" autoFill="0" autoLine="0" autoPict="0">
                <anchor moveWithCells="1">
                  <from>
                    <xdr:col>5</xdr:col>
                    <xdr:colOff>99060</xdr:colOff>
                    <xdr:row>161</xdr:row>
                    <xdr:rowOff>152400</xdr:rowOff>
                  </from>
                  <to>
                    <xdr:col>7</xdr:col>
                    <xdr:colOff>0</xdr:colOff>
                    <xdr:row>163</xdr:row>
                    <xdr:rowOff>22860</xdr:rowOff>
                  </to>
                </anchor>
              </controlPr>
            </control>
          </mc:Choice>
        </mc:AlternateContent>
        <mc:AlternateContent xmlns:mc="http://schemas.openxmlformats.org/markup-compatibility/2006">
          <mc:Choice Requires="x14">
            <control shapeId="7548" r:id="rId369" name="Check Box 380">
              <controlPr locked="0" defaultSize="0" autoFill="0" autoLine="0" autoPict="0">
                <anchor moveWithCells="1">
                  <from>
                    <xdr:col>9</xdr:col>
                    <xdr:colOff>99060</xdr:colOff>
                    <xdr:row>161</xdr:row>
                    <xdr:rowOff>152400</xdr:rowOff>
                  </from>
                  <to>
                    <xdr:col>11</xdr:col>
                    <xdr:colOff>0</xdr:colOff>
                    <xdr:row>163</xdr:row>
                    <xdr:rowOff>22860</xdr:rowOff>
                  </to>
                </anchor>
              </controlPr>
            </control>
          </mc:Choice>
        </mc:AlternateContent>
        <mc:AlternateContent xmlns:mc="http://schemas.openxmlformats.org/markup-compatibility/2006">
          <mc:Choice Requires="x14">
            <control shapeId="7549" r:id="rId370" name="Check Box 381">
              <controlPr locked="0" defaultSize="0" autoFill="0" autoLine="0" autoPict="0">
                <anchor moveWithCells="1">
                  <from>
                    <xdr:col>1</xdr:col>
                    <xdr:colOff>106680</xdr:colOff>
                    <xdr:row>162</xdr:row>
                    <xdr:rowOff>152400</xdr:rowOff>
                  </from>
                  <to>
                    <xdr:col>3</xdr:col>
                    <xdr:colOff>7620</xdr:colOff>
                    <xdr:row>164</xdr:row>
                    <xdr:rowOff>22860</xdr:rowOff>
                  </to>
                </anchor>
              </controlPr>
            </control>
          </mc:Choice>
        </mc:AlternateContent>
        <mc:AlternateContent xmlns:mc="http://schemas.openxmlformats.org/markup-compatibility/2006">
          <mc:Choice Requires="x14">
            <control shapeId="7550" r:id="rId371" name="Check Box 382">
              <controlPr locked="0" defaultSize="0" autoFill="0" autoLine="0" autoPict="0">
                <anchor moveWithCells="1">
                  <from>
                    <xdr:col>5</xdr:col>
                    <xdr:colOff>99060</xdr:colOff>
                    <xdr:row>162</xdr:row>
                    <xdr:rowOff>152400</xdr:rowOff>
                  </from>
                  <to>
                    <xdr:col>7</xdr:col>
                    <xdr:colOff>0</xdr:colOff>
                    <xdr:row>164</xdr:row>
                    <xdr:rowOff>22860</xdr:rowOff>
                  </to>
                </anchor>
              </controlPr>
            </control>
          </mc:Choice>
        </mc:AlternateContent>
        <mc:AlternateContent xmlns:mc="http://schemas.openxmlformats.org/markup-compatibility/2006">
          <mc:Choice Requires="x14">
            <control shapeId="7551" r:id="rId372" name="Check Box 383">
              <controlPr locked="0" defaultSize="0" autoFill="0" autoLine="0" autoPict="0">
                <anchor moveWithCells="1">
                  <from>
                    <xdr:col>9</xdr:col>
                    <xdr:colOff>99060</xdr:colOff>
                    <xdr:row>162</xdr:row>
                    <xdr:rowOff>152400</xdr:rowOff>
                  </from>
                  <to>
                    <xdr:col>11</xdr:col>
                    <xdr:colOff>0</xdr:colOff>
                    <xdr:row>164</xdr:row>
                    <xdr:rowOff>22860</xdr:rowOff>
                  </to>
                </anchor>
              </controlPr>
            </control>
          </mc:Choice>
        </mc:AlternateContent>
        <mc:AlternateContent xmlns:mc="http://schemas.openxmlformats.org/markup-compatibility/2006">
          <mc:Choice Requires="x14">
            <control shapeId="7552" r:id="rId373" name="Check Box 384">
              <controlPr locked="0" defaultSize="0" autoFill="0" autoLine="0" autoPict="0">
                <anchor moveWithCells="1">
                  <from>
                    <xdr:col>1</xdr:col>
                    <xdr:colOff>106680</xdr:colOff>
                    <xdr:row>163</xdr:row>
                    <xdr:rowOff>152400</xdr:rowOff>
                  </from>
                  <to>
                    <xdr:col>3</xdr:col>
                    <xdr:colOff>7620</xdr:colOff>
                    <xdr:row>165</xdr:row>
                    <xdr:rowOff>22860</xdr:rowOff>
                  </to>
                </anchor>
              </controlPr>
            </control>
          </mc:Choice>
        </mc:AlternateContent>
        <mc:AlternateContent xmlns:mc="http://schemas.openxmlformats.org/markup-compatibility/2006">
          <mc:Choice Requires="x14">
            <control shapeId="7553" r:id="rId374" name="Check Box 385">
              <controlPr locked="0" defaultSize="0" autoFill="0" autoLine="0" autoPict="0">
                <anchor moveWithCells="1">
                  <from>
                    <xdr:col>5</xdr:col>
                    <xdr:colOff>99060</xdr:colOff>
                    <xdr:row>163</xdr:row>
                    <xdr:rowOff>152400</xdr:rowOff>
                  </from>
                  <to>
                    <xdr:col>7</xdr:col>
                    <xdr:colOff>0</xdr:colOff>
                    <xdr:row>165</xdr:row>
                    <xdr:rowOff>22860</xdr:rowOff>
                  </to>
                </anchor>
              </controlPr>
            </control>
          </mc:Choice>
        </mc:AlternateContent>
        <mc:AlternateContent xmlns:mc="http://schemas.openxmlformats.org/markup-compatibility/2006">
          <mc:Choice Requires="x14">
            <control shapeId="7554" r:id="rId375" name="Check Box 386">
              <controlPr locked="0" defaultSize="0" autoFill="0" autoLine="0" autoPict="0">
                <anchor moveWithCells="1">
                  <from>
                    <xdr:col>9</xdr:col>
                    <xdr:colOff>99060</xdr:colOff>
                    <xdr:row>163</xdr:row>
                    <xdr:rowOff>152400</xdr:rowOff>
                  </from>
                  <to>
                    <xdr:col>11</xdr:col>
                    <xdr:colOff>0</xdr:colOff>
                    <xdr:row>165</xdr:row>
                    <xdr:rowOff>22860</xdr:rowOff>
                  </to>
                </anchor>
              </controlPr>
            </control>
          </mc:Choice>
        </mc:AlternateContent>
        <mc:AlternateContent xmlns:mc="http://schemas.openxmlformats.org/markup-compatibility/2006">
          <mc:Choice Requires="x14">
            <control shapeId="7555" r:id="rId376" name="Check Box 387">
              <controlPr locked="0" defaultSize="0" autoFill="0" autoLine="0" autoPict="0">
                <anchor moveWithCells="1">
                  <from>
                    <xdr:col>1</xdr:col>
                    <xdr:colOff>106680</xdr:colOff>
                    <xdr:row>164</xdr:row>
                    <xdr:rowOff>152400</xdr:rowOff>
                  </from>
                  <to>
                    <xdr:col>3</xdr:col>
                    <xdr:colOff>7620</xdr:colOff>
                    <xdr:row>166</xdr:row>
                    <xdr:rowOff>22860</xdr:rowOff>
                  </to>
                </anchor>
              </controlPr>
            </control>
          </mc:Choice>
        </mc:AlternateContent>
        <mc:AlternateContent xmlns:mc="http://schemas.openxmlformats.org/markup-compatibility/2006">
          <mc:Choice Requires="x14">
            <control shapeId="7556" r:id="rId377" name="Check Box 388">
              <controlPr locked="0" defaultSize="0" autoFill="0" autoLine="0" autoPict="0">
                <anchor moveWithCells="1">
                  <from>
                    <xdr:col>5</xdr:col>
                    <xdr:colOff>99060</xdr:colOff>
                    <xdr:row>164</xdr:row>
                    <xdr:rowOff>152400</xdr:rowOff>
                  </from>
                  <to>
                    <xdr:col>7</xdr:col>
                    <xdr:colOff>0</xdr:colOff>
                    <xdr:row>166</xdr:row>
                    <xdr:rowOff>22860</xdr:rowOff>
                  </to>
                </anchor>
              </controlPr>
            </control>
          </mc:Choice>
        </mc:AlternateContent>
        <mc:AlternateContent xmlns:mc="http://schemas.openxmlformats.org/markup-compatibility/2006">
          <mc:Choice Requires="x14">
            <control shapeId="7557" r:id="rId378" name="Check Box 389">
              <controlPr locked="0" defaultSize="0" autoFill="0" autoLine="0" autoPict="0">
                <anchor moveWithCells="1">
                  <from>
                    <xdr:col>9</xdr:col>
                    <xdr:colOff>99060</xdr:colOff>
                    <xdr:row>164</xdr:row>
                    <xdr:rowOff>152400</xdr:rowOff>
                  </from>
                  <to>
                    <xdr:col>11</xdr:col>
                    <xdr:colOff>0</xdr:colOff>
                    <xdr:row>166</xdr:row>
                    <xdr:rowOff>22860</xdr:rowOff>
                  </to>
                </anchor>
              </controlPr>
            </control>
          </mc:Choice>
        </mc:AlternateContent>
        <mc:AlternateContent xmlns:mc="http://schemas.openxmlformats.org/markup-compatibility/2006">
          <mc:Choice Requires="x14">
            <control shapeId="7558" r:id="rId379" name="Check Box 390">
              <controlPr locked="0" defaultSize="0" autoFill="0" autoLine="0" autoPict="0">
                <anchor moveWithCells="1">
                  <from>
                    <xdr:col>1</xdr:col>
                    <xdr:colOff>106680</xdr:colOff>
                    <xdr:row>165</xdr:row>
                    <xdr:rowOff>152400</xdr:rowOff>
                  </from>
                  <to>
                    <xdr:col>3</xdr:col>
                    <xdr:colOff>7620</xdr:colOff>
                    <xdr:row>167</xdr:row>
                    <xdr:rowOff>22860</xdr:rowOff>
                  </to>
                </anchor>
              </controlPr>
            </control>
          </mc:Choice>
        </mc:AlternateContent>
        <mc:AlternateContent xmlns:mc="http://schemas.openxmlformats.org/markup-compatibility/2006">
          <mc:Choice Requires="x14">
            <control shapeId="7559" r:id="rId380" name="Check Box 391">
              <controlPr locked="0" defaultSize="0" autoFill="0" autoLine="0" autoPict="0">
                <anchor moveWithCells="1">
                  <from>
                    <xdr:col>5</xdr:col>
                    <xdr:colOff>99060</xdr:colOff>
                    <xdr:row>165</xdr:row>
                    <xdr:rowOff>152400</xdr:rowOff>
                  </from>
                  <to>
                    <xdr:col>7</xdr:col>
                    <xdr:colOff>0</xdr:colOff>
                    <xdr:row>167</xdr:row>
                    <xdr:rowOff>22860</xdr:rowOff>
                  </to>
                </anchor>
              </controlPr>
            </control>
          </mc:Choice>
        </mc:AlternateContent>
        <mc:AlternateContent xmlns:mc="http://schemas.openxmlformats.org/markup-compatibility/2006">
          <mc:Choice Requires="x14">
            <control shapeId="7560" r:id="rId381" name="Check Box 392">
              <controlPr locked="0" defaultSize="0" autoFill="0" autoLine="0" autoPict="0">
                <anchor moveWithCells="1">
                  <from>
                    <xdr:col>9</xdr:col>
                    <xdr:colOff>99060</xdr:colOff>
                    <xdr:row>165</xdr:row>
                    <xdr:rowOff>152400</xdr:rowOff>
                  </from>
                  <to>
                    <xdr:col>11</xdr:col>
                    <xdr:colOff>0</xdr:colOff>
                    <xdr:row>167</xdr:row>
                    <xdr:rowOff>22860</xdr:rowOff>
                  </to>
                </anchor>
              </controlPr>
            </control>
          </mc:Choice>
        </mc:AlternateContent>
        <mc:AlternateContent xmlns:mc="http://schemas.openxmlformats.org/markup-compatibility/2006">
          <mc:Choice Requires="x14">
            <control shapeId="7561" r:id="rId382" name="Check Box 393">
              <controlPr locked="0" defaultSize="0" autoFill="0" autoLine="0" autoPict="0">
                <anchor moveWithCells="1">
                  <from>
                    <xdr:col>1</xdr:col>
                    <xdr:colOff>106680</xdr:colOff>
                    <xdr:row>166</xdr:row>
                    <xdr:rowOff>152400</xdr:rowOff>
                  </from>
                  <to>
                    <xdr:col>3</xdr:col>
                    <xdr:colOff>7620</xdr:colOff>
                    <xdr:row>168</xdr:row>
                    <xdr:rowOff>22860</xdr:rowOff>
                  </to>
                </anchor>
              </controlPr>
            </control>
          </mc:Choice>
        </mc:AlternateContent>
        <mc:AlternateContent xmlns:mc="http://schemas.openxmlformats.org/markup-compatibility/2006">
          <mc:Choice Requires="x14">
            <control shapeId="7562" r:id="rId383" name="Check Box 394">
              <controlPr locked="0" defaultSize="0" autoFill="0" autoLine="0" autoPict="0">
                <anchor moveWithCells="1">
                  <from>
                    <xdr:col>5</xdr:col>
                    <xdr:colOff>99060</xdr:colOff>
                    <xdr:row>166</xdr:row>
                    <xdr:rowOff>152400</xdr:rowOff>
                  </from>
                  <to>
                    <xdr:col>7</xdr:col>
                    <xdr:colOff>0</xdr:colOff>
                    <xdr:row>168</xdr:row>
                    <xdr:rowOff>22860</xdr:rowOff>
                  </to>
                </anchor>
              </controlPr>
            </control>
          </mc:Choice>
        </mc:AlternateContent>
        <mc:AlternateContent xmlns:mc="http://schemas.openxmlformats.org/markup-compatibility/2006">
          <mc:Choice Requires="x14">
            <control shapeId="7563" r:id="rId384" name="Check Box 395">
              <controlPr locked="0" defaultSize="0" autoFill="0" autoLine="0" autoPict="0">
                <anchor moveWithCells="1">
                  <from>
                    <xdr:col>9</xdr:col>
                    <xdr:colOff>99060</xdr:colOff>
                    <xdr:row>166</xdr:row>
                    <xdr:rowOff>152400</xdr:rowOff>
                  </from>
                  <to>
                    <xdr:col>11</xdr:col>
                    <xdr:colOff>0</xdr:colOff>
                    <xdr:row>168</xdr:row>
                    <xdr:rowOff>22860</xdr:rowOff>
                  </to>
                </anchor>
              </controlPr>
            </control>
          </mc:Choice>
        </mc:AlternateContent>
        <mc:AlternateContent xmlns:mc="http://schemas.openxmlformats.org/markup-compatibility/2006">
          <mc:Choice Requires="x14">
            <control shapeId="7564" r:id="rId385" name="Check Box 396">
              <controlPr locked="0" defaultSize="0" autoFill="0" autoLine="0" autoPict="0">
                <anchor moveWithCells="1">
                  <from>
                    <xdr:col>1</xdr:col>
                    <xdr:colOff>106680</xdr:colOff>
                    <xdr:row>167</xdr:row>
                    <xdr:rowOff>152400</xdr:rowOff>
                  </from>
                  <to>
                    <xdr:col>3</xdr:col>
                    <xdr:colOff>7620</xdr:colOff>
                    <xdr:row>169</xdr:row>
                    <xdr:rowOff>22860</xdr:rowOff>
                  </to>
                </anchor>
              </controlPr>
            </control>
          </mc:Choice>
        </mc:AlternateContent>
        <mc:AlternateContent xmlns:mc="http://schemas.openxmlformats.org/markup-compatibility/2006">
          <mc:Choice Requires="x14">
            <control shapeId="7565" r:id="rId386" name="Check Box 397">
              <controlPr locked="0" defaultSize="0" autoFill="0" autoLine="0" autoPict="0">
                <anchor moveWithCells="1">
                  <from>
                    <xdr:col>5</xdr:col>
                    <xdr:colOff>99060</xdr:colOff>
                    <xdr:row>167</xdr:row>
                    <xdr:rowOff>152400</xdr:rowOff>
                  </from>
                  <to>
                    <xdr:col>7</xdr:col>
                    <xdr:colOff>0</xdr:colOff>
                    <xdr:row>169</xdr:row>
                    <xdr:rowOff>22860</xdr:rowOff>
                  </to>
                </anchor>
              </controlPr>
            </control>
          </mc:Choice>
        </mc:AlternateContent>
        <mc:AlternateContent xmlns:mc="http://schemas.openxmlformats.org/markup-compatibility/2006">
          <mc:Choice Requires="x14">
            <control shapeId="7566" r:id="rId387" name="Check Box 398">
              <controlPr locked="0" defaultSize="0" autoFill="0" autoLine="0" autoPict="0">
                <anchor moveWithCells="1">
                  <from>
                    <xdr:col>9</xdr:col>
                    <xdr:colOff>99060</xdr:colOff>
                    <xdr:row>167</xdr:row>
                    <xdr:rowOff>152400</xdr:rowOff>
                  </from>
                  <to>
                    <xdr:col>11</xdr:col>
                    <xdr:colOff>0</xdr:colOff>
                    <xdr:row>169</xdr:row>
                    <xdr:rowOff>22860</xdr:rowOff>
                  </to>
                </anchor>
              </controlPr>
            </control>
          </mc:Choice>
        </mc:AlternateContent>
        <mc:AlternateContent xmlns:mc="http://schemas.openxmlformats.org/markup-compatibility/2006">
          <mc:Choice Requires="x14">
            <control shapeId="7567" r:id="rId388" name="Check Box 399">
              <controlPr locked="0" defaultSize="0" autoFill="0" autoLine="0" autoPict="0">
                <anchor moveWithCells="1">
                  <from>
                    <xdr:col>1</xdr:col>
                    <xdr:colOff>106680</xdr:colOff>
                    <xdr:row>168</xdr:row>
                    <xdr:rowOff>152400</xdr:rowOff>
                  </from>
                  <to>
                    <xdr:col>3</xdr:col>
                    <xdr:colOff>7620</xdr:colOff>
                    <xdr:row>170</xdr:row>
                    <xdr:rowOff>22860</xdr:rowOff>
                  </to>
                </anchor>
              </controlPr>
            </control>
          </mc:Choice>
        </mc:AlternateContent>
        <mc:AlternateContent xmlns:mc="http://schemas.openxmlformats.org/markup-compatibility/2006">
          <mc:Choice Requires="x14">
            <control shapeId="7568" r:id="rId389" name="Check Box 400">
              <controlPr locked="0" defaultSize="0" autoFill="0" autoLine="0" autoPict="0">
                <anchor moveWithCells="1">
                  <from>
                    <xdr:col>5</xdr:col>
                    <xdr:colOff>99060</xdr:colOff>
                    <xdr:row>168</xdr:row>
                    <xdr:rowOff>152400</xdr:rowOff>
                  </from>
                  <to>
                    <xdr:col>7</xdr:col>
                    <xdr:colOff>0</xdr:colOff>
                    <xdr:row>170</xdr:row>
                    <xdr:rowOff>22860</xdr:rowOff>
                  </to>
                </anchor>
              </controlPr>
            </control>
          </mc:Choice>
        </mc:AlternateContent>
        <mc:AlternateContent xmlns:mc="http://schemas.openxmlformats.org/markup-compatibility/2006">
          <mc:Choice Requires="x14">
            <control shapeId="7569" r:id="rId390" name="Check Box 401">
              <controlPr locked="0" defaultSize="0" autoFill="0" autoLine="0" autoPict="0">
                <anchor moveWithCells="1">
                  <from>
                    <xdr:col>9</xdr:col>
                    <xdr:colOff>99060</xdr:colOff>
                    <xdr:row>168</xdr:row>
                    <xdr:rowOff>152400</xdr:rowOff>
                  </from>
                  <to>
                    <xdr:col>11</xdr:col>
                    <xdr:colOff>0</xdr:colOff>
                    <xdr:row>170</xdr:row>
                    <xdr:rowOff>22860</xdr:rowOff>
                  </to>
                </anchor>
              </controlPr>
            </control>
          </mc:Choice>
        </mc:AlternateContent>
        <mc:AlternateContent xmlns:mc="http://schemas.openxmlformats.org/markup-compatibility/2006">
          <mc:Choice Requires="x14">
            <control shapeId="7570" r:id="rId391" name="Check Box 402">
              <controlPr locked="0" defaultSize="0" autoFill="0" autoLine="0" autoPict="0">
                <anchor moveWithCells="1">
                  <from>
                    <xdr:col>1</xdr:col>
                    <xdr:colOff>106680</xdr:colOff>
                    <xdr:row>169</xdr:row>
                    <xdr:rowOff>152400</xdr:rowOff>
                  </from>
                  <to>
                    <xdr:col>3</xdr:col>
                    <xdr:colOff>7620</xdr:colOff>
                    <xdr:row>171</xdr:row>
                    <xdr:rowOff>22860</xdr:rowOff>
                  </to>
                </anchor>
              </controlPr>
            </control>
          </mc:Choice>
        </mc:AlternateContent>
        <mc:AlternateContent xmlns:mc="http://schemas.openxmlformats.org/markup-compatibility/2006">
          <mc:Choice Requires="x14">
            <control shapeId="7571" r:id="rId392" name="Check Box 403">
              <controlPr locked="0" defaultSize="0" autoFill="0" autoLine="0" autoPict="0">
                <anchor moveWithCells="1">
                  <from>
                    <xdr:col>5</xdr:col>
                    <xdr:colOff>99060</xdr:colOff>
                    <xdr:row>169</xdr:row>
                    <xdr:rowOff>152400</xdr:rowOff>
                  </from>
                  <to>
                    <xdr:col>7</xdr:col>
                    <xdr:colOff>0</xdr:colOff>
                    <xdr:row>171</xdr:row>
                    <xdr:rowOff>22860</xdr:rowOff>
                  </to>
                </anchor>
              </controlPr>
            </control>
          </mc:Choice>
        </mc:AlternateContent>
        <mc:AlternateContent xmlns:mc="http://schemas.openxmlformats.org/markup-compatibility/2006">
          <mc:Choice Requires="x14">
            <control shapeId="7572" r:id="rId393" name="Check Box 404">
              <controlPr locked="0" defaultSize="0" autoFill="0" autoLine="0" autoPict="0">
                <anchor moveWithCells="1">
                  <from>
                    <xdr:col>9</xdr:col>
                    <xdr:colOff>99060</xdr:colOff>
                    <xdr:row>169</xdr:row>
                    <xdr:rowOff>152400</xdr:rowOff>
                  </from>
                  <to>
                    <xdr:col>11</xdr:col>
                    <xdr:colOff>0</xdr:colOff>
                    <xdr:row>171</xdr:row>
                    <xdr:rowOff>22860</xdr:rowOff>
                  </to>
                </anchor>
              </controlPr>
            </control>
          </mc:Choice>
        </mc:AlternateContent>
        <mc:AlternateContent xmlns:mc="http://schemas.openxmlformats.org/markup-compatibility/2006">
          <mc:Choice Requires="x14">
            <control shapeId="7573" r:id="rId394" name="Check Box 405">
              <controlPr locked="0" defaultSize="0" autoFill="0" autoLine="0" autoPict="0">
                <anchor moveWithCells="1">
                  <from>
                    <xdr:col>1</xdr:col>
                    <xdr:colOff>106680</xdr:colOff>
                    <xdr:row>170</xdr:row>
                    <xdr:rowOff>152400</xdr:rowOff>
                  </from>
                  <to>
                    <xdr:col>3</xdr:col>
                    <xdr:colOff>7620</xdr:colOff>
                    <xdr:row>172</xdr:row>
                    <xdr:rowOff>22860</xdr:rowOff>
                  </to>
                </anchor>
              </controlPr>
            </control>
          </mc:Choice>
        </mc:AlternateContent>
        <mc:AlternateContent xmlns:mc="http://schemas.openxmlformats.org/markup-compatibility/2006">
          <mc:Choice Requires="x14">
            <control shapeId="7574" r:id="rId395" name="Check Box 406">
              <controlPr locked="0" defaultSize="0" autoFill="0" autoLine="0" autoPict="0">
                <anchor moveWithCells="1">
                  <from>
                    <xdr:col>5</xdr:col>
                    <xdr:colOff>99060</xdr:colOff>
                    <xdr:row>170</xdr:row>
                    <xdr:rowOff>152400</xdr:rowOff>
                  </from>
                  <to>
                    <xdr:col>7</xdr:col>
                    <xdr:colOff>0</xdr:colOff>
                    <xdr:row>172</xdr:row>
                    <xdr:rowOff>22860</xdr:rowOff>
                  </to>
                </anchor>
              </controlPr>
            </control>
          </mc:Choice>
        </mc:AlternateContent>
        <mc:AlternateContent xmlns:mc="http://schemas.openxmlformats.org/markup-compatibility/2006">
          <mc:Choice Requires="x14">
            <control shapeId="7575" r:id="rId396" name="Check Box 407">
              <controlPr locked="0" defaultSize="0" autoFill="0" autoLine="0" autoPict="0">
                <anchor moveWithCells="1">
                  <from>
                    <xdr:col>9</xdr:col>
                    <xdr:colOff>99060</xdr:colOff>
                    <xdr:row>170</xdr:row>
                    <xdr:rowOff>152400</xdr:rowOff>
                  </from>
                  <to>
                    <xdr:col>11</xdr:col>
                    <xdr:colOff>0</xdr:colOff>
                    <xdr:row>172</xdr:row>
                    <xdr:rowOff>22860</xdr:rowOff>
                  </to>
                </anchor>
              </controlPr>
            </control>
          </mc:Choice>
        </mc:AlternateContent>
        <mc:AlternateContent xmlns:mc="http://schemas.openxmlformats.org/markup-compatibility/2006">
          <mc:Choice Requires="x14">
            <control shapeId="7576" r:id="rId397" name="Check Box 408">
              <controlPr locked="0" defaultSize="0" autoFill="0" autoLine="0" autoPict="0">
                <anchor moveWithCells="1">
                  <from>
                    <xdr:col>1</xdr:col>
                    <xdr:colOff>106680</xdr:colOff>
                    <xdr:row>171</xdr:row>
                    <xdr:rowOff>152400</xdr:rowOff>
                  </from>
                  <to>
                    <xdr:col>3</xdr:col>
                    <xdr:colOff>7620</xdr:colOff>
                    <xdr:row>173</xdr:row>
                    <xdr:rowOff>22860</xdr:rowOff>
                  </to>
                </anchor>
              </controlPr>
            </control>
          </mc:Choice>
        </mc:AlternateContent>
        <mc:AlternateContent xmlns:mc="http://schemas.openxmlformats.org/markup-compatibility/2006">
          <mc:Choice Requires="x14">
            <control shapeId="7577" r:id="rId398" name="Check Box 409">
              <controlPr locked="0" defaultSize="0" autoFill="0" autoLine="0" autoPict="0">
                <anchor moveWithCells="1">
                  <from>
                    <xdr:col>5</xdr:col>
                    <xdr:colOff>99060</xdr:colOff>
                    <xdr:row>171</xdr:row>
                    <xdr:rowOff>152400</xdr:rowOff>
                  </from>
                  <to>
                    <xdr:col>7</xdr:col>
                    <xdr:colOff>0</xdr:colOff>
                    <xdr:row>173</xdr:row>
                    <xdr:rowOff>22860</xdr:rowOff>
                  </to>
                </anchor>
              </controlPr>
            </control>
          </mc:Choice>
        </mc:AlternateContent>
        <mc:AlternateContent xmlns:mc="http://schemas.openxmlformats.org/markup-compatibility/2006">
          <mc:Choice Requires="x14">
            <control shapeId="7578" r:id="rId399" name="Check Box 410">
              <controlPr locked="0" defaultSize="0" autoFill="0" autoLine="0" autoPict="0">
                <anchor moveWithCells="1">
                  <from>
                    <xdr:col>9</xdr:col>
                    <xdr:colOff>99060</xdr:colOff>
                    <xdr:row>171</xdr:row>
                    <xdr:rowOff>152400</xdr:rowOff>
                  </from>
                  <to>
                    <xdr:col>11</xdr:col>
                    <xdr:colOff>0</xdr:colOff>
                    <xdr:row>173</xdr:row>
                    <xdr:rowOff>22860</xdr:rowOff>
                  </to>
                </anchor>
              </controlPr>
            </control>
          </mc:Choice>
        </mc:AlternateContent>
        <mc:AlternateContent xmlns:mc="http://schemas.openxmlformats.org/markup-compatibility/2006">
          <mc:Choice Requires="x14">
            <control shapeId="7579" r:id="rId400" name="Check Box 411">
              <controlPr locked="0" defaultSize="0" autoFill="0" autoLine="0" autoPict="0">
                <anchor moveWithCells="1">
                  <from>
                    <xdr:col>1</xdr:col>
                    <xdr:colOff>106680</xdr:colOff>
                    <xdr:row>172</xdr:row>
                    <xdr:rowOff>152400</xdr:rowOff>
                  </from>
                  <to>
                    <xdr:col>3</xdr:col>
                    <xdr:colOff>7620</xdr:colOff>
                    <xdr:row>174</xdr:row>
                    <xdr:rowOff>22860</xdr:rowOff>
                  </to>
                </anchor>
              </controlPr>
            </control>
          </mc:Choice>
        </mc:AlternateContent>
        <mc:AlternateContent xmlns:mc="http://schemas.openxmlformats.org/markup-compatibility/2006">
          <mc:Choice Requires="x14">
            <control shapeId="7580" r:id="rId401" name="Check Box 412">
              <controlPr locked="0" defaultSize="0" autoFill="0" autoLine="0" autoPict="0">
                <anchor moveWithCells="1">
                  <from>
                    <xdr:col>5</xdr:col>
                    <xdr:colOff>99060</xdr:colOff>
                    <xdr:row>172</xdr:row>
                    <xdr:rowOff>152400</xdr:rowOff>
                  </from>
                  <to>
                    <xdr:col>7</xdr:col>
                    <xdr:colOff>0</xdr:colOff>
                    <xdr:row>174</xdr:row>
                    <xdr:rowOff>22860</xdr:rowOff>
                  </to>
                </anchor>
              </controlPr>
            </control>
          </mc:Choice>
        </mc:AlternateContent>
        <mc:AlternateContent xmlns:mc="http://schemas.openxmlformats.org/markup-compatibility/2006">
          <mc:Choice Requires="x14">
            <control shapeId="7581" r:id="rId402" name="Check Box 413">
              <controlPr locked="0" defaultSize="0" autoFill="0" autoLine="0" autoPict="0">
                <anchor moveWithCells="1">
                  <from>
                    <xdr:col>9</xdr:col>
                    <xdr:colOff>99060</xdr:colOff>
                    <xdr:row>172</xdr:row>
                    <xdr:rowOff>152400</xdr:rowOff>
                  </from>
                  <to>
                    <xdr:col>11</xdr:col>
                    <xdr:colOff>0</xdr:colOff>
                    <xdr:row>174</xdr:row>
                    <xdr:rowOff>22860</xdr:rowOff>
                  </to>
                </anchor>
              </controlPr>
            </control>
          </mc:Choice>
        </mc:AlternateContent>
        <mc:AlternateContent xmlns:mc="http://schemas.openxmlformats.org/markup-compatibility/2006">
          <mc:Choice Requires="x14">
            <control shapeId="7582" r:id="rId403" name="Check Box 414">
              <controlPr locked="0" defaultSize="0" autoFill="0" autoLine="0" autoPict="0">
                <anchor moveWithCells="1">
                  <from>
                    <xdr:col>1</xdr:col>
                    <xdr:colOff>106680</xdr:colOff>
                    <xdr:row>173</xdr:row>
                    <xdr:rowOff>152400</xdr:rowOff>
                  </from>
                  <to>
                    <xdr:col>3</xdr:col>
                    <xdr:colOff>7620</xdr:colOff>
                    <xdr:row>175</xdr:row>
                    <xdr:rowOff>22860</xdr:rowOff>
                  </to>
                </anchor>
              </controlPr>
            </control>
          </mc:Choice>
        </mc:AlternateContent>
        <mc:AlternateContent xmlns:mc="http://schemas.openxmlformats.org/markup-compatibility/2006">
          <mc:Choice Requires="x14">
            <control shapeId="7583" r:id="rId404" name="Check Box 415">
              <controlPr locked="0" defaultSize="0" autoFill="0" autoLine="0" autoPict="0">
                <anchor moveWithCells="1">
                  <from>
                    <xdr:col>5</xdr:col>
                    <xdr:colOff>99060</xdr:colOff>
                    <xdr:row>173</xdr:row>
                    <xdr:rowOff>152400</xdr:rowOff>
                  </from>
                  <to>
                    <xdr:col>7</xdr:col>
                    <xdr:colOff>0</xdr:colOff>
                    <xdr:row>175</xdr:row>
                    <xdr:rowOff>22860</xdr:rowOff>
                  </to>
                </anchor>
              </controlPr>
            </control>
          </mc:Choice>
        </mc:AlternateContent>
        <mc:AlternateContent xmlns:mc="http://schemas.openxmlformats.org/markup-compatibility/2006">
          <mc:Choice Requires="x14">
            <control shapeId="7584" r:id="rId405" name="Check Box 416">
              <controlPr locked="0" defaultSize="0" autoFill="0" autoLine="0" autoPict="0">
                <anchor moveWithCells="1">
                  <from>
                    <xdr:col>9</xdr:col>
                    <xdr:colOff>99060</xdr:colOff>
                    <xdr:row>173</xdr:row>
                    <xdr:rowOff>152400</xdr:rowOff>
                  </from>
                  <to>
                    <xdr:col>11</xdr:col>
                    <xdr:colOff>0</xdr:colOff>
                    <xdr:row>175</xdr:row>
                    <xdr:rowOff>22860</xdr:rowOff>
                  </to>
                </anchor>
              </controlPr>
            </control>
          </mc:Choice>
        </mc:AlternateContent>
        <mc:AlternateContent xmlns:mc="http://schemas.openxmlformats.org/markup-compatibility/2006">
          <mc:Choice Requires="x14">
            <control shapeId="7585" r:id="rId406" name="Check Box 417">
              <controlPr locked="0" defaultSize="0" autoFill="0" autoLine="0" autoPict="0">
                <anchor moveWithCells="1">
                  <from>
                    <xdr:col>1</xdr:col>
                    <xdr:colOff>106680</xdr:colOff>
                    <xdr:row>174</xdr:row>
                    <xdr:rowOff>152400</xdr:rowOff>
                  </from>
                  <to>
                    <xdr:col>3</xdr:col>
                    <xdr:colOff>7620</xdr:colOff>
                    <xdr:row>176</xdr:row>
                    <xdr:rowOff>22860</xdr:rowOff>
                  </to>
                </anchor>
              </controlPr>
            </control>
          </mc:Choice>
        </mc:AlternateContent>
        <mc:AlternateContent xmlns:mc="http://schemas.openxmlformats.org/markup-compatibility/2006">
          <mc:Choice Requires="x14">
            <control shapeId="7586" r:id="rId407" name="Check Box 418">
              <controlPr locked="0" defaultSize="0" autoFill="0" autoLine="0" autoPict="0">
                <anchor moveWithCells="1">
                  <from>
                    <xdr:col>5</xdr:col>
                    <xdr:colOff>99060</xdr:colOff>
                    <xdr:row>174</xdr:row>
                    <xdr:rowOff>152400</xdr:rowOff>
                  </from>
                  <to>
                    <xdr:col>7</xdr:col>
                    <xdr:colOff>0</xdr:colOff>
                    <xdr:row>176</xdr:row>
                    <xdr:rowOff>22860</xdr:rowOff>
                  </to>
                </anchor>
              </controlPr>
            </control>
          </mc:Choice>
        </mc:AlternateContent>
        <mc:AlternateContent xmlns:mc="http://schemas.openxmlformats.org/markup-compatibility/2006">
          <mc:Choice Requires="x14">
            <control shapeId="7587" r:id="rId408" name="Check Box 419">
              <controlPr locked="0" defaultSize="0" autoFill="0" autoLine="0" autoPict="0">
                <anchor moveWithCells="1">
                  <from>
                    <xdr:col>9</xdr:col>
                    <xdr:colOff>99060</xdr:colOff>
                    <xdr:row>174</xdr:row>
                    <xdr:rowOff>152400</xdr:rowOff>
                  </from>
                  <to>
                    <xdr:col>11</xdr:col>
                    <xdr:colOff>0</xdr:colOff>
                    <xdr:row>176</xdr:row>
                    <xdr:rowOff>22860</xdr:rowOff>
                  </to>
                </anchor>
              </controlPr>
            </control>
          </mc:Choice>
        </mc:AlternateContent>
        <mc:AlternateContent xmlns:mc="http://schemas.openxmlformats.org/markup-compatibility/2006">
          <mc:Choice Requires="x14">
            <control shapeId="7588" r:id="rId409" name="Check Box 420">
              <controlPr locked="0" defaultSize="0" autoFill="0" autoLine="0" autoPict="0">
                <anchor moveWithCells="1">
                  <from>
                    <xdr:col>1</xdr:col>
                    <xdr:colOff>106680</xdr:colOff>
                    <xdr:row>175</xdr:row>
                    <xdr:rowOff>152400</xdr:rowOff>
                  </from>
                  <to>
                    <xdr:col>3</xdr:col>
                    <xdr:colOff>7620</xdr:colOff>
                    <xdr:row>177</xdr:row>
                    <xdr:rowOff>22860</xdr:rowOff>
                  </to>
                </anchor>
              </controlPr>
            </control>
          </mc:Choice>
        </mc:AlternateContent>
        <mc:AlternateContent xmlns:mc="http://schemas.openxmlformats.org/markup-compatibility/2006">
          <mc:Choice Requires="x14">
            <control shapeId="7589" r:id="rId410" name="Check Box 421">
              <controlPr locked="0" defaultSize="0" autoFill="0" autoLine="0" autoPict="0">
                <anchor moveWithCells="1">
                  <from>
                    <xdr:col>5</xdr:col>
                    <xdr:colOff>99060</xdr:colOff>
                    <xdr:row>175</xdr:row>
                    <xdr:rowOff>152400</xdr:rowOff>
                  </from>
                  <to>
                    <xdr:col>7</xdr:col>
                    <xdr:colOff>0</xdr:colOff>
                    <xdr:row>177</xdr:row>
                    <xdr:rowOff>22860</xdr:rowOff>
                  </to>
                </anchor>
              </controlPr>
            </control>
          </mc:Choice>
        </mc:AlternateContent>
        <mc:AlternateContent xmlns:mc="http://schemas.openxmlformats.org/markup-compatibility/2006">
          <mc:Choice Requires="x14">
            <control shapeId="7590" r:id="rId411" name="Check Box 422">
              <controlPr locked="0" defaultSize="0" autoFill="0" autoLine="0" autoPict="0">
                <anchor moveWithCells="1">
                  <from>
                    <xdr:col>9</xdr:col>
                    <xdr:colOff>99060</xdr:colOff>
                    <xdr:row>175</xdr:row>
                    <xdr:rowOff>152400</xdr:rowOff>
                  </from>
                  <to>
                    <xdr:col>11</xdr:col>
                    <xdr:colOff>0</xdr:colOff>
                    <xdr:row>177</xdr:row>
                    <xdr:rowOff>22860</xdr:rowOff>
                  </to>
                </anchor>
              </controlPr>
            </control>
          </mc:Choice>
        </mc:AlternateContent>
        <mc:AlternateContent xmlns:mc="http://schemas.openxmlformats.org/markup-compatibility/2006">
          <mc:Choice Requires="x14">
            <control shapeId="7591" r:id="rId412" name="Check Box 423">
              <controlPr locked="0" defaultSize="0" autoFill="0" autoLine="0" autoPict="0">
                <anchor moveWithCells="1">
                  <from>
                    <xdr:col>1</xdr:col>
                    <xdr:colOff>106680</xdr:colOff>
                    <xdr:row>176</xdr:row>
                    <xdr:rowOff>152400</xdr:rowOff>
                  </from>
                  <to>
                    <xdr:col>3</xdr:col>
                    <xdr:colOff>7620</xdr:colOff>
                    <xdr:row>178</xdr:row>
                    <xdr:rowOff>22860</xdr:rowOff>
                  </to>
                </anchor>
              </controlPr>
            </control>
          </mc:Choice>
        </mc:AlternateContent>
        <mc:AlternateContent xmlns:mc="http://schemas.openxmlformats.org/markup-compatibility/2006">
          <mc:Choice Requires="x14">
            <control shapeId="7592" r:id="rId413" name="Check Box 424">
              <controlPr locked="0" defaultSize="0" autoFill="0" autoLine="0" autoPict="0">
                <anchor moveWithCells="1">
                  <from>
                    <xdr:col>5</xdr:col>
                    <xdr:colOff>99060</xdr:colOff>
                    <xdr:row>176</xdr:row>
                    <xdr:rowOff>152400</xdr:rowOff>
                  </from>
                  <to>
                    <xdr:col>7</xdr:col>
                    <xdr:colOff>0</xdr:colOff>
                    <xdr:row>178</xdr:row>
                    <xdr:rowOff>22860</xdr:rowOff>
                  </to>
                </anchor>
              </controlPr>
            </control>
          </mc:Choice>
        </mc:AlternateContent>
        <mc:AlternateContent xmlns:mc="http://schemas.openxmlformats.org/markup-compatibility/2006">
          <mc:Choice Requires="x14">
            <control shapeId="7593" r:id="rId414" name="Check Box 425">
              <controlPr locked="0" defaultSize="0" autoFill="0" autoLine="0" autoPict="0">
                <anchor moveWithCells="1">
                  <from>
                    <xdr:col>9</xdr:col>
                    <xdr:colOff>99060</xdr:colOff>
                    <xdr:row>176</xdr:row>
                    <xdr:rowOff>152400</xdr:rowOff>
                  </from>
                  <to>
                    <xdr:col>11</xdr:col>
                    <xdr:colOff>0</xdr:colOff>
                    <xdr:row>178</xdr:row>
                    <xdr:rowOff>22860</xdr:rowOff>
                  </to>
                </anchor>
              </controlPr>
            </control>
          </mc:Choice>
        </mc:AlternateContent>
        <mc:AlternateContent xmlns:mc="http://schemas.openxmlformats.org/markup-compatibility/2006">
          <mc:Choice Requires="x14">
            <control shapeId="7594" r:id="rId415" name="Check Box 426">
              <controlPr locked="0" defaultSize="0" autoFill="0" autoLine="0" autoPict="0">
                <anchor moveWithCells="1">
                  <from>
                    <xdr:col>1</xdr:col>
                    <xdr:colOff>106680</xdr:colOff>
                    <xdr:row>177</xdr:row>
                    <xdr:rowOff>152400</xdr:rowOff>
                  </from>
                  <to>
                    <xdr:col>3</xdr:col>
                    <xdr:colOff>7620</xdr:colOff>
                    <xdr:row>179</xdr:row>
                    <xdr:rowOff>22860</xdr:rowOff>
                  </to>
                </anchor>
              </controlPr>
            </control>
          </mc:Choice>
        </mc:AlternateContent>
        <mc:AlternateContent xmlns:mc="http://schemas.openxmlformats.org/markup-compatibility/2006">
          <mc:Choice Requires="x14">
            <control shapeId="7595" r:id="rId416" name="Check Box 427">
              <controlPr locked="0" defaultSize="0" autoFill="0" autoLine="0" autoPict="0">
                <anchor moveWithCells="1">
                  <from>
                    <xdr:col>5</xdr:col>
                    <xdr:colOff>99060</xdr:colOff>
                    <xdr:row>177</xdr:row>
                    <xdr:rowOff>152400</xdr:rowOff>
                  </from>
                  <to>
                    <xdr:col>7</xdr:col>
                    <xdr:colOff>0</xdr:colOff>
                    <xdr:row>179</xdr:row>
                    <xdr:rowOff>22860</xdr:rowOff>
                  </to>
                </anchor>
              </controlPr>
            </control>
          </mc:Choice>
        </mc:AlternateContent>
        <mc:AlternateContent xmlns:mc="http://schemas.openxmlformats.org/markup-compatibility/2006">
          <mc:Choice Requires="x14">
            <control shapeId="7596" r:id="rId417" name="Check Box 428">
              <controlPr locked="0" defaultSize="0" autoFill="0" autoLine="0" autoPict="0">
                <anchor moveWithCells="1">
                  <from>
                    <xdr:col>9</xdr:col>
                    <xdr:colOff>99060</xdr:colOff>
                    <xdr:row>177</xdr:row>
                    <xdr:rowOff>152400</xdr:rowOff>
                  </from>
                  <to>
                    <xdr:col>11</xdr:col>
                    <xdr:colOff>0</xdr:colOff>
                    <xdr:row>179</xdr:row>
                    <xdr:rowOff>22860</xdr:rowOff>
                  </to>
                </anchor>
              </controlPr>
            </control>
          </mc:Choice>
        </mc:AlternateContent>
        <mc:AlternateContent xmlns:mc="http://schemas.openxmlformats.org/markup-compatibility/2006">
          <mc:Choice Requires="x14">
            <control shapeId="7597" r:id="rId418" name="Check Box 429">
              <controlPr locked="0" defaultSize="0" autoFill="0" autoLine="0" autoPict="0">
                <anchor moveWithCells="1">
                  <from>
                    <xdr:col>1</xdr:col>
                    <xdr:colOff>106680</xdr:colOff>
                    <xdr:row>178</xdr:row>
                    <xdr:rowOff>152400</xdr:rowOff>
                  </from>
                  <to>
                    <xdr:col>3</xdr:col>
                    <xdr:colOff>7620</xdr:colOff>
                    <xdr:row>180</xdr:row>
                    <xdr:rowOff>22860</xdr:rowOff>
                  </to>
                </anchor>
              </controlPr>
            </control>
          </mc:Choice>
        </mc:AlternateContent>
        <mc:AlternateContent xmlns:mc="http://schemas.openxmlformats.org/markup-compatibility/2006">
          <mc:Choice Requires="x14">
            <control shapeId="7598" r:id="rId419" name="Check Box 430">
              <controlPr locked="0" defaultSize="0" autoFill="0" autoLine="0" autoPict="0">
                <anchor moveWithCells="1">
                  <from>
                    <xdr:col>5</xdr:col>
                    <xdr:colOff>99060</xdr:colOff>
                    <xdr:row>178</xdr:row>
                    <xdr:rowOff>152400</xdr:rowOff>
                  </from>
                  <to>
                    <xdr:col>7</xdr:col>
                    <xdr:colOff>0</xdr:colOff>
                    <xdr:row>180</xdr:row>
                    <xdr:rowOff>22860</xdr:rowOff>
                  </to>
                </anchor>
              </controlPr>
            </control>
          </mc:Choice>
        </mc:AlternateContent>
        <mc:AlternateContent xmlns:mc="http://schemas.openxmlformats.org/markup-compatibility/2006">
          <mc:Choice Requires="x14">
            <control shapeId="7599" r:id="rId420" name="Check Box 431">
              <controlPr locked="0" defaultSize="0" autoFill="0" autoLine="0" autoPict="0">
                <anchor moveWithCells="1">
                  <from>
                    <xdr:col>9</xdr:col>
                    <xdr:colOff>99060</xdr:colOff>
                    <xdr:row>178</xdr:row>
                    <xdr:rowOff>152400</xdr:rowOff>
                  </from>
                  <to>
                    <xdr:col>11</xdr:col>
                    <xdr:colOff>0</xdr:colOff>
                    <xdr:row>180</xdr:row>
                    <xdr:rowOff>22860</xdr:rowOff>
                  </to>
                </anchor>
              </controlPr>
            </control>
          </mc:Choice>
        </mc:AlternateContent>
        <mc:AlternateContent xmlns:mc="http://schemas.openxmlformats.org/markup-compatibility/2006">
          <mc:Choice Requires="x14">
            <control shapeId="7600" r:id="rId421" name="Check Box 432">
              <controlPr locked="0" defaultSize="0" autoFill="0" autoLine="0" autoPict="0">
                <anchor moveWithCells="1">
                  <from>
                    <xdr:col>1</xdr:col>
                    <xdr:colOff>106680</xdr:colOff>
                    <xdr:row>179</xdr:row>
                    <xdr:rowOff>152400</xdr:rowOff>
                  </from>
                  <to>
                    <xdr:col>3</xdr:col>
                    <xdr:colOff>7620</xdr:colOff>
                    <xdr:row>181</xdr:row>
                    <xdr:rowOff>22860</xdr:rowOff>
                  </to>
                </anchor>
              </controlPr>
            </control>
          </mc:Choice>
        </mc:AlternateContent>
        <mc:AlternateContent xmlns:mc="http://schemas.openxmlformats.org/markup-compatibility/2006">
          <mc:Choice Requires="x14">
            <control shapeId="7601" r:id="rId422" name="Check Box 433">
              <controlPr locked="0" defaultSize="0" autoFill="0" autoLine="0" autoPict="0">
                <anchor moveWithCells="1">
                  <from>
                    <xdr:col>5</xdr:col>
                    <xdr:colOff>99060</xdr:colOff>
                    <xdr:row>179</xdr:row>
                    <xdr:rowOff>152400</xdr:rowOff>
                  </from>
                  <to>
                    <xdr:col>7</xdr:col>
                    <xdr:colOff>0</xdr:colOff>
                    <xdr:row>181</xdr:row>
                    <xdr:rowOff>22860</xdr:rowOff>
                  </to>
                </anchor>
              </controlPr>
            </control>
          </mc:Choice>
        </mc:AlternateContent>
        <mc:AlternateContent xmlns:mc="http://schemas.openxmlformats.org/markup-compatibility/2006">
          <mc:Choice Requires="x14">
            <control shapeId="7602" r:id="rId423" name="Check Box 434">
              <controlPr locked="0" defaultSize="0" autoFill="0" autoLine="0" autoPict="0">
                <anchor moveWithCells="1">
                  <from>
                    <xdr:col>9</xdr:col>
                    <xdr:colOff>99060</xdr:colOff>
                    <xdr:row>179</xdr:row>
                    <xdr:rowOff>152400</xdr:rowOff>
                  </from>
                  <to>
                    <xdr:col>11</xdr:col>
                    <xdr:colOff>0</xdr:colOff>
                    <xdr:row>181</xdr:row>
                    <xdr:rowOff>22860</xdr:rowOff>
                  </to>
                </anchor>
              </controlPr>
            </control>
          </mc:Choice>
        </mc:AlternateContent>
        <mc:AlternateContent xmlns:mc="http://schemas.openxmlformats.org/markup-compatibility/2006">
          <mc:Choice Requires="x14">
            <control shapeId="7603" r:id="rId424" name="Check Box 435">
              <controlPr locked="0" defaultSize="0" autoFill="0" autoLine="0" autoPict="0">
                <anchor moveWithCells="1">
                  <from>
                    <xdr:col>1</xdr:col>
                    <xdr:colOff>106680</xdr:colOff>
                    <xdr:row>180</xdr:row>
                    <xdr:rowOff>152400</xdr:rowOff>
                  </from>
                  <to>
                    <xdr:col>3</xdr:col>
                    <xdr:colOff>7620</xdr:colOff>
                    <xdr:row>182</xdr:row>
                    <xdr:rowOff>22860</xdr:rowOff>
                  </to>
                </anchor>
              </controlPr>
            </control>
          </mc:Choice>
        </mc:AlternateContent>
        <mc:AlternateContent xmlns:mc="http://schemas.openxmlformats.org/markup-compatibility/2006">
          <mc:Choice Requires="x14">
            <control shapeId="7604" r:id="rId425" name="Check Box 436">
              <controlPr locked="0" defaultSize="0" autoFill="0" autoLine="0" autoPict="0">
                <anchor moveWithCells="1">
                  <from>
                    <xdr:col>5</xdr:col>
                    <xdr:colOff>99060</xdr:colOff>
                    <xdr:row>180</xdr:row>
                    <xdr:rowOff>152400</xdr:rowOff>
                  </from>
                  <to>
                    <xdr:col>7</xdr:col>
                    <xdr:colOff>0</xdr:colOff>
                    <xdr:row>182</xdr:row>
                    <xdr:rowOff>22860</xdr:rowOff>
                  </to>
                </anchor>
              </controlPr>
            </control>
          </mc:Choice>
        </mc:AlternateContent>
        <mc:AlternateContent xmlns:mc="http://schemas.openxmlformats.org/markup-compatibility/2006">
          <mc:Choice Requires="x14">
            <control shapeId="7605" r:id="rId426" name="Check Box 437">
              <controlPr locked="0" defaultSize="0" autoFill="0" autoLine="0" autoPict="0">
                <anchor moveWithCells="1">
                  <from>
                    <xdr:col>9</xdr:col>
                    <xdr:colOff>99060</xdr:colOff>
                    <xdr:row>180</xdr:row>
                    <xdr:rowOff>152400</xdr:rowOff>
                  </from>
                  <to>
                    <xdr:col>11</xdr:col>
                    <xdr:colOff>0</xdr:colOff>
                    <xdr:row>182</xdr:row>
                    <xdr:rowOff>22860</xdr:rowOff>
                  </to>
                </anchor>
              </controlPr>
            </control>
          </mc:Choice>
        </mc:AlternateContent>
        <mc:AlternateContent xmlns:mc="http://schemas.openxmlformats.org/markup-compatibility/2006">
          <mc:Choice Requires="x14">
            <control shapeId="7606" r:id="rId427" name="Check Box 438">
              <controlPr locked="0" defaultSize="0" autoFill="0" autoLine="0" autoPict="0">
                <anchor moveWithCells="1">
                  <from>
                    <xdr:col>1</xdr:col>
                    <xdr:colOff>106680</xdr:colOff>
                    <xdr:row>181</xdr:row>
                    <xdr:rowOff>152400</xdr:rowOff>
                  </from>
                  <to>
                    <xdr:col>3</xdr:col>
                    <xdr:colOff>7620</xdr:colOff>
                    <xdr:row>183</xdr:row>
                    <xdr:rowOff>22860</xdr:rowOff>
                  </to>
                </anchor>
              </controlPr>
            </control>
          </mc:Choice>
        </mc:AlternateContent>
        <mc:AlternateContent xmlns:mc="http://schemas.openxmlformats.org/markup-compatibility/2006">
          <mc:Choice Requires="x14">
            <control shapeId="7607" r:id="rId428" name="Check Box 439">
              <controlPr locked="0" defaultSize="0" autoFill="0" autoLine="0" autoPict="0">
                <anchor moveWithCells="1">
                  <from>
                    <xdr:col>5</xdr:col>
                    <xdr:colOff>99060</xdr:colOff>
                    <xdr:row>181</xdr:row>
                    <xdr:rowOff>152400</xdr:rowOff>
                  </from>
                  <to>
                    <xdr:col>7</xdr:col>
                    <xdr:colOff>0</xdr:colOff>
                    <xdr:row>183</xdr:row>
                    <xdr:rowOff>22860</xdr:rowOff>
                  </to>
                </anchor>
              </controlPr>
            </control>
          </mc:Choice>
        </mc:AlternateContent>
        <mc:AlternateContent xmlns:mc="http://schemas.openxmlformats.org/markup-compatibility/2006">
          <mc:Choice Requires="x14">
            <control shapeId="7608" r:id="rId429" name="Check Box 440">
              <controlPr locked="0" defaultSize="0" autoFill="0" autoLine="0" autoPict="0">
                <anchor moveWithCells="1">
                  <from>
                    <xdr:col>9</xdr:col>
                    <xdr:colOff>99060</xdr:colOff>
                    <xdr:row>181</xdr:row>
                    <xdr:rowOff>152400</xdr:rowOff>
                  </from>
                  <to>
                    <xdr:col>11</xdr:col>
                    <xdr:colOff>0</xdr:colOff>
                    <xdr:row>183</xdr:row>
                    <xdr:rowOff>22860</xdr:rowOff>
                  </to>
                </anchor>
              </controlPr>
            </control>
          </mc:Choice>
        </mc:AlternateContent>
        <mc:AlternateContent xmlns:mc="http://schemas.openxmlformats.org/markup-compatibility/2006">
          <mc:Choice Requires="x14">
            <control shapeId="7609" r:id="rId430" name="Check Box 441">
              <controlPr locked="0" defaultSize="0" autoFill="0" autoLine="0" autoPict="0">
                <anchor moveWithCells="1">
                  <from>
                    <xdr:col>1</xdr:col>
                    <xdr:colOff>106680</xdr:colOff>
                    <xdr:row>182</xdr:row>
                    <xdr:rowOff>152400</xdr:rowOff>
                  </from>
                  <to>
                    <xdr:col>3</xdr:col>
                    <xdr:colOff>7620</xdr:colOff>
                    <xdr:row>184</xdr:row>
                    <xdr:rowOff>22860</xdr:rowOff>
                  </to>
                </anchor>
              </controlPr>
            </control>
          </mc:Choice>
        </mc:AlternateContent>
        <mc:AlternateContent xmlns:mc="http://schemas.openxmlformats.org/markup-compatibility/2006">
          <mc:Choice Requires="x14">
            <control shapeId="7610" r:id="rId431" name="Check Box 442">
              <controlPr locked="0" defaultSize="0" autoFill="0" autoLine="0" autoPict="0">
                <anchor moveWithCells="1">
                  <from>
                    <xdr:col>5</xdr:col>
                    <xdr:colOff>99060</xdr:colOff>
                    <xdr:row>182</xdr:row>
                    <xdr:rowOff>152400</xdr:rowOff>
                  </from>
                  <to>
                    <xdr:col>7</xdr:col>
                    <xdr:colOff>0</xdr:colOff>
                    <xdr:row>184</xdr:row>
                    <xdr:rowOff>22860</xdr:rowOff>
                  </to>
                </anchor>
              </controlPr>
            </control>
          </mc:Choice>
        </mc:AlternateContent>
        <mc:AlternateContent xmlns:mc="http://schemas.openxmlformats.org/markup-compatibility/2006">
          <mc:Choice Requires="x14">
            <control shapeId="7611" r:id="rId432" name="Check Box 443">
              <controlPr locked="0" defaultSize="0" autoFill="0" autoLine="0" autoPict="0">
                <anchor moveWithCells="1">
                  <from>
                    <xdr:col>9</xdr:col>
                    <xdr:colOff>99060</xdr:colOff>
                    <xdr:row>182</xdr:row>
                    <xdr:rowOff>152400</xdr:rowOff>
                  </from>
                  <to>
                    <xdr:col>11</xdr:col>
                    <xdr:colOff>0</xdr:colOff>
                    <xdr:row>184</xdr:row>
                    <xdr:rowOff>22860</xdr:rowOff>
                  </to>
                </anchor>
              </controlPr>
            </control>
          </mc:Choice>
        </mc:AlternateContent>
        <mc:AlternateContent xmlns:mc="http://schemas.openxmlformats.org/markup-compatibility/2006">
          <mc:Choice Requires="x14">
            <control shapeId="7612" r:id="rId433" name="Check Box 444">
              <controlPr locked="0" defaultSize="0" autoFill="0" autoLine="0" autoPict="0">
                <anchor moveWithCells="1">
                  <from>
                    <xdr:col>1</xdr:col>
                    <xdr:colOff>106680</xdr:colOff>
                    <xdr:row>183</xdr:row>
                    <xdr:rowOff>152400</xdr:rowOff>
                  </from>
                  <to>
                    <xdr:col>3</xdr:col>
                    <xdr:colOff>7620</xdr:colOff>
                    <xdr:row>185</xdr:row>
                    <xdr:rowOff>22860</xdr:rowOff>
                  </to>
                </anchor>
              </controlPr>
            </control>
          </mc:Choice>
        </mc:AlternateContent>
        <mc:AlternateContent xmlns:mc="http://schemas.openxmlformats.org/markup-compatibility/2006">
          <mc:Choice Requires="x14">
            <control shapeId="7613" r:id="rId434" name="Check Box 445">
              <controlPr locked="0" defaultSize="0" autoFill="0" autoLine="0" autoPict="0">
                <anchor moveWithCells="1">
                  <from>
                    <xdr:col>5</xdr:col>
                    <xdr:colOff>99060</xdr:colOff>
                    <xdr:row>183</xdr:row>
                    <xdr:rowOff>152400</xdr:rowOff>
                  </from>
                  <to>
                    <xdr:col>7</xdr:col>
                    <xdr:colOff>0</xdr:colOff>
                    <xdr:row>185</xdr:row>
                    <xdr:rowOff>22860</xdr:rowOff>
                  </to>
                </anchor>
              </controlPr>
            </control>
          </mc:Choice>
        </mc:AlternateContent>
        <mc:AlternateContent xmlns:mc="http://schemas.openxmlformats.org/markup-compatibility/2006">
          <mc:Choice Requires="x14">
            <control shapeId="7614" r:id="rId435" name="Check Box 446">
              <controlPr locked="0" defaultSize="0" autoFill="0" autoLine="0" autoPict="0">
                <anchor moveWithCells="1">
                  <from>
                    <xdr:col>9</xdr:col>
                    <xdr:colOff>99060</xdr:colOff>
                    <xdr:row>183</xdr:row>
                    <xdr:rowOff>152400</xdr:rowOff>
                  </from>
                  <to>
                    <xdr:col>11</xdr:col>
                    <xdr:colOff>0</xdr:colOff>
                    <xdr:row>185</xdr:row>
                    <xdr:rowOff>22860</xdr:rowOff>
                  </to>
                </anchor>
              </controlPr>
            </control>
          </mc:Choice>
        </mc:AlternateContent>
        <mc:AlternateContent xmlns:mc="http://schemas.openxmlformats.org/markup-compatibility/2006">
          <mc:Choice Requires="x14">
            <control shapeId="7615" r:id="rId436" name="Check Box 447">
              <controlPr locked="0" defaultSize="0" autoFill="0" autoLine="0" autoPict="0">
                <anchor moveWithCells="1">
                  <from>
                    <xdr:col>1</xdr:col>
                    <xdr:colOff>106680</xdr:colOff>
                    <xdr:row>184</xdr:row>
                    <xdr:rowOff>152400</xdr:rowOff>
                  </from>
                  <to>
                    <xdr:col>3</xdr:col>
                    <xdr:colOff>7620</xdr:colOff>
                    <xdr:row>186</xdr:row>
                    <xdr:rowOff>22860</xdr:rowOff>
                  </to>
                </anchor>
              </controlPr>
            </control>
          </mc:Choice>
        </mc:AlternateContent>
        <mc:AlternateContent xmlns:mc="http://schemas.openxmlformats.org/markup-compatibility/2006">
          <mc:Choice Requires="x14">
            <control shapeId="7616" r:id="rId437" name="Check Box 448">
              <controlPr locked="0" defaultSize="0" autoFill="0" autoLine="0" autoPict="0">
                <anchor moveWithCells="1">
                  <from>
                    <xdr:col>5</xdr:col>
                    <xdr:colOff>99060</xdr:colOff>
                    <xdr:row>184</xdr:row>
                    <xdr:rowOff>152400</xdr:rowOff>
                  </from>
                  <to>
                    <xdr:col>7</xdr:col>
                    <xdr:colOff>0</xdr:colOff>
                    <xdr:row>186</xdr:row>
                    <xdr:rowOff>22860</xdr:rowOff>
                  </to>
                </anchor>
              </controlPr>
            </control>
          </mc:Choice>
        </mc:AlternateContent>
        <mc:AlternateContent xmlns:mc="http://schemas.openxmlformats.org/markup-compatibility/2006">
          <mc:Choice Requires="x14">
            <control shapeId="7617" r:id="rId438" name="Check Box 449">
              <controlPr locked="0" defaultSize="0" autoFill="0" autoLine="0" autoPict="0">
                <anchor moveWithCells="1">
                  <from>
                    <xdr:col>9</xdr:col>
                    <xdr:colOff>99060</xdr:colOff>
                    <xdr:row>184</xdr:row>
                    <xdr:rowOff>152400</xdr:rowOff>
                  </from>
                  <to>
                    <xdr:col>11</xdr:col>
                    <xdr:colOff>0</xdr:colOff>
                    <xdr:row>186</xdr:row>
                    <xdr:rowOff>22860</xdr:rowOff>
                  </to>
                </anchor>
              </controlPr>
            </control>
          </mc:Choice>
        </mc:AlternateContent>
        <mc:AlternateContent xmlns:mc="http://schemas.openxmlformats.org/markup-compatibility/2006">
          <mc:Choice Requires="x14">
            <control shapeId="7618" r:id="rId439" name="Check Box 450">
              <controlPr locked="0" defaultSize="0" autoFill="0" autoLine="0" autoPict="0">
                <anchor moveWithCells="1">
                  <from>
                    <xdr:col>1</xdr:col>
                    <xdr:colOff>106680</xdr:colOff>
                    <xdr:row>185</xdr:row>
                    <xdr:rowOff>152400</xdr:rowOff>
                  </from>
                  <to>
                    <xdr:col>3</xdr:col>
                    <xdr:colOff>7620</xdr:colOff>
                    <xdr:row>187</xdr:row>
                    <xdr:rowOff>22860</xdr:rowOff>
                  </to>
                </anchor>
              </controlPr>
            </control>
          </mc:Choice>
        </mc:AlternateContent>
        <mc:AlternateContent xmlns:mc="http://schemas.openxmlformats.org/markup-compatibility/2006">
          <mc:Choice Requires="x14">
            <control shapeId="7619" r:id="rId440" name="Check Box 451">
              <controlPr locked="0" defaultSize="0" autoFill="0" autoLine="0" autoPict="0">
                <anchor moveWithCells="1">
                  <from>
                    <xdr:col>5</xdr:col>
                    <xdr:colOff>99060</xdr:colOff>
                    <xdr:row>185</xdr:row>
                    <xdr:rowOff>152400</xdr:rowOff>
                  </from>
                  <to>
                    <xdr:col>7</xdr:col>
                    <xdr:colOff>0</xdr:colOff>
                    <xdr:row>187</xdr:row>
                    <xdr:rowOff>22860</xdr:rowOff>
                  </to>
                </anchor>
              </controlPr>
            </control>
          </mc:Choice>
        </mc:AlternateContent>
        <mc:AlternateContent xmlns:mc="http://schemas.openxmlformats.org/markup-compatibility/2006">
          <mc:Choice Requires="x14">
            <control shapeId="7620" r:id="rId441" name="Check Box 452">
              <controlPr locked="0" defaultSize="0" autoFill="0" autoLine="0" autoPict="0">
                <anchor moveWithCells="1">
                  <from>
                    <xdr:col>9</xdr:col>
                    <xdr:colOff>99060</xdr:colOff>
                    <xdr:row>185</xdr:row>
                    <xdr:rowOff>152400</xdr:rowOff>
                  </from>
                  <to>
                    <xdr:col>11</xdr:col>
                    <xdr:colOff>0</xdr:colOff>
                    <xdr:row>187</xdr:row>
                    <xdr:rowOff>22860</xdr:rowOff>
                  </to>
                </anchor>
              </controlPr>
            </control>
          </mc:Choice>
        </mc:AlternateContent>
        <mc:AlternateContent xmlns:mc="http://schemas.openxmlformats.org/markup-compatibility/2006">
          <mc:Choice Requires="x14">
            <control shapeId="7621" r:id="rId442" name="Check Box 453">
              <controlPr locked="0" defaultSize="0" autoFill="0" autoLine="0" autoPict="0">
                <anchor moveWithCells="1">
                  <from>
                    <xdr:col>1</xdr:col>
                    <xdr:colOff>106680</xdr:colOff>
                    <xdr:row>186</xdr:row>
                    <xdr:rowOff>152400</xdr:rowOff>
                  </from>
                  <to>
                    <xdr:col>3</xdr:col>
                    <xdr:colOff>7620</xdr:colOff>
                    <xdr:row>188</xdr:row>
                    <xdr:rowOff>22860</xdr:rowOff>
                  </to>
                </anchor>
              </controlPr>
            </control>
          </mc:Choice>
        </mc:AlternateContent>
        <mc:AlternateContent xmlns:mc="http://schemas.openxmlformats.org/markup-compatibility/2006">
          <mc:Choice Requires="x14">
            <control shapeId="7622" r:id="rId443" name="Check Box 454">
              <controlPr locked="0" defaultSize="0" autoFill="0" autoLine="0" autoPict="0">
                <anchor moveWithCells="1">
                  <from>
                    <xdr:col>5</xdr:col>
                    <xdr:colOff>99060</xdr:colOff>
                    <xdr:row>186</xdr:row>
                    <xdr:rowOff>152400</xdr:rowOff>
                  </from>
                  <to>
                    <xdr:col>7</xdr:col>
                    <xdr:colOff>0</xdr:colOff>
                    <xdr:row>188</xdr:row>
                    <xdr:rowOff>22860</xdr:rowOff>
                  </to>
                </anchor>
              </controlPr>
            </control>
          </mc:Choice>
        </mc:AlternateContent>
        <mc:AlternateContent xmlns:mc="http://schemas.openxmlformats.org/markup-compatibility/2006">
          <mc:Choice Requires="x14">
            <control shapeId="7623" r:id="rId444" name="Check Box 455">
              <controlPr locked="0" defaultSize="0" autoFill="0" autoLine="0" autoPict="0">
                <anchor moveWithCells="1">
                  <from>
                    <xdr:col>9</xdr:col>
                    <xdr:colOff>99060</xdr:colOff>
                    <xdr:row>186</xdr:row>
                    <xdr:rowOff>152400</xdr:rowOff>
                  </from>
                  <to>
                    <xdr:col>11</xdr:col>
                    <xdr:colOff>0</xdr:colOff>
                    <xdr:row>188</xdr:row>
                    <xdr:rowOff>22860</xdr:rowOff>
                  </to>
                </anchor>
              </controlPr>
            </control>
          </mc:Choice>
        </mc:AlternateContent>
        <mc:AlternateContent xmlns:mc="http://schemas.openxmlformats.org/markup-compatibility/2006">
          <mc:Choice Requires="x14">
            <control shapeId="7624" r:id="rId445" name="Check Box 456">
              <controlPr locked="0" defaultSize="0" autoFill="0" autoLine="0" autoPict="0">
                <anchor moveWithCells="1">
                  <from>
                    <xdr:col>1</xdr:col>
                    <xdr:colOff>106680</xdr:colOff>
                    <xdr:row>187</xdr:row>
                    <xdr:rowOff>152400</xdr:rowOff>
                  </from>
                  <to>
                    <xdr:col>3</xdr:col>
                    <xdr:colOff>7620</xdr:colOff>
                    <xdr:row>189</xdr:row>
                    <xdr:rowOff>22860</xdr:rowOff>
                  </to>
                </anchor>
              </controlPr>
            </control>
          </mc:Choice>
        </mc:AlternateContent>
        <mc:AlternateContent xmlns:mc="http://schemas.openxmlformats.org/markup-compatibility/2006">
          <mc:Choice Requires="x14">
            <control shapeId="7625" r:id="rId446" name="Check Box 457">
              <controlPr locked="0" defaultSize="0" autoFill="0" autoLine="0" autoPict="0">
                <anchor moveWithCells="1">
                  <from>
                    <xdr:col>5</xdr:col>
                    <xdr:colOff>99060</xdr:colOff>
                    <xdr:row>187</xdr:row>
                    <xdr:rowOff>152400</xdr:rowOff>
                  </from>
                  <to>
                    <xdr:col>7</xdr:col>
                    <xdr:colOff>0</xdr:colOff>
                    <xdr:row>189</xdr:row>
                    <xdr:rowOff>22860</xdr:rowOff>
                  </to>
                </anchor>
              </controlPr>
            </control>
          </mc:Choice>
        </mc:AlternateContent>
        <mc:AlternateContent xmlns:mc="http://schemas.openxmlformats.org/markup-compatibility/2006">
          <mc:Choice Requires="x14">
            <control shapeId="7626" r:id="rId447" name="Check Box 458">
              <controlPr locked="0" defaultSize="0" autoFill="0" autoLine="0" autoPict="0">
                <anchor moveWithCells="1">
                  <from>
                    <xdr:col>9</xdr:col>
                    <xdr:colOff>99060</xdr:colOff>
                    <xdr:row>187</xdr:row>
                    <xdr:rowOff>152400</xdr:rowOff>
                  </from>
                  <to>
                    <xdr:col>11</xdr:col>
                    <xdr:colOff>0</xdr:colOff>
                    <xdr:row>189</xdr:row>
                    <xdr:rowOff>22860</xdr:rowOff>
                  </to>
                </anchor>
              </controlPr>
            </control>
          </mc:Choice>
        </mc:AlternateContent>
        <mc:AlternateContent xmlns:mc="http://schemas.openxmlformats.org/markup-compatibility/2006">
          <mc:Choice Requires="x14">
            <control shapeId="7627" r:id="rId448" name="Check Box 459">
              <controlPr locked="0" defaultSize="0" autoFill="0" autoLine="0" autoPict="0">
                <anchor moveWithCells="1">
                  <from>
                    <xdr:col>1</xdr:col>
                    <xdr:colOff>106680</xdr:colOff>
                    <xdr:row>188</xdr:row>
                    <xdr:rowOff>152400</xdr:rowOff>
                  </from>
                  <to>
                    <xdr:col>3</xdr:col>
                    <xdr:colOff>7620</xdr:colOff>
                    <xdr:row>190</xdr:row>
                    <xdr:rowOff>22860</xdr:rowOff>
                  </to>
                </anchor>
              </controlPr>
            </control>
          </mc:Choice>
        </mc:AlternateContent>
        <mc:AlternateContent xmlns:mc="http://schemas.openxmlformats.org/markup-compatibility/2006">
          <mc:Choice Requires="x14">
            <control shapeId="7628" r:id="rId449" name="Check Box 460">
              <controlPr locked="0" defaultSize="0" autoFill="0" autoLine="0" autoPict="0">
                <anchor moveWithCells="1">
                  <from>
                    <xdr:col>5</xdr:col>
                    <xdr:colOff>99060</xdr:colOff>
                    <xdr:row>188</xdr:row>
                    <xdr:rowOff>152400</xdr:rowOff>
                  </from>
                  <to>
                    <xdr:col>7</xdr:col>
                    <xdr:colOff>0</xdr:colOff>
                    <xdr:row>190</xdr:row>
                    <xdr:rowOff>22860</xdr:rowOff>
                  </to>
                </anchor>
              </controlPr>
            </control>
          </mc:Choice>
        </mc:AlternateContent>
        <mc:AlternateContent xmlns:mc="http://schemas.openxmlformats.org/markup-compatibility/2006">
          <mc:Choice Requires="x14">
            <control shapeId="7629" r:id="rId450" name="Check Box 461">
              <controlPr locked="0" defaultSize="0" autoFill="0" autoLine="0" autoPict="0">
                <anchor moveWithCells="1">
                  <from>
                    <xdr:col>9</xdr:col>
                    <xdr:colOff>99060</xdr:colOff>
                    <xdr:row>188</xdr:row>
                    <xdr:rowOff>152400</xdr:rowOff>
                  </from>
                  <to>
                    <xdr:col>11</xdr:col>
                    <xdr:colOff>0</xdr:colOff>
                    <xdr:row>190</xdr:row>
                    <xdr:rowOff>22860</xdr:rowOff>
                  </to>
                </anchor>
              </controlPr>
            </control>
          </mc:Choice>
        </mc:AlternateContent>
        <mc:AlternateContent xmlns:mc="http://schemas.openxmlformats.org/markup-compatibility/2006">
          <mc:Choice Requires="x14">
            <control shapeId="7630" r:id="rId451" name="Check Box 462">
              <controlPr locked="0" defaultSize="0" autoFill="0" autoLine="0" autoPict="0">
                <anchor moveWithCells="1">
                  <from>
                    <xdr:col>1</xdr:col>
                    <xdr:colOff>106680</xdr:colOff>
                    <xdr:row>189</xdr:row>
                    <xdr:rowOff>152400</xdr:rowOff>
                  </from>
                  <to>
                    <xdr:col>3</xdr:col>
                    <xdr:colOff>7620</xdr:colOff>
                    <xdr:row>191</xdr:row>
                    <xdr:rowOff>22860</xdr:rowOff>
                  </to>
                </anchor>
              </controlPr>
            </control>
          </mc:Choice>
        </mc:AlternateContent>
        <mc:AlternateContent xmlns:mc="http://schemas.openxmlformats.org/markup-compatibility/2006">
          <mc:Choice Requires="x14">
            <control shapeId="7631" r:id="rId452" name="Check Box 463">
              <controlPr locked="0" defaultSize="0" autoFill="0" autoLine="0" autoPict="0">
                <anchor moveWithCells="1">
                  <from>
                    <xdr:col>5</xdr:col>
                    <xdr:colOff>99060</xdr:colOff>
                    <xdr:row>189</xdr:row>
                    <xdr:rowOff>152400</xdr:rowOff>
                  </from>
                  <to>
                    <xdr:col>7</xdr:col>
                    <xdr:colOff>0</xdr:colOff>
                    <xdr:row>191</xdr:row>
                    <xdr:rowOff>22860</xdr:rowOff>
                  </to>
                </anchor>
              </controlPr>
            </control>
          </mc:Choice>
        </mc:AlternateContent>
        <mc:AlternateContent xmlns:mc="http://schemas.openxmlformats.org/markup-compatibility/2006">
          <mc:Choice Requires="x14">
            <control shapeId="7632" r:id="rId453" name="Check Box 464">
              <controlPr locked="0" defaultSize="0" autoFill="0" autoLine="0" autoPict="0">
                <anchor moveWithCells="1">
                  <from>
                    <xdr:col>9</xdr:col>
                    <xdr:colOff>99060</xdr:colOff>
                    <xdr:row>189</xdr:row>
                    <xdr:rowOff>152400</xdr:rowOff>
                  </from>
                  <to>
                    <xdr:col>11</xdr:col>
                    <xdr:colOff>0</xdr:colOff>
                    <xdr:row>191</xdr:row>
                    <xdr:rowOff>22860</xdr:rowOff>
                  </to>
                </anchor>
              </controlPr>
            </control>
          </mc:Choice>
        </mc:AlternateContent>
        <mc:AlternateContent xmlns:mc="http://schemas.openxmlformats.org/markup-compatibility/2006">
          <mc:Choice Requires="x14">
            <control shapeId="7633" r:id="rId454" name="Check Box 465">
              <controlPr locked="0" defaultSize="0" autoFill="0" autoLine="0" autoPict="0">
                <anchor moveWithCells="1">
                  <from>
                    <xdr:col>1</xdr:col>
                    <xdr:colOff>106680</xdr:colOff>
                    <xdr:row>199</xdr:row>
                    <xdr:rowOff>160020</xdr:rowOff>
                  </from>
                  <to>
                    <xdr:col>3</xdr:col>
                    <xdr:colOff>7620</xdr:colOff>
                    <xdr:row>201</xdr:row>
                    <xdr:rowOff>38100</xdr:rowOff>
                  </to>
                </anchor>
              </controlPr>
            </control>
          </mc:Choice>
        </mc:AlternateContent>
        <mc:AlternateContent xmlns:mc="http://schemas.openxmlformats.org/markup-compatibility/2006">
          <mc:Choice Requires="x14">
            <control shapeId="7634" r:id="rId455" name="Check Box 466">
              <controlPr locked="0" defaultSize="0" autoFill="0" autoLine="0" autoPict="0">
                <anchor moveWithCells="1">
                  <from>
                    <xdr:col>5</xdr:col>
                    <xdr:colOff>99060</xdr:colOff>
                    <xdr:row>199</xdr:row>
                    <xdr:rowOff>160020</xdr:rowOff>
                  </from>
                  <to>
                    <xdr:col>7</xdr:col>
                    <xdr:colOff>0</xdr:colOff>
                    <xdr:row>201</xdr:row>
                    <xdr:rowOff>38100</xdr:rowOff>
                  </to>
                </anchor>
              </controlPr>
            </control>
          </mc:Choice>
        </mc:AlternateContent>
        <mc:AlternateContent xmlns:mc="http://schemas.openxmlformats.org/markup-compatibility/2006">
          <mc:Choice Requires="x14">
            <control shapeId="7635" r:id="rId456" name="Check Box 467">
              <controlPr locked="0" defaultSize="0" autoFill="0" autoLine="0" autoPict="0">
                <anchor moveWithCells="1">
                  <from>
                    <xdr:col>9</xdr:col>
                    <xdr:colOff>99060</xdr:colOff>
                    <xdr:row>199</xdr:row>
                    <xdr:rowOff>160020</xdr:rowOff>
                  </from>
                  <to>
                    <xdr:col>11</xdr:col>
                    <xdr:colOff>0</xdr:colOff>
                    <xdr:row>201</xdr:row>
                    <xdr:rowOff>38100</xdr:rowOff>
                  </to>
                </anchor>
              </controlPr>
            </control>
          </mc:Choice>
        </mc:AlternateContent>
        <mc:AlternateContent xmlns:mc="http://schemas.openxmlformats.org/markup-compatibility/2006">
          <mc:Choice Requires="x14">
            <control shapeId="7636" r:id="rId457" name="Check Box 468">
              <controlPr locked="0" defaultSize="0" autoFill="0" autoLine="0" autoPict="0">
                <anchor moveWithCells="1">
                  <from>
                    <xdr:col>1</xdr:col>
                    <xdr:colOff>106680</xdr:colOff>
                    <xdr:row>200</xdr:row>
                    <xdr:rowOff>152400</xdr:rowOff>
                  </from>
                  <to>
                    <xdr:col>3</xdr:col>
                    <xdr:colOff>7620</xdr:colOff>
                    <xdr:row>202</xdr:row>
                    <xdr:rowOff>22860</xdr:rowOff>
                  </to>
                </anchor>
              </controlPr>
            </control>
          </mc:Choice>
        </mc:AlternateContent>
        <mc:AlternateContent xmlns:mc="http://schemas.openxmlformats.org/markup-compatibility/2006">
          <mc:Choice Requires="x14">
            <control shapeId="7637" r:id="rId458" name="Check Box 469">
              <controlPr locked="0" defaultSize="0" autoFill="0" autoLine="0" autoPict="0">
                <anchor moveWithCells="1">
                  <from>
                    <xdr:col>5</xdr:col>
                    <xdr:colOff>99060</xdr:colOff>
                    <xdr:row>200</xdr:row>
                    <xdr:rowOff>152400</xdr:rowOff>
                  </from>
                  <to>
                    <xdr:col>7</xdr:col>
                    <xdr:colOff>0</xdr:colOff>
                    <xdr:row>202</xdr:row>
                    <xdr:rowOff>22860</xdr:rowOff>
                  </to>
                </anchor>
              </controlPr>
            </control>
          </mc:Choice>
        </mc:AlternateContent>
        <mc:AlternateContent xmlns:mc="http://schemas.openxmlformats.org/markup-compatibility/2006">
          <mc:Choice Requires="x14">
            <control shapeId="7638" r:id="rId459" name="Check Box 470">
              <controlPr locked="0" defaultSize="0" autoFill="0" autoLine="0" autoPict="0">
                <anchor moveWithCells="1">
                  <from>
                    <xdr:col>9</xdr:col>
                    <xdr:colOff>99060</xdr:colOff>
                    <xdr:row>200</xdr:row>
                    <xdr:rowOff>152400</xdr:rowOff>
                  </from>
                  <to>
                    <xdr:col>11</xdr:col>
                    <xdr:colOff>0</xdr:colOff>
                    <xdr:row>202</xdr:row>
                    <xdr:rowOff>22860</xdr:rowOff>
                  </to>
                </anchor>
              </controlPr>
            </control>
          </mc:Choice>
        </mc:AlternateContent>
        <mc:AlternateContent xmlns:mc="http://schemas.openxmlformats.org/markup-compatibility/2006">
          <mc:Choice Requires="x14">
            <control shapeId="7639" r:id="rId460" name="Check Box 471">
              <controlPr locked="0" defaultSize="0" autoFill="0" autoLine="0" autoPict="0">
                <anchor moveWithCells="1">
                  <from>
                    <xdr:col>1</xdr:col>
                    <xdr:colOff>106680</xdr:colOff>
                    <xdr:row>201</xdr:row>
                    <xdr:rowOff>152400</xdr:rowOff>
                  </from>
                  <to>
                    <xdr:col>3</xdr:col>
                    <xdr:colOff>7620</xdr:colOff>
                    <xdr:row>203</xdr:row>
                    <xdr:rowOff>22860</xdr:rowOff>
                  </to>
                </anchor>
              </controlPr>
            </control>
          </mc:Choice>
        </mc:AlternateContent>
        <mc:AlternateContent xmlns:mc="http://schemas.openxmlformats.org/markup-compatibility/2006">
          <mc:Choice Requires="x14">
            <control shapeId="7640" r:id="rId461" name="Check Box 472">
              <controlPr locked="0" defaultSize="0" autoFill="0" autoLine="0" autoPict="0">
                <anchor moveWithCells="1">
                  <from>
                    <xdr:col>5</xdr:col>
                    <xdr:colOff>99060</xdr:colOff>
                    <xdr:row>201</xdr:row>
                    <xdr:rowOff>152400</xdr:rowOff>
                  </from>
                  <to>
                    <xdr:col>7</xdr:col>
                    <xdr:colOff>0</xdr:colOff>
                    <xdr:row>203</xdr:row>
                    <xdr:rowOff>22860</xdr:rowOff>
                  </to>
                </anchor>
              </controlPr>
            </control>
          </mc:Choice>
        </mc:AlternateContent>
        <mc:AlternateContent xmlns:mc="http://schemas.openxmlformats.org/markup-compatibility/2006">
          <mc:Choice Requires="x14">
            <control shapeId="7641" r:id="rId462" name="Check Box 473">
              <controlPr locked="0" defaultSize="0" autoFill="0" autoLine="0" autoPict="0">
                <anchor moveWithCells="1">
                  <from>
                    <xdr:col>9</xdr:col>
                    <xdr:colOff>99060</xdr:colOff>
                    <xdr:row>201</xdr:row>
                    <xdr:rowOff>152400</xdr:rowOff>
                  </from>
                  <to>
                    <xdr:col>11</xdr:col>
                    <xdr:colOff>0</xdr:colOff>
                    <xdr:row>203</xdr:row>
                    <xdr:rowOff>22860</xdr:rowOff>
                  </to>
                </anchor>
              </controlPr>
            </control>
          </mc:Choice>
        </mc:AlternateContent>
        <mc:AlternateContent xmlns:mc="http://schemas.openxmlformats.org/markup-compatibility/2006">
          <mc:Choice Requires="x14">
            <control shapeId="7642" r:id="rId463" name="Check Box 474">
              <controlPr locked="0" defaultSize="0" autoFill="0" autoLine="0" autoPict="0">
                <anchor moveWithCells="1">
                  <from>
                    <xdr:col>1</xdr:col>
                    <xdr:colOff>106680</xdr:colOff>
                    <xdr:row>202</xdr:row>
                    <xdr:rowOff>152400</xdr:rowOff>
                  </from>
                  <to>
                    <xdr:col>3</xdr:col>
                    <xdr:colOff>7620</xdr:colOff>
                    <xdr:row>204</xdr:row>
                    <xdr:rowOff>22860</xdr:rowOff>
                  </to>
                </anchor>
              </controlPr>
            </control>
          </mc:Choice>
        </mc:AlternateContent>
        <mc:AlternateContent xmlns:mc="http://schemas.openxmlformats.org/markup-compatibility/2006">
          <mc:Choice Requires="x14">
            <control shapeId="7643" r:id="rId464" name="Check Box 475">
              <controlPr locked="0" defaultSize="0" autoFill="0" autoLine="0" autoPict="0">
                <anchor moveWithCells="1">
                  <from>
                    <xdr:col>5</xdr:col>
                    <xdr:colOff>99060</xdr:colOff>
                    <xdr:row>202</xdr:row>
                    <xdr:rowOff>152400</xdr:rowOff>
                  </from>
                  <to>
                    <xdr:col>7</xdr:col>
                    <xdr:colOff>0</xdr:colOff>
                    <xdr:row>204</xdr:row>
                    <xdr:rowOff>22860</xdr:rowOff>
                  </to>
                </anchor>
              </controlPr>
            </control>
          </mc:Choice>
        </mc:AlternateContent>
        <mc:AlternateContent xmlns:mc="http://schemas.openxmlformats.org/markup-compatibility/2006">
          <mc:Choice Requires="x14">
            <control shapeId="7644" r:id="rId465" name="Check Box 476">
              <controlPr locked="0" defaultSize="0" autoFill="0" autoLine="0" autoPict="0">
                <anchor moveWithCells="1">
                  <from>
                    <xdr:col>9</xdr:col>
                    <xdr:colOff>99060</xdr:colOff>
                    <xdr:row>202</xdr:row>
                    <xdr:rowOff>152400</xdr:rowOff>
                  </from>
                  <to>
                    <xdr:col>11</xdr:col>
                    <xdr:colOff>0</xdr:colOff>
                    <xdr:row>204</xdr:row>
                    <xdr:rowOff>22860</xdr:rowOff>
                  </to>
                </anchor>
              </controlPr>
            </control>
          </mc:Choice>
        </mc:AlternateContent>
        <mc:AlternateContent xmlns:mc="http://schemas.openxmlformats.org/markup-compatibility/2006">
          <mc:Choice Requires="x14">
            <control shapeId="7645" r:id="rId466" name="Check Box 477">
              <controlPr locked="0" defaultSize="0" autoFill="0" autoLine="0" autoPict="0">
                <anchor moveWithCells="1">
                  <from>
                    <xdr:col>1</xdr:col>
                    <xdr:colOff>106680</xdr:colOff>
                    <xdr:row>203</xdr:row>
                    <xdr:rowOff>152400</xdr:rowOff>
                  </from>
                  <to>
                    <xdr:col>3</xdr:col>
                    <xdr:colOff>7620</xdr:colOff>
                    <xdr:row>205</xdr:row>
                    <xdr:rowOff>22860</xdr:rowOff>
                  </to>
                </anchor>
              </controlPr>
            </control>
          </mc:Choice>
        </mc:AlternateContent>
        <mc:AlternateContent xmlns:mc="http://schemas.openxmlformats.org/markup-compatibility/2006">
          <mc:Choice Requires="x14">
            <control shapeId="7646" r:id="rId467" name="Check Box 478">
              <controlPr locked="0" defaultSize="0" autoFill="0" autoLine="0" autoPict="0">
                <anchor moveWithCells="1">
                  <from>
                    <xdr:col>5</xdr:col>
                    <xdr:colOff>99060</xdr:colOff>
                    <xdr:row>203</xdr:row>
                    <xdr:rowOff>152400</xdr:rowOff>
                  </from>
                  <to>
                    <xdr:col>7</xdr:col>
                    <xdr:colOff>0</xdr:colOff>
                    <xdr:row>205</xdr:row>
                    <xdr:rowOff>22860</xdr:rowOff>
                  </to>
                </anchor>
              </controlPr>
            </control>
          </mc:Choice>
        </mc:AlternateContent>
        <mc:AlternateContent xmlns:mc="http://schemas.openxmlformats.org/markup-compatibility/2006">
          <mc:Choice Requires="x14">
            <control shapeId="7647" r:id="rId468" name="Check Box 479">
              <controlPr locked="0" defaultSize="0" autoFill="0" autoLine="0" autoPict="0">
                <anchor moveWithCells="1">
                  <from>
                    <xdr:col>9</xdr:col>
                    <xdr:colOff>99060</xdr:colOff>
                    <xdr:row>203</xdr:row>
                    <xdr:rowOff>152400</xdr:rowOff>
                  </from>
                  <to>
                    <xdr:col>11</xdr:col>
                    <xdr:colOff>0</xdr:colOff>
                    <xdr:row>205</xdr:row>
                    <xdr:rowOff>22860</xdr:rowOff>
                  </to>
                </anchor>
              </controlPr>
            </control>
          </mc:Choice>
        </mc:AlternateContent>
        <mc:AlternateContent xmlns:mc="http://schemas.openxmlformats.org/markup-compatibility/2006">
          <mc:Choice Requires="x14">
            <control shapeId="7648" r:id="rId469" name="Check Box 480">
              <controlPr locked="0" defaultSize="0" autoFill="0" autoLine="0" autoPict="0">
                <anchor moveWithCells="1">
                  <from>
                    <xdr:col>1</xdr:col>
                    <xdr:colOff>106680</xdr:colOff>
                    <xdr:row>204</xdr:row>
                    <xdr:rowOff>152400</xdr:rowOff>
                  </from>
                  <to>
                    <xdr:col>3</xdr:col>
                    <xdr:colOff>7620</xdr:colOff>
                    <xdr:row>206</xdr:row>
                    <xdr:rowOff>22860</xdr:rowOff>
                  </to>
                </anchor>
              </controlPr>
            </control>
          </mc:Choice>
        </mc:AlternateContent>
        <mc:AlternateContent xmlns:mc="http://schemas.openxmlformats.org/markup-compatibility/2006">
          <mc:Choice Requires="x14">
            <control shapeId="7649" r:id="rId470" name="Check Box 481">
              <controlPr locked="0" defaultSize="0" autoFill="0" autoLine="0" autoPict="0">
                <anchor moveWithCells="1">
                  <from>
                    <xdr:col>5</xdr:col>
                    <xdr:colOff>99060</xdr:colOff>
                    <xdr:row>204</xdr:row>
                    <xdr:rowOff>152400</xdr:rowOff>
                  </from>
                  <to>
                    <xdr:col>7</xdr:col>
                    <xdr:colOff>0</xdr:colOff>
                    <xdr:row>206</xdr:row>
                    <xdr:rowOff>22860</xdr:rowOff>
                  </to>
                </anchor>
              </controlPr>
            </control>
          </mc:Choice>
        </mc:AlternateContent>
        <mc:AlternateContent xmlns:mc="http://schemas.openxmlformats.org/markup-compatibility/2006">
          <mc:Choice Requires="x14">
            <control shapeId="7650" r:id="rId471" name="Check Box 482">
              <controlPr locked="0" defaultSize="0" autoFill="0" autoLine="0" autoPict="0">
                <anchor moveWithCells="1">
                  <from>
                    <xdr:col>9</xdr:col>
                    <xdr:colOff>99060</xdr:colOff>
                    <xdr:row>204</xdr:row>
                    <xdr:rowOff>152400</xdr:rowOff>
                  </from>
                  <to>
                    <xdr:col>11</xdr:col>
                    <xdr:colOff>0</xdr:colOff>
                    <xdr:row>206</xdr:row>
                    <xdr:rowOff>22860</xdr:rowOff>
                  </to>
                </anchor>
              </controlPr>
            </control>
          </mc:Choice>
        </mc:AlternateContent>
        <mc:AlternateContent xmlns:mc="http://schemas.openxmlformats.org/markup-compatibility/2006">
          <mc:Choice Requires="x14">
            <control shapeId="7651" r:id="rId472" name="Check Box 483">
              <controlPr locked="0" defaultSize="0" autoFill="0" autoLine="0" autoPict="0">
                <anchor moveWithCells="1">
                  <from>
                    <xdr:col>1</xdr:col>
                    <xdr:colOff>106680</xdr:colOff>
                    <xdr:row>205</xdr:row>
                    <xdr:rowOff>152400</xdr:rowOff>
                  </from>
                  <to>
                    <xdr:col>3</xdr:col>
                    <xdr:colOff>7620</xdr:colOff>
                    <xdr:row>207</xdr:row>
                    <xdr:rowOff>22860</xdr:rowOff>
                  </to>
                </anchor>
              </controlPr>
            </control>
          </mc:Choice>
        </mc:AlternateContent>
        <mc:AlternateContent xmlns:mc="http://schemas.openxmlformats.org/markup-compatibility/2006">
          <mc:Choice Requires="x14">
            <control shapeId="7652" r:id="rId473" name="Check Box 484">
              <controlPr locked="0" defaultSize="0" autoFill="0" autoLine="0" autoPict="0">
                <anchor moveWithCells="1">
                  <from>
                    <xdr:col>5</xdr:col>
                    <xdr:colOff>99060</xdr:colOff>
                    <xdr:row>205</xdr:row>
                    <xdr:rowOff>152400</xdr:rowOff>
                  </from>
                  <to>
                    <xdr:col>7</xdr:col>
                    <xdr:colOff>0</xdr:colOff>
                    <xdr:row>207</xdr:row>
                    <xdr:rowOff>22860</xdr:rowOff>
                  </to>
                </anchor>
              </controlPr>
            </control>
          </mc:Choice>
        </mc:AlternateContent>
        <mc:AlternateContent xmlns:mc="http://schemas.openxmlformats.org/markup-compatibility/2006">
          <mc:Choice Requires="x14">
            <control shapeId="7653" r:id="rId474" name="Check Box 485">
              <controlPr locked="0" defaultSize="0" autoFill="0" autoLine="0" autoPict="0">
                <anchor moveWithCells="1">
                  <from>
                    <xdr:col>9</xdr:col>
                    <xdr:colOff>99060</xdr:colOff>
                    <xdr:row>205</xdr:row>
                    <xdr:rowOff>152400</xdr:rowOff>
                  </from>
                  <to>
                    <xdr:col>11</xdr:col>
                    <xdr:colOff>0</xdr:colOff>
                    <xdr:row>207</xdr:row>
                    <xdr:rowOff>22860</xdr:rowOff>
                  </to>
                </anchor>
              </controlPr>
            </control>
          </mc:Choice>
        </mc:AlternateContent>
        <mc:AlternateContent xmlns:mc="http://schemas.openxmlformats.org/markup-compatibility/2006">
          <mc:Choice Requires="x14">
            <control shapeId="7654" r:id="rId475" name="Check Box 486">
              <controlPr locked="0" defaultSize="0" autoFill="0" autoLine="0" autoPict="0">
                <anchor moveWithCells="1">
                  <from>
                    <xdr:col>1</xdr:col>
                    <xdr:colOff>106680</xdr:colOff>
                    <xdr:row>206</xdr:row>
                    <xdr:rowOff>152400</xdr:rowOff>
                  </from>
                  <to>
                    <xdr:col>3</xdr:col>
                    <xdr:colOff>7620</xdr:colOff>
                    <xdr:row>208</xdr:row>
                    <xdr:rowOff>22860</xdr:rowOff>
                  </to>
                </anchor>
              </controlPr>
            </control>
          </mc:Choice>
        </mc:AlternateContent>
        <mc:AlternateContent xmlns:mc="http://schemas.openxmlformats.org/markup-compatibility/2006">
          <mc:Choice Requires="x14">
            <control shapeId="7655" r:id="rId476" name="Check Box 487">
              <controlPr locked="0" defaultSize="0" autoFill="0" autoLine="0" autoPict="0">
                <anchor moveWithCells="1">
                  <from>
                    <xdr:col>5</xdr:col>
                    <xdr:colOff>99060</xdr:colOff>
                    <xdr:row>206</xdr:row>
                    <xdr:rowOff>152400</xdr:rowOff>
                  </from>
                  <to>
                    <xdr:col>7</xdr:col>
                    <xdr:colOff>0</xdr:colOff>
                    <xdr:row>208</xdr:row>
                    <xdr:rowOff>22860</xdr:rowOff>
                  </to>
                </anchor>
              </controlPr>
            </control>
          </mc:Choice>
        </mc:AlternateContent>
        <mc:AlternateContent xmlns:mc="http://schemas.openxmlformats.org/markup-compatibility/2006">
          <mc:Choice Requires="x14">
            <control shapeId="7656" r:id="rId477" name="Check Box 488">
              <controlPr locked="0" defaultSize="0" autoFill="0" autoLine="0" autoPict="0">
                <anchor moveWithCells="1">
                  <from>
                    <xdr:col>9</xdr:col>
                    <xdr:colOff>99060</xdr:colOff>
                    <xdr:row>206</xdr:row>
                    <xdr:rowOff>152400</xdr:rowOff>
                  </from>
                  <to>
                    <xdr:col>11</xdr:col>
                    <xdr:colOff>0</xdr:colOff>
                    <xdr:row>208</xdr:row>
                    <xdr:rowOff>22860</xdr:rowOff>
                  </to>
                </anchor>
              </controlPr>
            </control>
          </mc:Choice>
        </mc:AlternateContent>
        <mc:AlternateContent xmlns:mc="http://schemas.openxmlformats.org/markup-compatibility/2006">
          <mc:Choice Requires="x14">
            <control shapeId="7657" r:id="rId478" name="Check Box 489">
              <controlPr locked="0" defaultSize="0" autoFill="0" autoLine="0" autoPict="0">
                <anchor moveWithCells="1">
                  <from>
                    <xdr:col>1</xdr:col>
                    <xdr:colOff>106680</xdr:colOff>
                    <xdr:row>207</xdr:row>
                    <xdr:rowOff>152400</xdr:rowOff>
                  </from>
                  <to>
                    <xdr:col>3</xdr:col>
                    <xdr:colOff>7620</xdr:colOff>
                    <xdr:row>209</xdr:row>
                    <xdr:rowOff>22860</xdr:rowOff>
                  </to>
                </anchor>
              </controlPr>
            </control>
          </mc:Choice>
        </mc:AlternateContent>
        <mc:AlternateContent xmlns:mc="http://schemas.openxmlformats.org/markup-compatibility/2006">
          <mc:Choice Requires="x14">
            <control shapeId="7658" r:id="rId479" name="Check Box 490">
              <controlPr locked="0" defaultSize="0" autoFill="0" autoLine="0" autoPict="0">
                <anchor moveWithCells="1">
                  <from>
                    <xdr:col>5</xdr:col>
                    <xdr:colOff>99060</xdr:colOff>
                    <xdr:row>207</xdr:row>
                    <xdr:rowOff>152400</xdr:rowOff>
                  </from>
                  <to>
                    <xdr:col>7</xdr:col>
                    <xdr:colOff>0</xdr:colOff>
                    <xdr:row>209</xdr:row>
                    <xdr:rowOff>22860</xdr:rowOff>
                  </to>
                </anchor>
              </controlPr>
            </control>
          </mc:Choice>
        </mc:AlternateContent>
        <mc:AlternateContent xmlns:mc="http://schemas.openxmlformats.org/markup-compatibility/2006">
          <mc:Choice Requires="x14">
            <control shapeId="7659" r:id="rId480" name="Check Box 491">
              <controlPr locked="0" defaultSize="0" autoFill="0" autoLine="0" autoPict="0">
                <anchor moveWithCells="1">
                  <from>
                    <xdr:col>9</xdr:col>
                    <xdr:colOff>99060</xdr:colOff>
                    <xdr:row>207</xdr:row>
                    <xdr:rowOff>152400</xdr:rowOff>
                  </from>
                  <to>
                    <xdr:col>11</xdr:col>
                    <xdr:colOff>0</xdr:colOff>
                    <xdr:row>209</xdr:row>
                    <xdr:rowOff>22860</xdr:rowOff>
                  </to>
                </anchor>
              </controlPr>
            </control>
          </mc:Choice>
        </mc:AlternateContent>
        <mc:AlternateContent xmlns:mc="http://schemas.openxmlformats.org/markup-compatibility/2006">
          <mc:Choice Requires="x14">
            <control shapeId="7660" r:id="rId481" name="Check Box 492">
              <controlPr locked="0" defaultSize="0" autoFill="0" autoLine="0" autoPict="0">
                <anchor moveWithCells="1">
                  <from>
                    <xdr:col>1</xdr:col>
                    <xdr:colOff>106680</xdr:colOff>
                    <xdr:row>208</xdr:row>
                    <xdr:rowOff>152400</xdr:rowOff>
                  </from>
                  <to>
                    <xdr:col>3</xdr:col>
                    <xdr:colOff>7620</xdr:colOff>
                    <xdr:row>210</xdr:row>
                    <xdr:rowOff>22860</xdr:rowOff>
                  </to>
                </anchor>
              </controlPr>
            </control>
          </mc:Choice>
        </mc:AlternateContent>
        <mc:AlternateContent xmlns:mc="http://schemas.openxmlformats.org/markup-compatibility/2006">
          <mc:Choice Requires="x14">
            <control shapeId="7661" r:id="rId482" name="Check Box 493">
              <controlPr locked="0" defaultSize="0" autoFill="0" autoLine="0" autoPict="0">
                <anchor moveWithCells="1">
                  <from>
                    <xdr:col>5</xdr:col>
                    <xdr:colOff>99060</xdr:colOff>
                    <xdr:row>208</xdr:row>
                    <xdr:rowOff>152400</xdr:rowOff>
                  </from>
                  <to>
                    <xdr:col>7</xdr:col>
                    <xdr:colOff>0</xdr:colOff>
                    <xdr:row>210</xdr:row>
                    <xdr:rowOff>22860</xdr:rowOff>
                  </to>
                </anchor>
              </controlPr>
            </control>
          </mc:Choice>
        </mc:AlternateContent>
        <mc:AlternateContent xmlns:mc="http://schemas.openxmlformats.org/markup-compatibility/2006">
          <mc:Choice Requires="x14">
            <control shapeId="7662" r:id="rId483" name="Check Box 494">
              <controlPr locked="0" defaultSize="0" autoFill="0" autoLine="0" autoPict="0">
                <anchor moveWithCells="1">
                  <from>
                    <xdr:col>9</xdr:col>
                    <xdr:colOff>99060</xdr:colOff>
                    <xdr:row>208</xdr:row>
                    <xdr:rowOff>152400</xdr:rowOff>
                  </from>
                  <to>
                    <xdr:col>11</xdr:col>
                    <xdr:colOff>0</xdr:colOff>
                    <xdr:row>210</xdr:row>
                    <xdr:rowOff>22860</xdr:rowOff>
                  </to>
                </anchor>
              </controlPr>
            </control>
          </mc:Choice>
        </mc:AlternateContent>
        <mc:AlternateContent xmlns:mc="http://schemas.openxmlformats.org/markup-compatibility/2006">
          <mc:Choice Requires="x14">
            <control shapeId="7663" r:id="rId484" name="Check Box 495">
              <controlPr locked="0" defaultSize="0" autoFill="0" autoLine="0" autoPict="0">
                <anchor moveWithCells="1">
                  <from>
                    <xdr:col>1</xdr:col>
                    <xdr:colOff>106680</xdr:colOff>
                    <xdr:row>209</xdr:row>
                    <xdr:rowOff>152400</xdr:rowOff>
                  </from>
                  <to>
                    <xdr:col>3</xdr:col>
                    <xdr:colOff>7620</xdr:colOff>
                    <xdr:row>211</xdr:row>
                    <xdr:rowOff>22860</xdr:rowOff>
                  </to>
                </anchor>
              </controlPr>
            </control>
          </mc:Choice>
        </mc:AlternateContent>
        <mc:AlternateContent xmlns:mc="http://schemas.openxmlformats.org/markup-compatibility/2006">
          <mc:Choice Requires="x14">
            <control shapeId="7664" r:id="rId485" name="Check Box 496">
              <controlPr locked="0" defaultSize="0" autoFill="0" autoLine="0" autoPict="0">
                <anchor moveWithCells="1">
                  <from>
                    <xdr:col>5</xdr:col>
                    <xdr:colOff>99060</xdr:colOff>
                    <xdr:row>209</xdr:row>
                    <xdr:rowOff>152400</xdr:rowOff>
                  </from>
                  <to>
                    <xdr:col>7</xdr:col>
                    <xdr:colOff>0</xdr:colOff>
                    <xdr:row>211</xdr:row>
                    <xdr:rowOff>22860</xdr:rowOff>
                  </to>
                </anchor>
              </controlPr>
            </control>
          </mc:Choice>
        </mc:AlternateContent>
        <mc:AlternateContent xmlns:mc="http://schemas.openxmlformats.org/markup-compatibility/2006">
          <mc:Choice Requires="x14">
            <control shapeId="7665" r:id="rId486" name="Check Box 497">
              <controlPr locked="0" defaultSize="0" autoFill="0" autoLine="0" autoPict="0">
                <anchor moveWithCells="1">
                  <from>
                    <xdr:col>9</xdr:col>
                    <xdr:colOff>99060</xdr:colOff>
                    <xdr:row>209</xdr:row>
                    <xdr:rowOff>152400</xdr:rowOff>
                  </from>
                  <to>
                    <xdr:col>11</xdr:col>
                    <xdr:colOff>0</xdr:colOff>
                    <xdr:row>211</xdr:row>
                    <xdr:rowOff>22860</xdr:rowOff>
                  </to>
                </anchor>
              </controlPr>
            </control>
          </mc:Choice>
        </mc:AlternateContent>
        <mc:AlternateContent xmlns:mc="http://schemas.openxmlformats.org/markup-compatibility/2006">
          <mc:Choice Requires="x14">
            <control shapeId="7666" r:id="rId487" name="Check Box 498">
              <controlPr locked="0" defaultSize="0" autoFill="0" autoLine="0" autoPict="0">
                <anchor moveWithCells="1">
                  <from>
                    <xdr:col>1</xdr:col>
                    <xdr:colOff>106680</xdr:colOff>
                    <xdr:row>210</xdr:row>
                    <xdr:rowOff>152400</xdr:rowOff>
                  </from>
                  <to>
                    <xdr:col>3</xdr:col>
                    <xdr:colOff>7620</xdr:colOff>
                    <xdr:row>212</xdr:row>
                    <xdr:rowOff>22860</xdr:rowOff>
                  </to>
                </anchor>
              </controlPr>
            </control>
          </mc:Choice>
        </mc:AlternateContent>
        <mc:AlternateContent xmlns:mc="http://schemas.openxmlformats.org/markup-compatibility/2006">
          <mc:Choice Requires="x14">
            <control shapeId="7667" r:id="rId488" name="Check Box 499">
              <controlPr locked="0" defaultSize="0" autoFill="0" autoLine="0" autoPict="0">
                <anchor moveWithCells="1">
                  <from>
                    <xdr:col>5</xdr:col>
                    <xdr:colOff>99060</xdr:colOff>
                    <xdr:row>210</xdr:row>
                    <xdr:rowOff>152400</xdr:rowOff>
                  </from>
                  <to>
                    <xdr:col>7</xdr:col>
                    <xdr:colOff>0</xdr:colOff>
                    <xdr:row>212</xdr:row>
                    <xdr:rowOff>22860</xdr:rowOff>
                  </to>
                </anchor>
              </controlPr>
            </control>
          </mc:Choice>
        </mc:AlternateContent>
        <mc:AlternateContent xmlns:mc="http://schemas.openxmlformats.org/markup-compatibility/2006">
          <mc:Choice Requires="x14">
            <control shapeId="7668" r:id="rId489" name="Check Box 500">
              <controlPr locked="0" defaultSize="0" autoFill="0" autoLine="0" autoPict="0">
                <anchor moveWithCells="1">
                  <from>
                    <xdr:col>9</xdr:col>
                    <xdr:colOff>99060</xdr:colOff>
                    <xdr:row>210</xdr:row>
                    <xdr:rowOff>152400</xdr:rowOff>
                  </from>
                  <to>
                    <xdr:col>11</xdr:col>
                    <xdr:colOff>0</xdr:colOff>
                    <xdr:row>212</xdr:row>
                    <xdr:rowOff>22860</xdr:rowOff>
                  </to>
                </anchor>
              </controlPr>
            </control>
          </mc:Choice>
        </mc:AlternateContent>
        <mc:AlternateContent xmlns:mc="http://schemas.openxmlformats.org/markup-compatibility/2006">
          <mc:Choice Requires="x14">
            <control shapeId="7669" r:id="rId490" name="Check Box 501">
              <controlPr locked="0" defaultSize="0" autoFill="0" autoLine="0" autoPict="0">
                <anchor moveWithCells="1">
                  <from>
                    <xdr:col>1</xdr:col>
                    <xdr:colOff>106680</xdr:colOff>
                    <xdr:row>211</xdr:row>
                    <xdr:rowOff>152400</xdr:rowOff>
                  </from>
                  <to>
                    <xdr:col>3</xdr:col>
                    <xdr:colOff>7620</xdr:colOff>
                    <xdr:row>213</xdr:row>
                    <xdr:rowOff>22860</xdr:rowOff>
                  </to>
                </anchor>
              </controlPr>
            </control>
          </mc:Choice>
        </mc:AlternateContent>
        <mc:AlternateContent xmlns:mc="http://schemas.openxmlformats.org/markup-compatibility/2006">
          <mc:Choice Requires="x14">
            <control shapeId="7670" r:id="rId491" name="Check Box 502">
              <controlPr locked="0" defaultSize="0" autoFill="0" autoLine="0" autoPict="0">
                <anchor moveWithCells="1">
                  <from>
                    <xdr:col>5</xdr:col>
                    <xdr:colOff>99060</xdr:colOff>
                    <xdr:row>211</xdr:row>
                    <xdr:rowOff>152400</xdr:rowOff>
                  </from>
                  <to>
                    <xdr:col>7</xdr:col>
                    <xdr:colOff>0</xdr:colOff>
                    <xdr:row>213</xdr:row>
                    <xdr:rowOff>22860</xdr:rowOff>
                  </to>
                </anchor>
              </controlPr>
            </control>
          </mc:Choice>
        </mc:AlternateContent>
        <mc:AlternateContent xmlns:mc="http://schemas.openxmlformats.org/markup-compatibility/2006">
          <mc:Choice Requires="x14">
            <control shapeId="7671" r:id="rId492" name="Check Box 503">
              <controlPr locked="0" defaultSize="0" autoFill="0" autoLine="0" autoPict="0">
                <anchor moveWithCells="1">
                  <from>
                    <xdr:col>9</xdr:col>
                    <xdr:colOff>99060</xdr:colOff>
                    <xdr:row>211</xdr:row>
                    <xdr:rowOff>152400</xdr:rowOff>
                  </from>
                  <to>
                    <xdr:col>11</xdr:col>
                    <xdr:colOff>0</xdr:colOff>
                    <xdr:row>213</xdr:row>
                    <xdr:rowOff>22860</xdr:rowOff>
                  </to>
                </anchor>
              </controlPr>
            </control>
          </mc:Choice>
        </mc:AlternateContent>
        <mc:AlternateContent xmlns:mc="http://schemas.openxmlformats.org/markup-compatibility/2006">
          <mc:Choice Requires="x14">
            <control shapeId="7672" r:id="rId493" name="Check Box 504">
              <controlPr locked="0" defaultSize="0" autoFill="0" autoLine="0" autoPict="0">
                <anchor moveWithCells="1">
                  <from>
                    <xdr:col>1</xdr:col>
                    <xdr:colOff>106680</xdr:colOff>
                    <xdr:row>212</xdr:row>
                    <xdr:rowOff>152400</xdr:rowOff>
                  </from>
                  <to>
                    <xdr:col>3</xdr:col>
                    <xdr:colOff>7620</xdr:colOff>
                    <xdr:row>214</xdr:row>
                    <xdr:rowOff>22860</xdr:rowOff>
                  </to>
                </anchor>
              </controlPr>
            </control>
          </mc:Choice>
        </mc:AlternateContent>
        <mc:AlternateContent xmlns:mc="http://schemas.openxmlformats.org/markup-compatibility/2006">
          <mc:Choice Requires="x14">
            <control shapeId="7673" r:id="rId494" name="Check Box 505">
              <controlPr locked="0" defaultSize="0" autoFill="0" autoLine="0" autoPict="0">
                <anchor moveWithCells="1">
                  <from>
                    <xdr:col>5</xdr:col>
                    <xdr:colOff>99060</xdr:colOff>
                    <xdr:row>212</xdr:row>
                    <xdr:rowOff>152400</xdr:rowOff>
                  </from>
                  <to>
                    <xdr:col>7</xdr:col>
                    <xdr:colOff>0</xdr:colOff>
                    <xdr:row>214</xdr:row>
                    <xdr:rowOff>22860</xdr:rowOff>
                  </to>
                </anchor>
              </controlPr>
            </control>
          </mc:Choice>
        </mc:AlternateContent>
        <mc:AlternateContent xmlns:mc="http://schemas.openxmlformats.org/markup-compatibility/2006">
          <mc:Choice Requires="x14">
            <control shapeId="7674" r:id="rId495" name="Check Box 506">
              <controlPr locked="0" defaultSize="0" autoFill="0" autoLine="0" autoPict="0">
                <anchor moveWithCells="1">
                  <from>
                    <xdr:col>9</xdr:col>
                    <xdr:colOff>99060</xdr:colOff>
                    <xdr:row>212</xdr:row>
                    <xdr:rowOff>152400</xdr:rowOff>
                  </from>
                  <to>
                    <xdr:col>11</xdr:col>
                    <xdr:colOff>0</xdr:colOff>
                    <xdr:row>214</xdr:row>
                    <xdr:rowOff>22860</xdr:rowOff>
                  </to>
                </anchor>
              </controlPr>
            </control>
          </mc:Choice>
        </mc:AlternateContent>
        <mc:AlternateContent xmlns:mc="http://schemas.openxmlformats.org/markup-compatibility/2006">
          <mc:Choice Requires="x14">
            <control shapeId="7675" r:id="rId496" name="Check Box 507">
              <controlPr locked="0" defaultSize="0" autoFill="0" autoLine="0" autoPict="0">
                <anchor moveWithCells="1">
                  <from>
                    <xdr:col>1</xdr:col>
                    <xdr:colOff>106680</xdr:colOff>
                    <xdr:row>213</xdr:row>
                    <xdr:rowOff>152400</xdr:rowOff>
                  </from>
                  <to>
                    <xdr:col>3</xdr:col>
                    <xdr:colOff>7620</xdr:colOff>
                    <xdr:row>215</xdr:row>
                    <xdr:rowOff>22860</xdr:rowOff>
                  </to>
                </anchor>
              </controlPr>
            </control>
          </mc:Choice>
        </mc:AlternateContent>
        <mc:AlternateContent xmlns:mc="http://schemas.openxmlformats.org/markup-compatibility/2006">
          <mc:Choice Requires="x14">
            <control shapeId="7676" r:id="rId497" name="Check Box 508">
              <controlPr locked="0" defaultSize="0" autoFill="0" autoLine="0" autoPict="0">
                <anchor moveWithCells="1">
                  <from>
                    <xdr:col>5</xdr:col>
                    <xdr:colOff>99060</xdr:colOff>
                    <xdr:row>213</xdr:row>
                    <xdr:rowOff>152400</xdr:rowOff>
                  </from>
                  <to>
                    <xdr:col>7</xdr:col>
                    <xdr:colOff>0</xdr:colOff>
                    <xdr:row>215</xdr:row>
                    <xdr:rowOff>22860</xdr:rowOff>
                  </to>
                </anchor>
              </controlPr>
            </control>
          </mc:Choice>
        </mc:AlternateContent>
        <mc:AlternateContent xmlns:mc="http://schemas.openxmlformats.org/markup-compatibility/2006">
          <mc:Choice Requires="x14">
            <control shapeId="7677" r:id="rId498" name="Check Box 509">
              <controlPr locked="0" defaultSize="0" autoFill="0" autoLine="0" autoPict="0">
                <anchor moveWithCells="1">
                  <from>
                    <xdr:col>9</xdr:col>
                    <xdr:colOff>99060</xdr:colOff>
                    <xdr:row>213</xdr:row>
                    <xdr:rowOff>152400</xdr:rowOff>
                  </from>
                  <to>
                    <xdr:col>11</xdr:col>
                    <xdr:colOff>0</xdr:colOff>
                    <xdr:row>215</xdr:row>
                    <xdr:rowOff>22860</xdr:rowOff>
                  </to>
                </anchor>
              </controlPr>
            </control>
          </mc:Choice>
        </mc:AlternateContent>
        <mc:AlternateContent xmlns:mc="http://schemas.openxmlformats.org/markup-compatibility/2006">
          <mc:Choice Requires="x14">
            <control shapeId="7678" r:id="rId499" name="Check Box 510">
              <controlPr locked="0" defaultSize="0" autoFill="0" autoLine="0" autoPict="0">
                <anchor moveWithCells="1">
                  <from>
                    <xdr:col>1</xdr:col>
                    <xdr:colOff>106680</xdr:colOff>
                    <xdr:row>214</xdr:row>
                    <xdr:rowOff>152400</xdr:rowOff>
                  </from>
                  <to>
                    <xdr:col>3</xdr:col>
                    <xdr:colOff>7620</xdr:colOff>
                    <xdr:row>216</xdr:row>
                    <xdr:rowOff>22860</xdr:rowOff>
                  </to>
                </anchor>
              </controlPr>
            </control>
          </mc:Choice>
        </mc:AlternateContent>
        <mc:AlternateContent xmlns:mc="http://schemas.openxmlformats.org/markup-compatibility/2006">
          <mc:Choice Requires="x14">
            <control shapeId="7679" r:id="rId500" name="Check Box 511">
              <controlPr locked="0" defaultSize="0" autoFill="0" autoLine="0" autoPict="0">
                <anchor moveWithCells="1">
                  <from>
                    <xdr:col>5</xdr:col>
                    <xdr:colOff>99060</xdr:colOff>
                    <xdr:row>214</xdr:row>
                    <xdr:rowOff>152400</xdr:rowOff>
                  </from>
                  <to>
                    <xdr:col>7</xdr:col>
                    <xdr:colOff>0</xdr:colOff>
                    <xdr:row>216</xdr:row>
                    <xdr:rowOff>22860</xdr:rowOff>
                  </to>
                </anchor>
              </controlPr>
            </control>
          </mc:Choice>
        </mc:AlternateContent>
        <mc:AlternateContent xmlns:mc="http://schemas.openxmlformats.org/markup-compatibility/2006">
          <mc:Choice Requires="x14">
            <control shapeId="7680" r:id="rId501" name="Check Box 512">
              <controlPr locked="0" defaultSize="0" autoFill="0" autoLine="0" autoPict="0">
                <anchor moveWithCells="1">
                  <from>
                    <xdr:col>9</xdr:col>
                    <xdr:colOff>99060</xdr:colOff>
                    <xdr:row>214</xdr:row>
                    <xdr:rowOff>152400</xdr:rowOff>
                  </from>
                  <to>
                    <xdr:col>11</xdr:col>
                    <xdr:colOff>0</xdr:colOff>
                    <xdr:row>216</xdr:row>
                    <xdr:rowOff>22860</xdr:rowOff>
                  </to>
                </anchor>
              </controlPr>
            </control>
          </mc:Choice>
        </mc:AlternateContent>
        <mc:AlternateContent xmlns:mc="http://schemas.openxmlformats.org/markup-compatibility/2006">
          <mc:Choice Requires="x14">
            <control shapeId="7681" r:id="rId502" name="Check Box 513">
              <controlPr locked="0" defaultSize="0" autoFill="0" autoLine="0" autoPict="0">
                <anchor moveWithCells="1">
                  <from>
                    <xdr:col>1</xdr:col>
                    <xdr:colOff>106680</xdr:colOff>
                    <xdr:row>215</xdr:row>
                    <xdr:rowOff>152400</xdr:rowOff>
                  </from>
                  <to>
                    <xdr:col>3</xdr:col>
                    <xdr:colOff>7620</xdr:colOff>
                    <xdr:row>217</xdr:row>
                    <xdr:rowOff>22860</xdr:rowOff>
                  </to>
                </anchor>
              </controlPr>
            </control>
          </mc:Choice>
        </mc:AlternateContent>
        <mc:AlternateContent xmlns:mc="http://schemas.openxmlformats.org/markup-compatibility/2006">
          <mc:Choice Requires="x14">
            <control shapeId="7682" r:id="rId503" name="Check Box 514">
              <controlPr locked="0" defaultSize="0" autoFill="0" autoLine="0" autoPict="0">
                <anchor moveWithCells="1">
                  <from>
                    <xdr:col>5</xdr:col>
                    <xdr:colOff>99060</xdr:colOff>
                    <xdr:row>215</xdr:row>
                    <xdr:rowOff>152400</xdr:rowOff>
                  </from>
                  <to>
                    <xdr:col>7</xdr:col>
                    <xdr:colOff>0</xdr:colOff>
                    <xdr:row>217</xdr:row>
                    <xdr:rowOff>22860</xdr:rowOff>
                  </to>
                </anchor>
              </controlPr>
            </control>
          </mc:Choice>
        </mc:AlternateContent>
        <mc:AlternateContent xmlns:mc="http://schemas.openxmlformats.org/markup-compatibility/2006">
          <mc:Choice Requires="x14">
            <control shapeId="7683" r:id="rId504" name="Check Box 515">
              <controlPr locked="0" defaultSize="0" autoFill="0" autoLine="0" autoPict="0">
                <anchor moveWithCells="1">
                  <from>
                    <xdr:col>9</xdr:col>
                    <xdr:colOff>99060</xdr:colOff>
                    <xdr:row>215</xdr:row>
                    <xdr:rowOff>152400</xdr:rowOff>
                  </from>
                  <to>
                    <xdr:col>11</xdr:col>
                    <xdr:colOff>0</xdr:colOff>
                    <xdr:row>217</xdr:row>
                    <xdr:rowOff>22860</xdr:rowOff>
                  </to>
                </anchor>
              </controlPr>
            </control>
          </mc:Choice>
        </mc:AlternateContent>
        <mc:AlternateContent xmlns:mc="http://schemas.openxmlformats.org/markup-compatibility/2006">
          <mc:Choice Requires="x14">
            <control shapeId="7684" r:id="rId505" name="Check Box 516">
              <controlPr locked="0" defaultSize="0" autoFill="0" autoLine="0" autoPict="0">
                <anchor moveWithCells="1">
                  <from>
                    <xdr:col>1</xdr:col>
                    <xdr:colOff>106680</xdr:colOff>
                    <xdr:row>216</xdr:row>
                    <xdr:rowOff>152400</xdr:rowOff>
                  </from>
                  <to>
                    <xdr:col>3</xdr:col>
                    <xdr:colOff>7620</xdr:colOff>
                    <xdr:row>218</xdr:row>
                    <xdr:rowOff>22860</xdr:rowOff>
                  </to>
                </anchor>
              </controlPr>
            </control>
          </mc:Choice>
        </mc:AlternateContent>
        <mc:AlternateContent xmlns:mc="http://schemas.openxmlformats.org/markup-compatibility/2006">
          <mc:Choice Requires="x14">
            <control shapeId="7685" r:id="rId506" name="Check Box 517">
              <controlPr locked="0" defaultSize="0" autoFill="0" autoLine="0" autoPict="0">
                <anchor moveWithCells="1">
                  <from>
                    <xdr:col>5</xdr:col>
                    <xdr:colOff>99060</xdr:colOff>
                    <xdr:row>216</xdr:row>
                    <xdr:rowOff>152400</xdr:rowOff>
                  </from>
                  <to>
                    <xdr:col>7</xdr:col>
                    <xdr:colOff>0</xdr:colOff>
                    <xdr:row>218</xdr:row>
                    <xdr:rowOff>22860</xdr:rowOff>
                  </to>
                </anchor>
              </controlPr>
            </control>
          </mc:Choice>
        </mc:AlternateContent>
        <mc:AlternateContent xmlns:mc="http://schemas.openxmlformats.org/markup-compatibility/2006">
          <mc:Choice Requires="x14">
            <control shapeId="7686" r:id="rId507" name="Check Box 518">
              <controlPr locked="0" defaultSize="0" autoFill="0" autoLine="0" autoPict="0">
                <anchor moveWithCells="1">
                  <from>
                    <xdr:col>9</xdr:col>
                    <xdr:colOff>99060</xdr:colOff>
                    <xdr:row>216</xdr:row>
                    <xdr:rowOff>152400</xdr:rowOff>
                  </from>
                  <to>
                    <xdr:col>11</xdr:col>
                    <xdr:colOff>0</xdr:colOff>
                    <xdr:row>218</xdr:row>
                    <xdr:rowOff>22860</xdr:rowOff>
                  </to>
                </anchor>
              </controlPr>
            </control>
          </mc:Choice>
        </mc:AlternateContent>
        <mc:AlternateContent xmlns:mc="http://schemas.openxmlformats.org/markup-compatibility/2006">
          <mc:Choice Requires="x14">
            <control shapeId="7687" r:id="rId508" name="Check Box 519">
              <controlPr locked="0" defaultSize="0" autoFill="0" autoLine="0" autoPict="0">
                <anchor moveWithCells="1">
                  <from>
                    <xdr:col>1</xdr:col>
                    <xdr:colOff>106680</xdr:colOff>
                    <xdr:row>217</xdr:row>
                    <xdr:rowOff>152400</xdr:rowOff>
                  </from>
                  <to>
                    <xdr:col>3</xdr:col>
                    <xdr:colOff>7620</xdr:colOff>
                    <xdr:row>219</xdr:row>
                    <xdr:rowOff>22860</xdr:rowOff>
                  </to>
                </anchor>
              </controlPr>
            </control>
          </mc:Choice>
        </mc:AlternateContent>
        <mc:AlternateContent xmlns:mc="http://schemas.openxmlformats.org/markup-compatibility/2006">
          <mc:Choice Requires="x14">
            <control shapeId="7688" r:id="rId509" name="Check Box 520">
              <controlPr locked="0" defaultSize="0" autoFill="0" autoLine="0" autoPict="0">
                <anchor moveWithCells="1">
                  <from>
                    <xdr:col>5</xdr:col>
                    <xdr:colOff>99060</xdr:colOff>
                    <xdr:row>217</xdr:row>
                    <xdr:rowOff>152400</xdr:rowOff>
                  </from>
                  <to>
                    <xdr:col>7</xdr:col>
                    <xdr:colOff>0</xdr:colOff>
                    <xdr:row>219</xdr:row>
                    <xdr:rowOff>22860</xdr:rowOff>
                  </to>
                </anchor>
              </controlPr>
            </control>
          </mc:Choice>
        </mc:AlternateContent>
        <mc:AlternateContent xmlns:mc="http://schemas.openxmlformats.org/markup-compatibility/2006">
          <mc:Choice Requires="x14">
            <control shapeId="7689" r:id="rId510" name="Check Box 521">
              <controlPr locked="0" defaultSize="0" autoFill="0" autoLine="0" autoPict="0">
                <anchor moveWithCells="1">
                  <from>
                    <xdr:col>9</xdr:col>
                    <xdr:colOff>99060</xdr:colOff>
                    <xdr:row>217</xdr:row>
                    <xdr:rowOff>152400</xdr:rowOff>
                  </from>
                  <to>
                    <xdr:col>11</xdr:col>
                    <xdr:colOff>0</xdr:colOff>
                    <xdr:row>219</xdr:row>
                    <xdr:rowOff>22860</xdr:rowOff>
                  </to>
                </anchor>
              </controlPr>
            </control>
          </mc:Choice>
        </mc:AlternateContent>
        <mc:AlternateContent xmlns:mc="http://schemas.openxmlformats.org/markup-compatibility/2006">
          <mc:Choice Requires="x14">
            <control shapeId="7690" r:id="rId511" name="Check Box 522">
              <controlPr locked="0" defaultSize="0" autoFill="0" autoLine="0" autoPict="0">
                <anchor moveWithCells="1">
                  <from>
                    <xdr:col>1</xdr:col>
                    <xdr:colOff>106680</xdr:colOff>
                    <xdr:row>218</xdr:row>
                    <xdr:rowOff>152400</xdr:rowOff>
                  </from>
                  <to>
                    <xdr:col>3</xdr:col>
                    <xdr:colOff>7620</xdr:colOff>
                    <xdr:row>220</xdr:row>
                    <xdr:rowOff>22860</xdr:rowOff>
                  </to>
                </anchor>
              </controlPr>
            </control>
          </mc:Choice>
        </mc:AlternateContent>
        <mc:AlternateContent xmlns:mc="http://schemas.openxmlformats.org/markup-compatibility/2006">
          <mc:Choice Requires="x14">
            <control shapeId="7691" r:id="rId512" name="Check Box 523">
              <controlPr locked="0" defaultSize="0" autoFill="0" autoLine="0" autoPict="0">
                <anchor moveWithCells="1">
                  <from>
                    <xdr:col>5</xdr:col>
                    <xdr:colOff>99060</xdr:colOff>
                    <xdr:row>218</xdr:row>
                    <xdr:rowOff>152400</xdr:rowOff>
                  </from>
                  <to>
                    <xdr:col>7</xdr:col>
                    <xdr:colOff>0</xdr:colOff>
                    <xdr:row>220</xdr:row>
                    <xdr:rowOff>22860</xdr:rowOff>
                  </to>
                </anchor>
              </controlPr>
            </control>
          </mc:Choice>
        </mc:AlternateContent>
        <mc:AlternateContent xmlns:mc="http://schemas.openxmlformats.org/markup-compatibility/2006">
          <mc:Choice Requires="x14">
            <control shapeId="7692" r:id="rId513" name="Check Box 524">
              <controlPr locked="0" defaultSize="0" autoFill="0" autoLine="0" autoPict="0">
                <anchor moveWithCells="1">
                  <from>
                    <xdr:col>9</xdr:col>
                    <xdr:colOff>99060</xdr:colOff>
                    <xdr:row>218</xdr:row>
                    <xdr:rowOff>152400</xdr:rowOff>
                  </from>
                  <to>
                    <xdr:col>11</xdr:col>
                    <xdr:colOff>0</xdr:colOff>
                    <xdr:row>220</xdr:row>
                    <xdr:rowOff>22860</xdr:rowOff>
                  </to>
                </anchor>
              </controlPr>
            </control>
          </mc:Choice>
        </mc:AlternateContent>
        <mc:AlternateContent xmlns:mc="http://schemas.openxmlformats.org/markup-compatibility/2006">
          <mc:Choice Requires="x14">
            <control shapeId="7693" r:id="rId514" name="Check Box 525">
              <controlPr locked="0" defaultSize="0" autoFill="0" autoLine="0" autoPict="0">
                <anchor moveWithCells="1">
                  <from>
                    <xdr:col>1</xdr:col>
                    <xdr:colOff>106680</xdr:colOff>
                    <xdr:row>219</xdr:row>
                    <xdr:rowOff>152400</xdr:rowOff>
                  </from>
                  <to>
                    <xdr:col>3</xdr:col>
                    <xdr:colOff>7620</xdr:colOff>
                    <xdr:row>221</xdr:row>
                    <xdr:rowOff>22860</xdr:rowOff>
                  </to>
                </anchor>
              </controlPr>
            </control>
          </mc:Choice>
        </mc:AlternateContent>
        <mc:AlternateContent xmlns:mc="http://schemas.openxmlformats.org/markup-compatibility/2006">
          <mc:Choice Requires="x14">
            <control shapeId="7694" r:id="rId515" name="Check Box 526">
              <controlPr locked="0" defaultSize="0" autoFill="0" autoLine="0" autoPict="0">
                <anchor moveWithCells="1">
                  <from>
                    <xdr:col>5</xdr:col>
                    <xdr:colOff>99060</xdr:colOff>
                    <xdr:row>219</xdr:row>
                    <xdr:rowOff>152400</xdr:rowOff>
                  </from>
                  <to>
                    <xdr:col>7</xdr:col>
                    <xdr:colOff>0</xdr:colOff>
                    <xdr:row>221</xdr:row>
                    <xdr:rowOff>22860</xdr:rowOff>
                  </to>
                </anchor>
              </controlPr>
            </control>
          </mc:Choice>
        </mc:AlternateContent>
        <mc:AlternateContent xmlns:mc="http://schemas.openxmlformats.org/markup-compatibility/2006">
          <mc:Choice Requires="x14">
            <control shapeId="7695" r:id="rId516" name="Check Box 527">
              <controlPr locked="0" defaultSize="0" autoFill="0" autoLine="0" autoPict="0">
                <anchor moveWithCells="1">
                  <from>
                    <xdr:col>9</xdr:col>
                    <xdr:colOff>99060</xdr:colOff>
                    <xdr:row>219</xdr:row>
                    <xdr:rowOff>152400</xdr:rowOff>
                  </from>
                  <to>
                    <xdr:col>11</xdr:col>
                    <xdr:colOff>0</xdr:colOff>
                    <xdr:row>221</xdr:row>
                    <xdr:rowOff>22860</xdr:rowOff>
                  </to>
                </anchor>
              </controlPr>
            </control>
          </mc:Choice>
        </mc:AlternateContent>
        <mc:AlternateContent xmlns:mc="http://schemas.openxmlformats.org/markup-compatibility/2006">
          <mc:Choice Requires="x14">
            <control shapeId="7696" r:id="rId517" name="Check Box 528">
              <controlPr locked="0" defaultSize="0" autoFill="0" autoLine="0" autoPict="0">
                <anchor moveWithCells="1">
                  <from>
                    <xdr:col>1</xdr:col>
                    <xdr:colOff>106680</xdr:colOff>
                    <xdr:row>220</xdr:row>
                    <xdr:rowOff>152400</xdr:rowOff>
                  </from>
                  <to>
                    <xdr:col>3</xdr:col>
                    <xdr:colOff>7620</xdr:colOff>
                    <xdr:row>222</xdr:row>
                    <xdr:rowOff>22860</xdr:rowOff>
                  </to>
                </anchor>
              </controlPr>
            </control>
          </mc:Choice>
        </mc:AlternateContent>
        <mc:AlternateContent xmlns:mc="http://schemas.openxmlformats.org/markup-compatibility/2006">
          <mc:Choice Requires="x14">
            <control shapeId="7697" r:id="rId518" name="Check Box 529">
              <controlPr locked="0" defaultSize="0" autoFill="0" autoLine="0" autoPict="0">
                <anchor moveWithCells="1">
                  <from>
                    <xdr:col>5</xdr:col>
                    <xdr:colOff>99060</xdr:colOff>
                    <xdr:row>220</xdr:row>
                    <xdr:rowOff>152400</xdr:rowOff>
                  </from>
                  <to>
                    <xdr:col>7</xdr:col>
                    <xdr:colOff>0</xdr:colOff>
                    <xdr:row>222</xdr:row>
                    <xdr:rowOff>22860</xdr:rowOff>
                  </to>
                </anchor>
              </controlPr>
            </control>
          </mc:Choice>
        </mc:AlternateContent>
        <mc:AlternateContent xmlns:mc="http://schemas.openxmlformats.org/markup-compatibility/2006">
          <mc:Choice Requires="x14">
            <control shapeId="7698" r:id="rId519" name="Check Box 530">
              <controlPr locked="0" defaultSize="0" autoFill="0" autoLine="0" autoPict="0">
                <anchor moveWithCells="1">
                  <from>
                    <xdr:col>9</xdr:col>
                    <xdr:colOff>99060</xdr:colOff>
                    <xdr:row>220</xdr:row>
                    <xdr:rowOff>152400</xdr:rowOff>
                  </from>
                  <to>
                    <xdr:col>11</xdr:col>
                    <xdr:colOff>0</xdr:colOff>
                    <xdr:row>222</xdr:row>
                    <xdr:rowOff>22860</xdr:rowOff>
                  </to>
                </anchor>
              </controlPr>
            </control>
          </mc:Choice>
        </mc:AlternateContent>
        <mc:AlternateContent xmlns:mc="http://schemas.openxmlformats.org/markup-compatibility/2006">
          <mc:Choice Requires="x14">
            <control shapeId="7699" r:id="rId520" name="Check Box 531">
              <controlPr locked="0" defaultSize="0" autoFill="0" autoLine="0" autoPict="0">
                <anchor moveWithCells="1">
                  <from>
                    <xdr:col>1</xdr:col>
                    <xdr:colOff>106680</xdr:colOff>
                    <xdr:row>221</xdr:row>
                    <xdr:rowOff>152400</xdr:rowOff>
                  </from>
                  <to>
                    <xdr:col>3</xdr:col>
                    <xdr:colOff>7620</xdr:colOff>
                    <xdr:row>223</xdr:row>
                    <xdr:rowOff>22860</xdr:rowOff>
                  </to>
                </anchor>
              </controlPr>
            </control>
          </mc:Choice>
        </mc:AlternateContent>
        <mc:AlternateContent xmlns:mc="http://schemas.openxmlformats.org/markup-compatibility/2006">
          <mc:Choice Requires="x14">
            <control shapeId="7700" r:id="rId521" name="Check Box 532">
              <controlPr locked="0" defaultSize="0" autoFill="0" autoLine="0" autoPict="0">
                <anchor moveWithCells="1">
                  <from>
                    <xdr:col>5</xdr:col>
                    <xdr:colOff>99060</xdr:colOff>
                    <xdr:row>221</xdr:row>
                    <xdr:rowOff>152400</xdr:rowOff>
                  </from>
                  <to>
                    <xdr:col>7</xdr:col>
                    <xdr:colOff>0</xdr:colOff>
                    <xdr:row>223</xdr:row>
                    <xdr:rowOff>22860</xdr:rowOff>
                  </to>
                </anchor>
              </controlPr>
            </control>
          </mc:Choice>
        </mc:AlternateContent>
        <mc:AlternateContent xmlns:mc="http://schemas.openxmlformats.org/markup-compatibility/2006">
          <mc:Choice Requires="x14">
            <control shapeId="7701" r:id="rId522" name="Check Box 533">
              <controlPr locked="0" defaultSize="0" autoFill="0" autoLine="0" autoPict="0">
                <anchor moveWithCells="1">
                  <from>
                    <xdr:col>9</xdr:col>
                    <xdr:colOff>99060</xdr:colOff>
                    <xdr:row>221</xdr:row>
                    <xdr:rowOff>152400</xdr:rowOff>
                  </from>
                  <to>
                    <xdr:col>11</xdr:col>
                    <xdr:colOff>0</xdr:colOff>
                    <xdr:row>223</xdr:row>
                    <xdr:rowOff>22860</xdr:rowOff>
                  </to>
                </anchor>
              </controlPr>
            </control>
          </mc:Choice>
        </mc:AlternateContent>
        <mc:AlternateContent xmlns:mc="http://schemas.openxmlformats.org/markup-compatibility/2006">
          <mc:Choice Requires="x14">
            <control shapeId="7702" r:id="rId523" name="Check Box 534">
              <controlPr locked="0" defaultSize="0" autoFill="0" autoLine="0" autoPict="0">
                <anchor moveWithCells="1">
                  <from>
                    <xdr:col>1</xdr:col>
                    <xdr:colOff>106680</xdr:colOff>
                    <xdr:row>222</xdr:row>
                    <xdr:rowOff>152400</xdr:rowOff>
                  </from>
                  <to>
                    <xdr:col>3</xdr:col>
                    <xdr:colOff>7620</xdr:colOff>
                    <xdr:row>224</xdr:row>
                    <xdr:rowOff>22860</xdr:rowOff>
                  </to>
                </anchor>
              </controlPr>
            </control>
          </mc:Choice>
        </mc:AlternateContent>
        <mc:AlternateContent xmlns:mc="http://schemas.openxmlformats.org/markup-compatibility/2006">
          <mc:Choice Requires="x14">
            <control shapeId="7703" r:id="rId524" name="Check Box 535">
              <controlPr locked="0" defaultSize="0" autoFill="0" autoLine="0" autoPict="0">
                <anchor moveWithCells="1">
                  <from>
                    <xdr:col>5</xdr:col>
                    <xdr:colOff>99060</xdr:colOff>
                    <xdr:row>222</xdr:row>
                    <xdr:rowOff>152400</xdr:rowOff>
                  </from>
                  <to>
                    <xdr:col>7</xdr:col>
                    <xdr:colOff>0</xdr:colOff>
                    <xdr:row>224</xdr:row>
                    <xdr:rowOff>22860</xdr:rowOff>
                  </to>
                </anchor>
              </controlPr>
            </control>
          </mc:Choice>
        </mc:AlternateContent>
        <mc:AlternateContent xmlns:mc="http://schemas.openxmlformats.org/markup-compatibility/2006">
          <mc:Choice Requires="x14">
            <control shapeId="7704" r:id="rId525" name="Check Box 536">
              <controlPr locked="0" defaultSize="0" autoFill="0" autoLine="0" autoPict="0">
                <anchor moveWithCells="1">
                  <from>
                    <xdr:col>9</xdr:col>
                    <xdr:colOff>99060</xdr:colOff>
                    <xdr:row>222</xdr:row>
                    <xdr:rowOff>152400</xdr:rowOff>
                  </from>
                  <to>
                    <xdr:col>11</xdr:col>
                    <xdr:colOff>0</xdr:colOff>
                    <xdr:row>224</xdr:row>
                    <xdr:rowOff>22860</xdr:rowOff>
                  </to>
                </anchor>
              </controlPr>
            </control>
          </mc:Choice>
        </mc:AlternateContent>
        <mc:AlternateContent xmlns:mc="http://schemas.openxmlformats.org/markup-compatibility/2006">
          <mc:Choice Requires="x14">
            <control shapeId="7705" r:id="rId526" name="Check Box 537">
              <controlPr locked="0" defaultSize="0" autoFill="0" autoLine="0" autoPict="0">
                <anchor moveWithCells="1">
                  <from>
                    <xdr:col>1</xdr:col>
                    <xdr:colOff>106680</xdr:colOff>
                    <xdr:row>223</xdr:row>
                    <xdr:rowOff>152400</xdr:rowOff>
                  </from>
                  <to>
                    <xdr:col>3</xdr:col>
                    <xdr:colOff>7620</xdr:colOff>
                    <xdr:row>225</xdr:row>
                    <xdr:rowOff>22860</xdr:rowOff>
                  </to>
                </anchor>
              </controlPr>
            </control>
          </mc:Choice>
        </mc:AlternateContent>
        <mc:AlternateContent xmlns:mc="http://schemas.openxmlformats.org/markup-compatibility/2006">
          <mc:Choice Requires="x14">
            <control shapeId="7706" r:id="rId527" name="Check Box 538">
              <controlPr locked="0" defaultSize="0" autoFill="0" autoLine="0" autoPict="0">
                <anchor moveWithCells="1">
                  <from>
                    <xdr:col>5</xdr:col>
                    <xdr:colOff>99060</xdr:colOff>
                    <xdr:row>223</xdr:row>
                    <xdr:rowOff>152400</xdr:rowOff>
                  </from>
                  <to>
                    <xdr:col>7</xdr:col>
                    <xdr:colOff>0</xdr:colOff>
                    <xdr:row>225</xdr:row>
                    <xdr:rowOff>22860</xdr:rowOff>
                  </to>
                </anchor>
              </controlPr>
            </control>
          </mc:Choice>
        </mc:AlternateContent>
        <mc:AlternateContent xmlns:mc="http://schemas.openxmlformats.org/markup-compatibility/2006">
          <mc:Choice Requires="x14">
            <control shapeId="7707" r:id="rId528" name="Check Box 539">
              <controlPr locked="0" defaultSize="0" autoFill="0" autoLine="0" autoPict="0">
                <anchor moveWithCells="1">
                  <from>
                    <xdr:col>9</xdr:col>
                    <xdr:colOff>99060</xdr:colOff>
                    <xdr:row>223</xdr:row>
                    <xdr:rowOff>152400</xdr:rowOff>
                  </from>
                  <to>
                    <xdr:col>11</xdr:col>
                    <xdr:colOff>0</xdr:colOff>
                    <xdr:row>225</xdr:row>
                    <xdr:rowOff>22860</xdr:rowOff>
                  </to>
                </anchor>
              </controlPr>
            </control>
          </mc:Choice>
        </mc:AlternateContent>
        <mc:AlternateContent xmlns:mc="http://schemas.openxmlformats.org/markup-compatibility/2006">
          <mc:Choice Requires="x14">
            <control shapeId="7708" r:id="rId529" name="Check Box 540">
              <controlPr locked="0" defaultSize="0" autoFill="0" autoLine="0" autoPict="0">
                <anchor moveWithCells="1">
                  <from>
                    <xdr:col>1</xdr:col>
                    <xdr:colOff>106680</xdr:colOff>
                    <xdr:row>224</xdr:row>
                    <xdr:rowOff>152400</xdr:rowOff>
                  </from>
                  <to>
                    <xdr:col>3</xdr:col>
                    <xdr:colOff>7620</xdr:colOff>
                    <xdr:row>226</xdr:row>
                    <xdr:rowOff>22860</xdr:rowOff>
                  </to>
                </anchor>
              </controlPr>
            </control>
          </mc:Choice>
        </mc:AlternateContent>
        <mc:AlternateContent xmlns:mc="http://schemas.openxmlformats.org/markup-compatibility/2006">
          <mc:Choice Requires="x14">
            <control shapeId="7709" r:id="rId530" name="Check Box 541">
              <controlPr locked="0" defaultSize="0" autoFill="0" autoLine="0" autoPict="0">
                <anchor moveWithCells="1">
                  <from>
                    <xdr:col>5</xdr:col>
                    <xdr:colOff>99060</xdr:colOff>
                    <xdr:row>224</xdr:row>
                    <xdr:rowOff>152400</xdr:rowOff>
                  </from>
                  <to>
                    <xdr:col>7</xdr:col>
                    <xdr:colOff>0</xdr:colOff>
                    <xdr:row>226</xdr:row>
                    <xdr:rowOff>22860</xdr:rowOff>
                  </to>
                </anchor>
              </controlPr>
            </control>
          </mc:Choice>
        </mc:AlternateContent>
        <mc:AlternateContent xmlns:mc="http://schemas.openxmlformats.org/markup-compatibility/2006">
          <mc:Choice Requires="x14">
            <control shapeId="7710" r:id="rId531" name="Check Box 542">
              <controlPr locked="0" defaultSize="0" autoFill="0" autoLine="0" autoPict="0">
                <anchor moveWithCells="1">
                  <from>
                    <xdr:col>9</xdr:col>
                    <xdr:colOff>99060</xdr:colOff>
                    <xdr:row>224</xdr:row>
                    <xdr:rowOff>152400</xdr:rowOff>
                  </from>
                  <to>
                    <xdr:col>11</xdr:col>
                    <xdr:colOff>0</xdr:colOff>
                    <xdr:row>226</xdr:row>
                    <xdr:rowOff>22860</xdr:rowOff>
                  </to>
                </anchor>
              </controlPr>
            </control>
          </mc:Choice>
        </mc:AlternateContent>
        <mc:AlternateContent xmlns:mc="http://schemas.openxmlformats.org/markup-compatibility/2006">
          <mc:Choice Requires="x14">
            <control shapeId="7711" r:id="rId532" name="Check Box 543">
              <controlPr locked="0" defaultSize="0" autoFill="0" autoLine="0" autoPict="0">
                <anchor moveWithCells="1">
                  <from>
                    <xdr:col>1</xdr:col>
                    <xdr:colOff>106680</xdr:colOff>
                    <xdr:row>225</xdr:row>
                    <xdr:rowOff>152400</xdr:rowOff>
                  </from>
                  <to>
                    <xdr:col>3</xdr:col>
                    <xdr:colOff>7620</xdr:colOff>
                    <xdr:row>227</xdr:row>
                    <xdr:rowOff>22860</xdr:rowOff>
                  </to>
                </anchor>
              </controlPr>
            </control>
          </mc:Choice>
        </mc:AlternateContent>
        <mc:AlternateContent xmlns:mc="http://schemas.openxmlformats.org/markup-compatibility/2006">
          <mc:Choice Requires="x14">
            <control shapeId="7712" r:id="rId533" name="Check Box 544">
              <controlPr locked="0" defaultSize="0" autoFill="0" autoLine="0" autoPict="0">
                <anchor moveWithCells="1">
                  <from>
                    <xdr:col>5</xdr:col>
                    <xdr:colOff>99060</xdr:colOff>
                    <xdr:row>225</xdr:row>
                    <xdr:rowOff>152400</xdr:rowOff>
                  </from>
                  <to>
                    <xdr:col>7</xdr:col>
                    <xdr:colOff>0</xdr:colOff>
                    <xdr:row>227</xdr:row>
                    <xdr:rowOff>22860</xdr:rowOff>
                  </to>
                </anchor>
              </controlPr>
            </control>
          </mc:Choice>
        </mc:AlternateContent>
        <mc:AlternateContent xmlns:mc="http://schemas.openxmlformats.org/markup-compatibility/2006">
          <mc:Choice Requires="x14">
            <control shapeId="7713" r:id="rId534" name="Check Box 545">
              <controlPr locked="0" defaultSize="0" autoFill="0" autoLine="0" autoPict="0">
                <anchor moveWithCells="1">
                  <from>
                    <xdr:col>9</xdr:col>
                    <xdr:colOff>99060</xdr:colOff>
                    <xdr:row>225</xdr:row>
                    <xdr:rowOff>152400</xdr:rowOff>
                  </from>
                  <to>
                    <xdr:col>11</xdr:col>
                    <xdr:colOff>0</xdr:colOff>
                    <xdr:row>227</xdr:row>
                    <xdr:rowOff>22860</xdr:rowOff>
                  </to>
                </anchor>
              </controlPr>
            </control>
          </mc:Choice>
        </mc:AlternateContent>
        <mc:AlternateContent xmlns:mc="http://schemas.openxmlformats.org/markup-compatibility/2006">
          <mc:Choice Requires="x14">
            <control shapeId="7714" r:id="rId535" name="Check Box 546">
              <controlPr locked="0" defaultSize="0" autoFill="0" autoLine="0" autoPict="0">
                <anchor moveWithCells="1">
                  <from>
                    <xdr:col>1</xdr:col>
                    <xdr:colOff>106680</xdr:colOff>
                    <xdr:row>226</xdr:row>
                    <xdr:rowOff>152400</xdr:rowOff>
                  </from>
                  <to>
                    <xdr:col>3</xdr:col>
                    <xdr:colOff>7620</xdr:colOff>
                    <xdr:row>228</xdr:row>
                    <xdr:rowOff>22860</xdr:rowOff>
                  </to>
                </anchor>
              </controlPr>
            </control>
          </mc:Choice>
        </mc:AlternateContent>
        <mc:AlternateContent xmlns:mc="http://schemas.openxmlformats.org/markup-compatibility/2006">
          <mc:Choice Requires="x14">
            <control shapeId="7715" r:id="rId536" name="Check Box 547">
              <controlPr locked="0" defaultSize="0" autoFill="0" autoLine="0" autoPict="0">
                <anchor moveWithCells="1">
                  <from>
                    <xdr:col>5</xdr:col>
                    <xdr:colOff>99060</xdr:colOff>
                    <xdr:row>226</xdr:row>
                    <xdr:rowOff>152400</xdr:rowOff>
                  </from>
                  <to>
                    <xdr:col>7</xdr:col>
                    <xdr:colOff>0</xdr:colOff>
                    <xdr:row>228</xdr:row>
                    <xdr:rowOff>22860</xdr:rowOff>
                  </to>
                </anchor>
              </controlPr>
            </control>
          </mc:Choice>
        </mc:AlternateContent>
        <mc:AlternateContent xmlns:mc="http://schemas.openxmlformats.org/markup-compatibility/2006">
          <mc:Choice Requires="x14">
            <control shapeId="7716" r:id="rId537" name="Check Box 548">
              <controlPr locked="0" defaultSize="0" autoFill="0" autoLine="0" autoPict="0">
                <anchor moveWithCells="1">
                  <from>
                    <xdr:col>9</xdr:col>
                    <xdr:colOff>99060</xdr:colOff>
                    <xdr:row>226</xdr:row>
                    <xdr:rowOff>152400</xdr:rowOff>
                  </from>
                  <to>
                    <xdr:col>11</xdr:col>
                    <xdr:colOff>0</xdr:colOff>
                    <xdr:row>228</xdr:row>
                    <xdr:rowOff>22860</xdr:rowOff>
                  </to>
                </anchor>
              </controlPr>
            </control>
          </mc:Choice>
        </mc:AlternateContent>
        <mc:AlternateContent xmlns:mc="http://schemas.openxmlformats.org/markup-compatibility/2006">
          <mc:Choice Requires="x14">
            <control shapeId="7717" r:id="rId538" name="Check Box 549">
              <controlPr locked="0" defaultSize="0" autoFill="0" autoLine="0" autoPict="0">
                <anchor moveWithCells="1">
                  <from>
                    <xdr:col>1</xdr:col>
                    <xdr:colOff>106680</xdr:colOff>
                    <xdr:row>227</xdr:row>
                    <xdr:rowOff>152400</xdr:rowOff>
                  </from>
                  <to>
                    <xdr:col>3</xdr:col>
                    <xdr:colOff>7620</xdr:colOff>
                    <xdr:row>229</xdr:row>
                    <xdr:rowOff>22860</xdr:rowOff>
                  </to>
                </anchor>
              </controlPr>
            </control>
          </mc:Choice>
        </mc:AlternateContent>
        <mc:AlternateContent xmlns:mc="http://schemas.openxmlformats.org/markup-compatibility/2006">
          <mc:Choice Requires="x14">
            <control shapeId="7718" r:id="rId539" name="Check Box 550">
              <controlPr locked="0" defaultSize="0" autoFill="0" autoLine="0" autoPict="0">
                <anchor moveWithCells="1">
                  <from>
                    <xdr:col>5</xdr:col>
                    <xdr:colOff>99060</xdr:colOff>
                    <xdr:row>227</xdr:row>
                    <xdr:rowOff>152400</xdr:rowOff>
                  </from>
                  <to>
                    <xdr:col>7</xdr:col>
                    <xdr:colOff>0</xdr:colOff>
                    <xdr:row>229</xdr:row>
                    <xdr:rowOff>22860</xdr:rowOff>
                  </to>
                </anchor>
              </controlPr>
            </control>
          </mc:Choice>
        </mc:AlternateContent>
        <mc:AlternateContent xmlns:mc="http://schemas.openxmlformats.org/markup-compatibility/2006">
          <mc:Choice Requires="x14">
            <control shapeId="7719" r:id="rId540" name="Check Box 551">
              <controlPr locked="0" defaultSize="0" autoFill="0" autoLine="0" autoPict="0">
                <anchor moveWithCells="1">
                  <from>
                    <xdr:col>9</xdr:col>
                    <xdr:colOff>99060</xdr:colOff>
                    <xdr:row>227</xdr:row>
                    <xdr:rowOff>152400</xdr:rowOff>
                  </from>
                  <to>
                    <xdr:col>11</xdr:col>
                    <xdr:colOff>0</xdr:colOff>
                    <xdr:row>229</xdr:row>
                    <xdr:rowOff>22860</xdr:rowOff>
                  </to>
                </anchor>
              </controlPr>
            </control>
          </mc:Choice>
        </mc:AlternateContent>
        <mc:AlternateContent xmlns:mc="http://schemas.openxmlformats.org/markup-compatibility/2006">
          <mc:Choice Requires="x14">
            <control shapeId="7720" r:id="rId541" name="Check Box 552">
              <controlPr locked="0" defaultSize="0" autoFill="0" autoLine="0" autoPict="0">
                <anchor moveWithCells="1">
                  <from>
                    <xdr:col>1</xdr:col>
                    <xdr:colOff>106680</xdr:colOff>
                    <xdr:row>228</xdr:row>
                    <xdr:rowOff>152400</xdr:rowOff>
                  </from>
                  <to>
                    <xdr:col>3</xdr:col>
                    <xdr:colOff>7620</xdr:colOff>
                    <xdr:row>230</xdr:row>
                    <xdr:rowOff>22860</xdr:rowOff>
                  </to>
                </anchor>
              </controlPr>
            </control>
          </mc:Choice>
        </mc:AlternateContent>
        <mc:AlternateContent xmlns:mc="http://schemas.openxmlformats.org/markup-compatibility/2006">
          <mc:Choice Requires="x14">
            <control shapeId="7721" r:id="rId542" name="Check Box 553">
              <controlPr locked="0" defaultSize="0" autoFill="0" autoLine="0" autoPict="0">
                <anchor moveWithCells="1">
                  <from>
                    <xdr:col>5</xdr:col>
                    <xdr:colOff>99060</xdr:colOff>
                    <xdr:row>228</xdr:row>
                    <xdr:rowOff>152400</xdr:rowOff>
                  </from>
                  <to>
                    <xdr:col>7</xdr:col>
                    <xdr:colOff>0</xdr:colOff>
                    <xdr:row>230</xdr:row>
                    <xdr:rowOff>22860</xdr:rowOff>
                  </to>
                </anchor>
              </controlPr>
            </control>
          </mc:Choice>
        </mc:AlternateContent>
        <mc:AlternateContent xmlns:mc="http://schemas.openxmlformats.org/markup-compatibility/2006">
          <mc:Choice Requires="x14">
            <control shapeId="7722" r:id="rId543" name="Check Box 554">
              <controlPr locked="0" defaultSize="0" autoFill="0" autoLine="0" autoPict="0">
                <anchor moveWithCells="1">
                  <from>
                    <xdr:col>9</xdr:col>
                    <xdr:colOff>99060</xdr:colOff>
                    <xdr:row>228</xdr:row>
                    <xdr:rowOff>152400</xdr:rowOff>
                  </from>
                  <to>
                    <xdr:col>11</xdr:col>
                    <xdr:colOff>0</xdr:colOff>
                    <xdr:row>230</xdr:row>
                    <xdr:rowOff>22860</xdr:rowOff>
                  </to>
                </anchor>
              </controlPr>
            </control>
          </mc:Choice>
        </mc:AlternateContent>
        <mc:AlternateContent xmlns:mc="http://schemas.openxmlformats.org/markup-compatibility/2006">
          <mc:Choice Requires="x14">
            <control shapeId="7723" r:id="rId544" name="Check Box 555">
              <controlPr locked="0" defaultSize="0" autoFill="0" autoLine="0" autoPict="0">
                <anchor moveWithCells="1">
                  <from>
                    <xdr:col>1</xdr:col>
                    <xdr:colOff>106680</xdr:colOff>
                    <xdr:row>238</xdr:row>
                    <xdr:rowOff>160020</xdr:rowOff>
                  </from>
                  <to>
                    <xdr:col>3</xdr:col>
                    <xdr:colOff>7620</xdr:colOff>
                    <xdr:row>240</xdr:row>
                    <xdr:rowOff>38100</xdr:rowOff>
                  </to>
                </anchor>
              </controlPr>
            </control>
          </mc:Choice>
        </mc:AlternateContent>
        <mc:AlternateContent xmlns:mc="http://schemas.openxmlformats.org/markup-compatibility/2006">
          <mc:Choice Requires="x14">
            <control shapeId="7724" r:id="rId545" name="Check Box 556">
              <controlPr locked="0" defaultSize="0" autoFill="0" autoLine="0" autoPict="0">
                <anchor moveWithCells="1">
                  <from>
                    <xdr:col>5</xdr:col>
                    <xdr:colOff>99060</xdr:colOff>
                    <xdr:row>238</xdr:row>
                    <xdr:rowOff>160020</xdr:rowOff>
                  </from>
                  <to>
                    <xdr:col>7</xdr:col>
                    <xdr:colOff>0</xdr:colOff>
                    <xdr:row>240</xdr:row>
                    <xdr:rowOff>38100</xdr:rowOff>
                  </to>
                </anchor>
              </controlPr>
            </control>
          </mc:Choice>
        </mc:AlternateContent>
        <mc:AlternateContent xmlns:mc="http://schemas.openxmlformats.org/markup-compatibility/2006">
          <mc:Choice Requires="x14">
            <control shapeId="7725" r:id="rId546" name="Check Box 557">
              <controlPr locked="0" defaultSize="0" autoFill="0" autoLine="0" autoPict="0">
                <anchor moveWithCells="1">
                  <from>
                    <xdr:col>9</xdr:col>
                    <xdr:colOff>99060</xdr:colOff>
                    <xdr:row>238</xdr:row>
                    <xdr:rowOff>160020</xdr:rowOff>
                  </from>
                  <to>
                    <xdr:col>11</xdr:col>
                    <xdr:colOff>0</xdr:colOff>
                    <xdr:row>240</xdr:row>
                    <xdr:rowOff>38100</xdr:rowOff>
                  </to>
                </anchor>
              </controlPr>
            </control>
          </mc:Choice>
        </mc:AlternateContent>
        <mc:AlternateContent xmlns:mc="http://schemas.openxmlformats.org/markup-compatibility/2006">
          <mc:Choice Requires="x14">
            <control shapeId="7726" r:id="rId547" name="Check Box 558">
              <controlPr locked="0" defaultSize="0" autoFill="0" autoLine="0" autoPict="0">
                <anchor moveWithCells="1">
                  <from>
                    <xdr:col>1</xdr:col>
                    <xdr:colOff>106680</xdr:colOff>
                    <xdr:row>239</xdr:row>
                    <xdr:rowOff>152400</xdr:rowOff>
                  </from>
                  <to>
                    <xdr:col>3</xdr:col>
                    <xdr:colOff>7620</xdr:colOff>
                    <xdr:row>241</xdr:row>
                    <xdr:rowOff>22860</xdr:rowOff>
                  </to>
                </anchor>
              </controlPr>
            </control>
          </mc:Choice>
        </mc:AlternateContent>
        <mc:AlternateContent xmlns:mc="http://schemas.openxmlformats.org/markup-compatibility/2006">
          <mc:Choice Requires="x14">
            <control shapeId="7727" r:id="rId548" name="Check Box 559">
              <controlPr locked="0" defaultSize="0" autoFill="0" autoLine="0" autoPict="0">
                <anchor moveWithCells="1">
                  <from>
                    <xdr:col>5</xdr:col>
                    <xdr:colOff>99060</xdr:colOff>
                    <xdr:row>239</xdr:row>
                    <xdr:rowOff>152400</xdr:rowOff>
                  </from>
                  <to>
                    <xdr:col>7</xdr:col>
                    <xdr:colOff>0</xdr:colOff>
                    <xdr:row>241</xdr:row>
                    <xdr:rowOff>22860</xdr:rowOff>
                  </to>
                </anchor>
              </controlPr>
            </control>
          </mc:Choice>
        </mc:AlternateContent>
        <mc:AlternateContent xmlns:mc="http://schemas.openxmlformats.org/markup-compatibility/2006">
          <mc:Choice Requires="x14">
            <control shapeId="7728" r:id="rId549" name="Check Box 560">
              <controlPr locked="0" defaultSize="0" autoFill="0" autoLine="0" autoPict="0">
                <anchor moveWithCells="1">
                  <from>
                    <xdr:col>9</xdr:col>
                    <xdr:colOff>99060</xdr:colOff>
                    <xdr:row>239</xdr:row>
                    <xdr:rowOff>152400</xdr:rowOff>
                  </from>
                  <to>
                    <xdr:col>11</xdr:col>
                    <xdr:colOff>0</xdr:colOff>
                    <xdr:row>241</xdr:row>
                    <xdr:rowOff>22860</xdr:rowOff>
                  </to>
                </anchor>
              </controlPr>
            </control>
          </mc:Choice>
        </mc:AlternateContent>
        <mc:AlternateContent xmlns:mc="http://schemas.openxmlformats.org/markup-compatibility/2006">
          <mc:Choice Requires="x14">
            <control shapeId="7729" r:id="rId550" name="Check Box 561">
              <controlPr locked="0" defaultSize="0" autoFill="0" autoLine="0" autoPict="0">
                <anchor moveWithCells="1">
                  <from>
                    <xdr:col>1</xdr:col>
                    <xdr:colOff>106680</xdr:colOff>
                    <xdr:row>240</xdr:row>
                    <xdr:rowOff>152400</xdr:rowOff>
                  </from>
                  <to>
                    <xdr:col>3</xdr:col>
                    <xdr:colOff>7620</xdr:colOff>
                    <xdr:row>242</xdr:row>
                    <xdr:rowOff>22860</xdr:rowOff>
                  </to>
                </anchor>
              </controlPr>
            </control>
          </mc:Choice>
        </mc:AlternateContent>
        <mc:AlternateContent xmlns:mc="http://schemas.openxmlformats.org/markup-compatibility/2006">
          <mc:Choice Requires="x14">
            <control shapeId="7730" r:id="rId551" name="Check Box 562">
              <controlPr locked="0" defaultSize="0" autoFill="0" autoLine="0" autoPict="0">
                <anchor moveWithCells="1">
                  <from>
                    <xdr:col>5</xdr:col>
                    <xdr:colOff>99060</xdr:colOff>
                    <xdr:row>240</xdr:row>
                    <xdr:rowOff>152400</xdr:rowOff>
                  </from>
                  <to>
                    <xdr:col>7</xdr:col>
                    <xdr:colOff>0</xdr:colOff>
                    <xdr:row>242</xdr:row>
                    <xdr:rowOff>22860</xdr:rowOff>
                  </to>
                </anchor>
              </controlPr>
            </control>
          </mc:Choice>
        </mc:AlternateContent>
        <mc:AlternateContent xmlns:mc="http://schemas.openxmlformats.org/markup-compatibility/2006">
          <mc:Choice Requires="x14">
            <control shapeId="7731" r:id="rId552" name="Check Box 563">
              <controlPr locked="0" defaultSize="0" autoFill="0" autoLine="0" autoPict="0">
                <anchor moveWithCells="1">
                  <from>
                    <xdr:col>9</xdr:col>
                    <xdr:colOff>99060</xdr:colOff>
                    <xdr:row>240</xdr:row>
                    <xdr:rowOff>152400</xdr:rowOff>
                  </from>
                  <to>
                    <xdr:col>11</xdr:col>
                    <xdr:colOff>0</xdr:colOff>
                    <xdr:row>242</xdr:row>
                    <xdr:rowOff>22860</xdr:rowOff>
                  </to>
                </anchor>
              </controlPr>
            </control>
          </mc:Choice>
        </mc:AlternateContent>
        <mc:AlternateContent xmlns:mc="http://schemas.openxmlformats.org/markup-compatibility/2006">
          <mc:Choice Requires="x14">
            <control shapeId="7732" r:id="rId553" name="Check Box 564">
              <controlPr locked="0" defaultSize="0" autoFill="0" autoLine="0" autoPict="0">
                <anchor moveWithCells="1">
                  <from>
                    <xdr:col>1</xdr:col>
                    <xdr:colOff>106680</xdr:colOff>
                    <xdr:row>241</xdr:row>
                    <xdr:rowOff>152400</xdr:rowOff>
                  </from>
                  <to>
                    <xdr:col>3</xdr:col>
                    <xdr:colOff>7620</xdr:colOff>
                    <xdr:row>243</xdr:row>
                    <xdr:rowOff>22860</xdr:rowOff>
                  </to>
                </anchor>
              </controlPr>
            </control>
          </mc:Choice>
        </mc:AlternateContent>
        <mc:AlternateContent xmlns:mc="http://schemas.openxmlformats.org/markup-compatibility/2006">
          <mc:Choice Requires="x14">
            <control shapeId="7733" r:id="rId554" name="Check Box 565">
              <controlPr locked="0" defaultSize="0" autoFill="0" autoLine="0" autoPict="0">
                <anchor moveWithCells="1">
                  <from>
                    <xdr:col>5</xdr:col>
                    <xdr:colOff>99060</xdr:colOff>
                    <xdr:row>241</xdr:row>
                    <xdr:rowOff>152400</xdr:rowOff>
                  </from>
                  <to>
                    <xdr:col>7</xdr:col>
                    <xdr:colOff>0</xdr:colOff>
                    <xdr:row>243</xdr:row>
                    <xdr:rowOff>22860</xdr:rowOff>
                  </to>
                </anchor>
              </controlPr>
            </control>
          </mc:Choice>
        </mc:AlternateContent>
        <mc:AlternateContent xmlns:mc="http://schemas.openxmlformats.org/markup-compatibility/2006">
          <mc:Choice Requires="x14">
            <control shapeId="7734" r:id="rId555" name="Check Box 566">
              <controlPr locked="0" defaultSize="0" autoFill="0" autoLine="0" autoPict="0">
                <anchor moveWithCells="1">
                  <from>
                    <xdr:col>9</xdr:col>
                    <xdr:colOff>99060</xdr:colOff>
                    <xdr:row>241</xdr:row>
                    <xdr:rowOff>152400</xdr:rowOff>
                  </from>
                  <to>
                    <xdr:col>11</xdr:col>
                    <xdr:colOff>0</xdr:colOff>
                    <xdr:row>243</xdr:row>
                    <xdr:rowOff>22860</xdr:rowOff>
                  </to>
                </anchor>
              </controlPr>
            </control>
          </mc:Choice>
        </mc:AlternateContent>
        <mc:AlternateContent xmlns:mc="http://schemas.openxmlformats.org/markup-compatibility/2006">
          <mc:Choice Requires="x14">
            <control shapeId="7735" r:id="rId556" name="Check Box 567">
              <controlPr locked="0" defaultSize="0" autoFill="0" autoLine="0" autoPict="0">
                <anchor moveWithCells="1">
                  <from>
                    <xdr:col>1</xdr:col>
                    <xdr:colOff>106680</xdr:colOff>
                    <xdr:row>242</xdr:row>
                    <xdr:rowOff>152400</xdr:rowOff>
                  </from>
                  <to>
                    <xdr:col>3</xdr:col>
                    <xdr:colOff>7620</xdr:colOff>
                    <xdr:row>244</xdr:row>
                    <xdr:rowOff>22860</xdr:rowOff>
                  </to>
                </anchor>
              </controlPr>
            </control>
          </mc:Choice>
        </mc:AlternateContent>
        <mc:AlternateContent xmlns:mc="http://schemas.openxmlformats.org/markup-compatibility/2006">
          <mc:Choice Requires="x14">
            <control shapeId="7736" r:id="rId557" name="Check Box 568">
              <controlPr locked="0" defaultSize="0" autoFill="0" autoLine="0" autoPict="0">
                <anchor moveWithCells="1">
                  <from>
                    <xdr:col>5</xdr:col>
                    <xdr:colOff>99060</xdr:colOff>
                    <xdr:row>242</xdr:row>
                    <xdr:rowOff>152400</xdr:rowOff>
                  </from>
                  <to>
                    <xdr:col>7</xdr:col>
                    <xdr:colOff>0</xdr:colOff>
                    <xdr:row>244</xdr:row>
                    <xdr:rowOff>22860</xdr:rowOff>
                  </to>
                </anchor>
              </controlPr>
            </control>
          </mc:Choice>
        </mc:AlternateContent>
        <mc:AlternateContent xmlns:mc="http://schemas.openxmlformats.org/markup-compatibility/2006">
          <mc:Choice Requires="x14">
            <control shapeId="7737" r:id="rId558" name="Check Box 569">
              <controlPr locked="0" defaultSize="0" autoFill="0" autoLine="0" autoPict="0">
                <anchor moveWithCells="1">
                  <from>
                    <xdr:col>9</xdr:col>
                    <xdr:colOff>99060</xdr:colOff>
                    <xdr:row>242</xdr:row>
                    <xdr:rowOff>152400</xdr:rowOff>
                  </from>
                  <to>
                    <xdr:col>11</xdr:col>
                    <xdr:colOff>0</xdr:colOff>
                    <xdr:row>244</xdr:row>
                    <xdr:rowOff>22860</xdr:rowOff>
                  </to>
                </anchor>
              </controlPr>
            </control>
          </mc:Choice>
        </mc:AlternateContent>
        <mc:AlternateContent xmlns:mc="http://schemas.openxmlformats.org/markup-compatibility/2006">
          <mc:Choice Requires="x14">
            <control shapeId="7738" r:id="rId559" name="Check Box 570">
              <controlPr locked="0" defaultSize="0" autoFill="0" autoLine="0" autoPict="0">
                <anchor moveWithCells="1">
                  <from>
                    <xdr:col>1</xdr:col>
                    <xdr:colOff>106680</xdr:colOff>
                    <xdr:row>243</xdr:row>
                    <xdr:rowOff>152400</xdr:rowOff>
                  </from>
                  <to>
                    <xdr:col>3</xdr:col>
                    <xdr:colOff>7620</xdr:colOff>
                    <xdr:row>245</xdr:row>
                    <xdr:rowOff>22860</xdr:rowOff>
                  </to>
                </anchor>
              </controlPr>
            </control>
          </mc:Choice>
        </mc:AlternateContent>
        <mc:AlternateContent xmlns:mc="http://schemas.openxmlformats.org/markup-compatibility/2006">
          <mc:Choice Requires="x14">
            <control shapeId="7739" r:id="rId560" name="Check Box 571">
              <controlPr locked="0" defaultSize="0" autoFill="0" autoLine="0" autoPict="0">
                <anchor moveWithCells="1">
                  <from>
                    <xdr:col>5</xdr:col>
                    <xdr:colOff>99060</xdr:colOff>
                    <xdr:row>243</xdr:row>
                    <xdr:rowOff>152400</xdr:rowOff>
                  </from>
                  <to>
                    <xdr:col>7</xdr:col>
                    <xdr:colOff>0</xdr:colOff>
                    <xdr:row>245</xdr:row>
                    <xdr:rowOff>22860</xdr:rowOff>
                  </to>
                </anchor>
              </controlPr>
            </control>
          </mc:Choice>
        </mc:AlternateContent>
        <mc:AlternateContent xmlns:mc="http://schemas.openxmlformats.org/markup-compatibility/2006">
          <mc:Choice Requires="x14">
            <control shapeId="7740" r:id="rId561" name="Check Box 572">
              <controlPr locked="0" defaultSize="0" autoFill="0" autoLine="0" autoPict="0">
                <anchor moveWithCells="1">
                  <from>
                    <xdr:col>9</xdr:col>
                    <xdr:colOff>99060</xdr:colOff>
                    <xdr:row>243</xdr:row>
                    <xdr:rowOff>152400</xdr:rowOff>
                  </from>
                  <to>
                    <xdr:col>11</xdr:col>
                    <xdr:colOff>0</xdr:colOff>
                    <xdr:row>245</xdr:row>
                    <xdr:rowOff>22860</xdr:rowOff>
                  </to>
                </anchor>
              </controlPr>
            </control>
          </mc:Choice>
        </mc:AlternateContent>
        <mc:AlternateContent xmlns:mc="http://schemas.openxmlformats.org/markup-compatibility/2006">
          <mc:Choice Requires="x14">
            <control shapeId="7741" r:id="rId562" name="Check Box 573">
              <controlPr locked="0" defaultSize="0" autoFill="0" autoLine="0" autoPict="0">
                <anchor moveWithCells="1">
                  <from>
                    <xdr:col>1</xdr:col>
                    <xdr:colOff>106680</xdr:colOff>
                    <xdr:row>244</xdr:row>
                    <xdr:rowOff>152400</xdr:rowOff>
                  </from>
                  <to>
                    <xdr:col>3</xdr:col>
                    <xdr:colOff>7620</xdr:colOff>
                    <xdr:row>246</xdr:row>
                    <xdr:rowOff>22860</xdr:rowOff>
                  </to>
                </anchor>
              </controlPr>
            </control>
          </mc:Choice>
        </mc:AlternateContent>
        <mc:AlternateContent xmlns:mc="http://schemas.openxmlformats.org/markup-compatibility/2006">
          <mc:Choice Requires="x14">
            <control shapeId="7742" r:id="rId563" name="Check Box 574">
              <controlPr locked="0" defaultSize="0" autoFill="0" autoLine="0" autoPict="0">
                <anchor moveWithCells="1">
                  <from>
                    <xdr:col>5</xdr:col>
                    <xdr:colOff>99060</xdr:colOff>
                    <xdr:row>244</xdr:row>
                    <xdr:rowOff>152400</xdr:rowOff>
                  </from>
                  <to>
                    <xdr:col>7</xdr:col>
                    <xdr:colOff>0</xdr:colOff>
                    <xdr:row>246</xdr:row>
                    <xdr:rowOff>22860</xdr:rowOff>
                  </to>
                </anchor>
              </controlPr>
            </control>
          </mc:Choice>
        </mc:AlternateContent>
        <mc:AlternateContent xmlns:mc="http://schemas.openxmlformats.org/markup-compatibility/2006">
          <mc:Choice Requires="x14">
            <control shapeId="7743" r:id="rId564" name="Check Box 575">
              <controlPr locked="0" defaultSize="0" autoFill="0" autoLine="0" autoPict="0">
                <anchor moveWithCells="1">
                  <from>
                    <xdr:col>9</xdr:col>
                    <xdr:colOff>99060</xdr:colOff>
                    <xdr:row>244</xdr:row>
                    <xdr:rowOff>152400</xdr:rowOff>
                  </from>
                  <to>
                    <xdr:col>11</xdr:col>
                    <xdr:colOff>0</xdr:colOff>
                    <xdr:row>246</xdr:row>
                    <xdr:rowOff>22860</xdr:rowOff>
                  </to>
                </anchor>
              </controlPr>
            </control>
          </mc:Choice>
        </mc:AlternateContent>
        <mc:AlternateContent xmlns:mc="http://schemas.openxmlformats.org/markup-compatibility/2006">
          <mc:Choice Requires="x14">
            <control shapeId="7744" r:id="rId565" name="Check Box 576">
              <controlPr locked="0" defaultSize="0" autoFill="0" autoLine="0" autoPict="0">
                <anchor moveWithCells="1">
                  <from>
                    <xdr:col>1</xdr:col>
                    <xdr:colOff>106680</xdr:colOff>
                    <xdr:row>245</xdr:row>
                    <xdr:rowOff>152400</xdr:rowOff>
                  </from>
                  <to>
                    <xdr:col>3</xdr:col>
                    <xdr:colOff>7620</xdr:colOff>
                    <xdr:row>247</xdr:row>
                    <xdr:rowOff>22860</xdr:rowOff>
                  </to>
                </anchor>
              </controlPr>
            </control>
          </mc:Choice>
        </mc:AlternateContent>
        <mc:AlternateContent xmlns:mc="http://schemas.openxmlformats.org/markup-compatibility/2006">
          <mc:Choice Requires="x14">
            <control shapeId="7745" r:id="rId566" name="Check Box 577">
              <controlPr locked="0" defaultSize="0" autoFill="0" autoLine="0" autoPict="0">
                <anchor moveWithCells="1">
                  <from>
                    <xdr:col>5</xdr:col>
                    <xdr:colOff>99060</xdr:colOff>
                    <xdr:row>245</xdr:row>
                    <xdr:rowOff>152400</xdr:rowOff>
                  </from>
                  <to>
                    <xdr:col>7</xdr:col>
                    <xdr:colOff>0</xdr:colOff>
                    <xdr:row>247</xdr:row>
                    <xdr:rowOff>22860</xdr:rowOff>
                  </to>
                </anchor>
              </controlPr>
            </control>
          </mc:Choice>
        </mc:AlternateContent>
        <mc:AlternateContent xmlns:mc="http://schemas.openxmlformats.org/markup-compatibility/2006">
          <mc:Choice Requires="x14">
            <control shapeId="7746" r:id="rId567" name="Check Box 578">
              <controlPr locked="0" defaultSize="0" autoFill="0" autoLine="0" autoPict="0">
                <anchor moveWithCells="1">
                  <from>
                    <xdr:col>9</xdr:col>
                    <xdr:colOff>99060</xdr:colOff>
                    <xdr:row>245</xdr:row>
                    <xdr:rowOff>152400</xdr:rowOff>
                  </from>
                  <to>
                    <xdr:col>11</xdr:col>
                    <xdr:colOff>0</xdr:colOff>
                    <xdr:row>247</xdr:row>
                    <xdr:rowOff>22860</xdr:rowOff>
                  </to>
                </anchor>
              </controlPr>
            </control>
          </mc:Choice>
        </mc:AlternateContent>
        <mc:AlternateContent xmlns:mc="http://schemas.openxmlformats.org/markup-compatibility/2006">
          <mc:Choice Requires="x14">
            <control shapeId="7747" r:id="rId568" name="Check Box 579">
              <controlPr locked="0" defaultSize="0" autoFill="0" autoLine="0" autoPict="0">
                <anchor moveWithCells="1">
                  <from>
                    <xdr:col>1</xdr:col>
                    <xdr:colOff>106680</xdr:colOff>
                    <xdr:row>246</xdr:row>
                    <xdr:rowOff>152400</xdr:rowOff>
                  </from>
                  <to>
                    <xdr:col>3</xdr:col>
                    <xdr:colOff>7620</xdr:colOff>
                    <xdr:row>248</xdr:row>
                    <xdr:rowOff>22860</xdr:rowOff>
                  </to>
                </anchor>
              </controlPr>
            </control>
          </mc:Choice>
        </mc:AlternateContent>
        <mc:AlternateContent xmlns:mc="http://schemas.openxmlformats.org/markup-compatibility/2006">
          <mc:Choice Requires="x14">
            <control shapeId="7748" r:id="rId569" name="Check Box 580">
              <controlPr locked="0" defaultSize="0" autoFill="0" autoLine="0" autoPict="0">
                <anchor moveWithCells="1">
                  <from>
                    <xdr:col>5</xdr:col>
                    <xdr:colOff>99060</xdr:colOff>
                    <xdr:row>246</xdr:row>
                    <xdr:rowOff>152400</xdr:rowOff>
                  </from>
                  <to>
                    <xdr:col>7</xdr:col>
                    <xdr:colOff>0</xdr:colOff>
                    <xdr:row>248</xdr:row>
                    <xdr:rowOff>22860</xdr:rowOff>
                  </to>
                </anchor>
              </controlPr>
            </control>
          </mc:Choice>
        </mc:AlternateContent>
        <mc:AlternateContent xmlns:mc="http://schemas.openxmlformats.org/markup-compatibility/2006">
          <mc:Choice Requires="x14">
            <control shapeId="7749" r:id="rId570" name="Check Box 581">
              <controlPr locked="0" defaultSize="0" autoFill="0" autoLine="0" autoPict="0">
                <anchor moveWithCells="1">
                  <from>
                    <xdr:col>9</xdr:col>
                    <xdr:colOff>99060</xdr:colOff>
                    <xdr:row>246</xdr:row>
                    <xdr:rowOff>152400</xdr:rowOff>
                  </from>
                  <to>
                    <xdr:col>11</xdr:col>
                    <xdr:colOff>0</xdr:colOff>
                    <xdr:row>248</xdr:row>
                    <xdr:rowOff>22860</xdr:rowOff>
                  </to>
                </anchor>
              </controlPr>
            </control>
          </mc:Choice>
        </mc:AlternateContent>
        <mc:AlternateContent xmlns:mc="http://schemas.openxmlformats.org/markup-compatibility/2006">
          <mc:Choice Requires="x14">
            <control shapeId="7750" r:id="rId571" name="Check Box 582">
              <controlPr locked="0" defaultSize="0" autoFill="0" autoLine="0" autoPict="0">
                <anchor moveWithCells="1">
                  <from>
                    <xdr:col>1</xdr:col>
                    <xdr:colOff>106680</xdr:colOff>
                    <xdr:row>247</xdr:row>
                    <xdr:rowOff>152400</xdr:rowOff>
                  </from>
                  <to>
                    <xdr:col>3</xdr:col>
                    <xdr:colOff>7620</xdr:colOff>
                    <xdr:row>249</xdr:row>
                    <xdr:rowOff>22860</xdr:rowOff>
                  </to>
                </anchor>
              </controlPr>
            </control>
          </mc:Choice>
        </mc:AlternateContent>
        <mc:AlternateContent xmlns:mc="http://schemas.openxmlformats.org/markup-compatibility/2006">
          <mc:Choice Requires="x14">
            <control shapeId="7751" r:id="rId572" name="Check Box 583">
              <controlPr locked="0" defaultSize="0" autoFill="0" autoLine="0" autoPict="0">
                <anchor moveWithCells="1">
                  <from>
                    <xdr:col>5</xdr:col>
                    <xdr:colOff>99060</xdr:colOff>
                    <xdr:row>247</xdr:row>
                    <xdr:rowOff>152400</xdr:rowOff>
                  </from>
                  <to>
                    <xdr:col>7</xdr:col>
                    <xdr:colOff>0</xdr:colOff>
                    <xdr:row>249</xdr:row>
                    <xdr:rowOff>22860</xdr:rowOff>
                  </to>
                </anchor>
              </controlPr>
            </control>
          </mc:Choice>
        </mc:AlternateContent>
        <mc:AlternateContent xmlns:mc="http://schemas.openxmlformats.org/markup-compatibility/2006">
          <mc:Choice Requires="x14">
            <control shapeId="7752" r:id="rId573" name="Check Box 584">
              <controlPr locked="0" defaultSize="0" autoFill="0" autoLine="0" autoPict="0">
                <anchor moveWithCells="1">
                  <from>
                    <xdr:col>9</xdr:col>
                    <xdr:colOff>99060</xdr:colOff>
                    <xdr:row>247</xdr:row>
                    <xdr:rowOff>152400</xdr:rowOff>
                  </from>
                  <to>
                    <xdr:col>11</xdr:col>
                    <xdr:colOff>0</xdr:colOff>
                    <xdr:row>249</xdr:row>
                    <xdr:rowOff>22860</xdr:rowOff>
                  </to>
                </anchor>
              </controlPr>
            </control>
          </mc:Choice>
        </mc:AlternateContent>
        <mc:AlternateContent xmlns:mc="http://schemas.openxmlformats.org/markup-compatibility/2006">
          <mc:Choice Requires="x14">
            <control shapeId="7753" r:id="rId574" name="Check Box 585">
              <controlPr locked="0" defaultSize="0" autoFill="0" autoLine="0" autoPict="0">
                <anchor moveWithCells="1">
                  <from>
                    <xdr:col>1</xdr:col>
                    <xdr:colOff>106680</xdr:colOff>
                    <xdr:row>248</xdr:row>
                    <xdr:rowOff>152400</xdr:rowOff>
                  </from>
                  <to>
                    <xdr:col>3</xdr:col>
                    <xdr:colOff>7620</xdr:colOff>
                    <xdr:row>250</xdr:row>
                    <xdr:rowOff>22860</xdr:rowOff>
                  </to>
                </anchor>
              </controlPr>
            </control>
          </mc:Choice>
        </mc:AlternateContent>
        <mc:AlternateContent xmlns:mc="http://schemas.openxmlformats.org/markup-compatibility/2006">
          <mc:Choice Requires="x14">
            <control shapeId="7754" r:id="rId575" name="Check Box 586">
              <controlPr locked="0" defaultSize="0" autoFill="0" autoLine="0" autoPict="0">
                <anchor moveWithCells="1">
                  <from>
                    <xdr:col>5</xdr:col>
                    <xdr:colOff>99060</xdr:colOff>
                    <xdr:row>248</xdr:row>
                    <xdr:rowOff>152400</xdr:rowOff>
                  </from>
                  <to>
                    <xdr:col>7</xdr:col>
                    <xdr:colOff>0</xdr:colOff>
                    <xdr:row>250</xdr:row>
                    <xdr:rowOff>22860</xdr:rowOff>
                  </to>
                </anchor>
              </controlPr>
            </control>
          </mc:Choice>
        </mc:AlternateContent>
        <mc:AlternateContent xmlns:mc="http://schemas.openxmlformats.org/markup-compatibility/2006">
          <mc:Choice Requires="x14">
            <control shapeId="7755" r:id="rId576" name="Check Box 587">
              <controlPr locked="0" defaultSize="0" autoFill="0" autoLine="0" autoPict="0">
                <anchor moveWithCells="1">
                  <from>
                    <xdr:col>9</xdr:col>
                    <xdr:colOff>99060</xdr:colOff>
                    <xdr:row>248</xdr:row>
                    <xdr:rowOff>152400</xdr:rowOff>
                  </from>
                  <to>
                    <xdr:col>11</xdr:col>
                    <xdr:colOff>0</xdr:colOff>
                    <xdr:row>250</xdr:row>
                    <xdr:rowOff>22860</xdr:rowOff>
                  </to>
                </anchor>
              </controlPr>
            </control>
          </mc:Choice>
        </mc:AlternateContent>
        <mc:AlternateContent xmlns:mc="http://schemas.openxmlformats.org/markup-compatibility/2006">
          <mc:Choice Requires="x14">
            <control shapeId="7756" r:id="rId577" name="Check Box 588">
              <controlPr locked="0" defaultSize="0" autoFill="0" autoLine="0" autoPict="0">
                <anchor moveWithCells="1">
                  <from>
                    <xdr:col>1</xdr:col>
                    <xdr:colOff>106680</xdr:colOff>
                    <xdr:row>249</xdr:row>
                    <xdr:rowOff>152400</xdr:rowOff>
                  </from>
                  <to>
                    <xdr:col>3</xdr:col>
                    <xdr:colOff>7620</xdr:colOff>
                    <xdr:row>251</xdr:row>
                    <xdr:rowOff>22860</xdr:rowOff>
                  </to>
                </anchor>
              </controlPr>
            </control>
          </mc:Choice>
        </mc:AlternateContent>
        <mc:AlternateContent xmlns:mc="http://schemas.openxmlformats.org/markup-compatibility/2006">
          <mc:Choice Requires="x14">
            <control shapeId="7757" r:id="rId578" name="Check Box 589">
              <controlPr locked="0" defaultSize="0" autoFill="0" autoLine="0" autoPict="0">
                <anchor moveWithCells="1">
                  <from>
                    <xdr:col>5</xdr:col>
                    <xdr:colOff>99060</xdr:colOff>
                    <xdr:row>249</xdr:row>
                    <xdr:rowOff>152400</xdr:rowOff>
                  </from>
                  <to>
                    <xdr:col>7</xdr:col>
                    <xdr:colOff>0</xdr:colOff>
                    <xdr:row>251</xdr:row>
                    <xdr:rowOff>22860</xdr:rowOff>
                  </to>
                </anchor>
              </controlPr>
            </control>
          </mc:Choice>
        </mc:AlternateContent>
        <mc:AlternateContent xmlns:mc="http://schemas.openxmlformats.org/markup-compatibility/2006">
          <mc:Choice Requires="x14">
            <control shapeId="7758" r:id="rId579" name="Check Box 590">
              <controlPr locked="0" defaultSize="0" autoFill="0" autoLine="0" autoPict="0">
                <anchor moveWithCells="1">
                  <from>
                    <xdr:col>9</xdr:col>
                    <xdr:colOff>99060</xdr:colOff>
                    <xdr:row>249</xdr:row>
                    <xdr:rowOff>152400</xdr:rowOff>
                  </from>
                  <to>
                    <xdr:col>11</xdr:col>
                    <xdr:colOff>0</xdr:colOff>
                    <xdr:row>251</xdr:row>
                    <xdr:rowOff>22860</xdr:rowOff>
                  </to>
                </anchor>
              </controlPr>
            </control>
          </mc:Choice>
        </mc:AlternateContent>
        <mc:AlternateContent xmlns:mc="http://schemas.openxmlformats.org/markup-compatibility/2006">
          <mc:Choice Requires="x14">
            <control shapeId="7759" r:id="rId580" name="Check Box 591">
              <controlPr locked="0" defaultSize="0" autoFill="0" autoLine="0" autoPict="0">
                <anchor moveWithCells="1">
                  <from>
                    <xdr:col>1</xdr:col>
                    <xdr:colOff>106680</xdr:colOff>
                    <xdr:row>250</xdr:row>
                    <xdr:rowOff>152400</xdr:rowOff>
                  </from>
                  <to>
                    <xdr:col>3</xdr:col>
                    <xdr:colOff>7620</xdr:colOff>
                    <xdr:row>252</xdr:row>
                    <xdr:rowOff>22860</xdr:rowOff>
                  </to>
                </anchor>
              </controlPr>
            </control>
          </mc:Choice>
        </mc:AlternateContent>
        <mc:AlternateContent xmlns:mc="http://schemas.openxmlformats.org/markup-compatibility/2006">
          <mc:Choice Requires="x14">
            <control shapeId="7760" r:id="rId581" name="Check Box 592">
              <controlPr locked="0" defaultSize="0" autoFill="0" autoLine="0" autoPict="0">
                <anchor moveWithCells="1">
                  <from>
                    <xdr:col>5</xdr:col>
                    <xdr:colOff>99060</xdr:colOff>
                    <xdr:row>250</xdr:row>
                    <xdr:rowOff>152400</xdr:rowOff>
                  </from>
                  <to>
                    <xdr:col>7</xdr:col>
                    <xdr:colOff>0</xdr:colOff>
                    <xdr:row>252</xdr:row>
                    <xdr:rowOff>22860</xdr:rowOff>
                  </to>
                </anchor>
              </controlPr>
            </control>
          </mc:Choice>
        </mc:AlternateContent>
        <mc:AlternateContent xmlns:mc="http://schemas.openxmlformats.org/markup-compatibility/2006">
          <mc:Choice Requires="x14">
            <control shapeId="7761" r:id="rId582" name="Check Box 593">
              <controlPr locked="0" defaultSize="0" autoFill="0" autoLine="0" autoPict="0">
                <anchor moveWithCells="1">
                  <from>
                    <xdr:col>9</xdr:col>
                    <xdr:colOff>99060</xdr:colOff>
                    <xdr:row>250</xdr:row>
                    <xdr:rowOff>152400</xdr:rowOff>
                  </from>
                  <to>
                    <xdr:col>11</xdr:col>
                    <xdr:colOff>0</xdr:colOff>
                    <xdr:row>252</xdr:row>
                    <xdr:rowOff>22860</xdr:rowOff>
                  </to>
                </anchor>
              </controlPr>
            </control>
          </mc:Choice>
        </mc:AlternateContent>
        <mc:AlternateContent xmlns:mc="http://schemas.openxmlformats.org/markup-compatibility/2006">
          <mc:Choice Requires="x14">
            <control shapeId="7762" r:id="rId583" name="Check Box 594">
              <controlPr locked="0" defaultSize="0" autoFill="0" autoLine="0" autoPict="0">
                <anchor moveWithCells="1">
                  <from>
                    <xdr:col>1</xdr:col>
                    <xdr:colOff>106680</xdr:colOff>
                    <xdr:row>251</xdr:row>
                    <xdr:rowOff>152400</xdr:rowOff>
                  </from>
                  <to>
                    <xdr:col>3</xdr:col>
                    <xdr:colOff>7620</xdr:colOff>
                    <xdr:row>253</xdr:row>
                    <xdr:rowOff>22860</xdr:rowOff>
                  </to>
                </anchor>
              </controlPr>
            </control>
          </mc:Choice>
        </mc:AlternateContent>
        <mc:AlternateContent xmlns:mc="http://schemas.openxmlformats.org/markup-compatibility/2006">
          <mc:Choice Requires="x14">
            <control shapeId="7763" r:id="rId584" name="Check Box 595">
              <controlPr locked="0" defaultSize="0" autoFill="0" autoLine="0" autoPict="0">
                <anchor moveWithCells="1">
                  <from>
                    <xdr:col>5</xdr:col>
                    <xdr:colOff>99060</xdr:colOff>
                    <xdr:row>251</xdr:row>
                    <xdr:rowOff>152400</xdr:rowOff>
                  </from>
                  <to>
                    <xdr:col>7</xdr:col>
                    <xdr:colOff>0</xdr:colOff>
                    <xdr:row>253</xdr:row>
                    <xdr:rowOff>22860</xdr:rowOff>
                  </to>
                </anchor>
              </controlPr>
            </control>
          </mc:Choice>
        </mc:AlternateContent>
        <mc:AlternateContent xmlns:mc="http://schemas.openxmlformats.org/markup-compatibility/2006">
          <mc:Choice Requires="x14">
            <control shapeId="7764" r:id="rId585" name="Check Box 596">
              <controlPr locked="0" defaultSize="0" autoFill="0" autoLine="0" autoPict="0">
                <anchor moveWithCells="1">
                  <from>
                    <xdr:col>9</xdr:col>
                    <xdr:colOff>99060</xdr:colOff>
                    <xdr:row>251</xdr:row>
                    <xdr:rowOff>152400</xdr:rowOff>
                  </from>
                  <to>
                    <xdr:col>11</xdr:col>
                    <xdr:colOff>0</xdr:colOff>
                    <xdr:row>253</xdr:row>
                    <xdr:rowOff>22860</xdr:rowOff>
                  </to>
                </anchor>
              </controlPr>
            </control>
          </mc:Choice>
        </mc:AlternateContent>
        <mc:AlternateContent xmlns:mc="http://schemas.openxmlformats.org/markup-compatibility/2006">
          <mc:Choice Requires="x14">
            <control shapeId="7765" r:id="rId586" name="Check Box 597">
              <controlPr locked="0" defaultSize="0" autoFill="0" autoLine="0" autoPict="0">
                <anchor moveWithCells="1">
                  <from>
                    <xdr:col>1</xdr:col>
                    <xdr:colOff>106680</xdr:colOff>
                    <xdr:row>252</xdr:row>
                    <xdr:rowOff>152400</xdr:rowOff>
                  </from>
                  <to>
                    <xdr:col>3</xdr:col>
                    <xdr:colOff>7620</xdr:colOff>
                    <xdr:row>254</xdr:row>
                    <xdr:rowOff>22860</xdr:rowOff>
                  </to>
                </anchor>
              </controlPr>
            </control>
          </mc:Choice>
        </mc:AlternateContent>
        <mc:AlternateContent xmlns:mc="http://schemas.openxmlformats.org/markup-compatibility/2006">
          <mc:Choice Requires="x14">
            <control shapeId="7766" r:id="rId587" name="Check Box 598">
              <controlPr locked="0" defaultSize="0" autoFill="0" autoLine="0" autoPict="0">
                <anchor moveWithCells="1">
                  <from>
                    <xdr:col>5</xdr:col>
                    <xdr:colOff>99060</xdr:colOff>
                    <xdr:row>252</xdr:row>
                    <xdr:rowOff>152400</xdr:rowOff>
                  </from>
                  <to>
                    <xdr:col>7</xdr:col>
                    <xdr:colOff>0</xdr:colOff>
                    <xdr:row>254</xdr:row>
                    <xdr:rowOff>22860</xdr:rowOff>
                  </to>
                </anchor>
              </controlPr>
            </control>
          </mc:Choice>
        </mc:AlternateContent>
        <mc:AlternateContent xmlns:mc="http://schemas.openxmlformats.org/markup-compatibility/2006">
          <mc:Choice Requires="x14">
            <control shapeId="7767" r:id="rId588" name="Check Box 599">
              <controlPr locked="0" defaultSize="0" autoFill="0" autoLine="0" autoPict="0">
                <anchor moveWithCells="1">
                  <from>
                    <xdr:col>9</xdr:col>
                    <xdr:colOff>99060</xdr:colOff>
                    <xdr:row>252</xdr:row>
                    <xdr:rowOff>152400</xdr:rowOff>
                  </from>
                  <to>
                    <xdr:col>11</xdr:col>
                    <xdr:colOff>0</xdr:colOff>
                    <xdr:row>254</xdr:row>
                    <xdr:rowOff>22860</xdr:rowOff>
                  </to>
                </anchor>
              </controlPr>
            </control>
          </mc:Choice>
        </mc:AlternateContent>
        <mc:AlternateContent xmlns:mc="http://schemas.openxmlformats.org/markup-compatibility/2006">
          <mc:Choice Requires="x14">
            <control shapeId="7768" r:id="rId589" name="Check Box 600">
              <controlPr locked="0" defaultSize="0" autoFill="0" autoLine="0" autoPict="0">
                <anchor moveWithCells="1">
                  <from>
                    <xdr:col>1</xdr:col>
                    <xdr:colOff>106680</xdr:colOff>
                    <xdr:row>253</xdr:row>
                    <xdr:rowOff>152400</xdr:rowOff>
                  </from>
                  <to>
                    <xdr:col>3</xdr:col>
                    <xdr:colOff>7620</xdr:colOff>
                    <xdr:row>255</xdr:row>
                    <xdr:rowOff>22860</xdr:rowOff>
                  </to>
                </anchor>
              </controlPr>
            </control>
          </mc:Choice>
        </mc:AlternateContent>
        <mc:AlternateContent xmlns:mc="http://schemas.openxmlformats.org/markup-compatibility/2006">
          <mc:Choice Requires="x14">
            <control shapeId="7769" r:id="rId590" name="Check Box 601">
              <controlPr locked="0" defaultSize="0" autoFill="0" autoLine="0" autoPict="0">
                <anchor moveWithCells="1">
                  <from>
                    <xdr:col>5</xdr:col>
                    <xdr:colOff>99060</xdr:colOff>
                    <xdr:row>253</xdr:row>
                    <xdr:rowOff>152400</xdr:rowOff>
                  </from>
                  <to>
                    <xdr:col>7</xdr:col>
                    <xdr:colOff>0</xdr:colOff>
                    <xdr:row>255</xdr:row>
                    <xdr:rowOff>22860</xdr:rowOff>
                  </to>
                </anchor>
              </controlPr>
            </control>
          </mc:Choice>
        </mc:AlternateContent>
        <mc:AlternateContent xmlns:mc="http://schemas.openxmlformats.org/markup-compatibility/2006">
          <mc:Choice Requires="x14">
            <control shapeId="7770" r:id="rId591" name="Check Box 602">
              <controlPr locked="0" defaultSize="0" autoFill="0" autoLine="0" autoPict="0">
                <anchor moveWithCells="1">
                  <from>
                    <xdr:col>9</xdr:col>
                    <xdr:colOff>99060</xdr:colOff>
                    <xdr:row>253</xdr:row>
                    <xdr:rowOff>152400</xdr:rowOff>
                  </from>
                  <to>
                    <xdr:col>11</xdr:col>
                    <xdr:colOff>0</xdr:colOff>
                    <xdr:row>255</xdr:row>
                    <xdr:rowOff>22860</xdr:rowOff>
                  </to>
                </anchor>
              </controlPr>
            </control>
          </mc:Choice>
        </mc:AlternateContent>
        <mc:AlternateContent xmlns:mc="http://schemas.openxmlformats.org/markup-compatibility/2006">
          <mc:Choice Requires="x14">
            <control shapeId="7771" r:id="rId592" name="Check Box 603">
              <controlPr locked="0" defaultSize="0" autoFill="0" autoLine="0" autoPict="0">
                <anchor moveWithCells="1">
                  <from>
                    <xdr:col>1</xdr:col>
                    <xdr:colOff>106680</xdr:colOff>
                    <xdr:row>254</xdr:row>
                    <xdr:rowOff>152400</xdr:rowOff>
                  </from>
                  <to>
                    <xdr:col>3</xdr:col>
                    <xdr:colOff>7620</xdr:colOff>
                    <xdr:row>256</xdr:row>
                    <xdr:rowOff>22860</xdr:rowOff>
                  </to>
                </anchor>
              </controlPr>
            </control>
          </mc:Choice>
        </mc:AlternateContent>
        <mc:AlternateContent xmlns:mc="http://schemas.openxmlformats.org/markup-compatibility/2006">
          <mc:Choice Requires="x14">
            <control shapeId="7772" r:id="rId593" name="Check Box 604">
              <controlPr locked="0" defaultSize="0" autoFill="0" autoLine="0" autoPict="0">
                <anchor moveWithCells="1">
                  <from>
                    <xdr:col>5</xdr:col>
                    <xdr:colOff>99060</xdr:colOff>
                    <xdr:row>254</xdr:row>
                    <xdr:rowOff>152400</xdr:rowOff>
                  </from>
                  <to>
                    <xdr:col>7</xdr:col>
                    <xdr:colOff>0</xdr:colOff>
                    <xdr:row>256</xdr:row>
                    <xdr:rowOff>22860</xdr:rowOff>
                  </to>
                </anchor>
              </controlPr>
            </control>
          </mc:Choice>
        </mc:AlternateContent>
        <mc:AlternateContent xmlns:mc="http://schemas.openxmlformats.org/markup-compatibility/2006">
          <mc:Choice Requires="x14">
            <control shapeId="7773" r:id="rId594" name="Check Box 605">
              <controlPr locked="0" defaultSize="0" autoFill="0" autoLine="0" autoPict="0">
                <anchor moveWithCells="1">
                  <from>
                    <xdr:col>9</xdr:col>
                    <xdr:colOff>99060</xdr:colOff>
                    <xdr:row>254</xdr:row>
                    <xdr:rowOff>152400</xdr:rowOff>
                  </from>
                  <to>
                    <xdr:col>11</xdr:col>
                    <xdr:colOff>0</xdr:colOff>
                    <xdr:row>256</xdr:row>
                    <xdr:rowOff>22860</xdr:rowOff>
                  </to>
                </anchor>
              </controlPr>
            </control>
          </mc:Choice>
        </mc:AlternateContent>
        <mc:AlternateContent xmlns:mc="http://schemas.openxmlformats.org/markup-compatibility/2006">
          <mc:Choice Requires="x14">
            <control shapeId="7774" r:id="rId595" name="Check Box 606">
              <controlPr locked="0" defaultSize="0" autoFill="0" autoLine="0" autoPict="0">
                <anchor moveWithCells="1">
                  <from>
                    <xdr:col>1</xdr:col>
                    <xdr:colOff>106680</xdr:colOff>
                    <xdr:row>255</xdr:row>
                    <xdr:rowOff>152400</xdr:rowOff>
                  </from>
                  <to>
                    <xdr:col>3</xdr:col>
                    <xdr:colOff>7620</xdr:colOff>
                    <xdr:row>257</xdr:row>
                    <xdr:rowOff>22860</xdr:rowOff>
                  </to>
                </anchor>
              </controlPr>
            </control>
          </mc:Choice>
        </mc:AlternateContent>
        <mc:AlternateContent xmlns:mc="http://schemas.openxmlformats.org/markup-compatibility/2006">
          <mc:Choice Requires="x14">
            <control shapeId="7775" r:id="rId596" name="Check Box 607">
              <controlPr locked="0" defaultSize="0" autoFill="0" autoLine="0" autoPict="0">
                <anchor moveWithCells="1">
                  <from>
                    <xdr:col>5</xdr:col>
                    <xdr:colOff>99060</xdr:colOff>
                    <xdr:row>255</xdr:row>
                    <xdr:rowOff>152400</xdr:rowOff>
                  </from>
                  <to>
                    <xdr:col>7</xdr:col>
                    <xdr:colOff>0</xdr:colOff>
                    <xdr:row>257</xdr:row>
                    <xdr:rowOff>22860</xdr:rowOff>
                  </to>
                </anchor>
              </controlPr>
            </control>
          </mc:Choice>
        </mc:AlternateContent>
        <mc:AlternateContent xmlns:mc="http://schemas.openxmlformats.org/markup-compatibility/2006">
          <mc:Choice Requires="x14">
            <control shapeId="7776" r:id="rId597" name="Check Box 608">
              <controlPr locked="0" defaultSize="0" autoFill="0" autoLine="0" autoPict="0">
                <anchor moveWithCells="1">
                  <from>
                    <xdr:col>9</xdr:col>
                    <xdr:colOff>99060</xdr:colOff>
                    <xdr:row>255</xdr:row>
                    <xdr:rowOff>152400</xdr:rowOff>
                  </from>
                  <to>
                    <xdr:col>11</xdr:col>
                    <xdr:colOff>0</xdr:colOff>
                    <xdr:row>257</xdr:row>
                    <xdr:rowOff>22860</xdr:rowOff>
                  </to>
                </anchor>
              </controlPr>
            </control>
          </mc:Choice>
        </mc:AlternateContent>
        <mc:AlternateContent xmlns:mc="http://schemas.openxmlformats.org/markup-compatibility/2006">
          <mc:Choice Requires="x14">
            <control shapeId="7777" r:id="rId598" name="Check Box 609">
              <controlPr locked="0" defaultSize="0" autoFill="0" autoLine="0" autoPict="0">
                <anchor moveWithCells="1">
                  <from>
                    <xdr:col>1</xdr:col>
                    <xdr:colOff>106680</xdr:colOff>
                    <xdr:row>256</xdr:row>
                    <xdr:rowOff>152400</xdr:rowOff>
                  </from>
                  <to>
                    <xdr:col>3</xdr:col>
                    <xdr:colOff>7620</xdr:colOff>
                    <xdr:row>258</xdr:row>
                    <xdr:rowOff>22860</xdr:rowOff>
                  </to>
                </anchor>
              </controlPr>
            </control>
          </mc:Choice>
        </mc:AlternateContent>
        <mc:AlternateContent xmlns:mc="http://schemas.openxmlformats.org/markup-compatibility/2006">
          <mc:Choice Requires="x14">
            <control shapeId="7778" r:id="rId599" name="Check Box 610">
              <controlPr locked="0" defaultSize="0" autoFill="0" autoLine="0" autoPict="0">
                <anchor moveWithCells="1">
                  <from>
                    <xdr:col>5</xdr:col>
                    <xdr:colOff>99060</xdr:colOff>
                    <xdr:row>256</xdr:row>
                    <xdr:rowOff>152400</xdr:rowOff>
                  </from>
                  <to>
                    <xdr:col>7</xdr:col>
                    <xdr:colOff>0</xdr:colOff>
                    <xdr:row>258</xdr:row>
                    <xdr:rowOff>22860</xdr:rowOff>
                  </to>
                </anchor>
              </controlPr>
            </control>
          </mc:Choice>
        </mc:AlternateContent>
        <mc:AlternateContent xmlns:mc="http://schemas.openxmlformats.org/markup-compatibility/2006">
          <mc:Choice Requires="x14">
            <control shapeId="7779" r:id="rId600" name="Check Box 611">
              <controlPr locked="0" defaultSize="0" autoFill="0" autoLine="0" autoPict="0">
                <anchor moveWithCells="1">
                  <from>
                    <xdr:col>9</xdr:col>
                    <xdr:colOff>99060</xdr:colOff>
                    <xdr:row>256</xdr:row>
                    <xdr:rowOff>152400</xdr:rowOff>
                  </from>
                  <to>
                    <xdr:col>11</xdr:col>
                    <xdr:colOff>0</xdr:colOff>
                    <xdr:row>258</xdr:row>
                    <xdr:rowOff>22860</xdr:rowOff>
                  </to>
                </anchor>
              </controlPr>
            </control>
          </mc:Choice>
        </mc:AlternateContent>
        <mc:AlternateContent xmlns:mc="http://schemas.openxmlformats.org/markup-compatibility/2006">
          <mc:Choice Requires="x14">
            <control shapeId="7780" r:id="rId601" name="Check Box 612">
              <controlPr locked="0" defaultSize="0" autoFill="0" autoLine="0" autoPict="0">
                <anchor moveWithCells="1">
                  <from>
                    <xdr:col>1</xdr:col>
                    <xdr:colOff>106680</xdr:colOff>
                    <xdr:row>257</xdr:row>
                    <xdr:rowOff>152400</xdr:rowOff>
                  </from>
                  <to>
                    <xdr:col>3</xdr:col>
                    <xdr:colOff>7620</xdr:colOff>
                    <xdr:row>259</xdr:row>
                    <xdr:rowOff>22860</xdr:rowOff>
                  </to>
                </anchor>
              </controlPr>
            </control>
          </mc:Choice>
        </mc:AlternateContent>
        <mc:AlternateContent xmlns:mc="http://schemas.openxmlformats.org/markup-compatibility/2006">
          <mc:Choice Requires="x14">
            <control shapeId="7781" r:id="rId602" name="Check Box 613">
              <controlPr locked="0" defaultSize="0" autoFill="0" autoLine="0" autoPict="0">
                <anchor moveWithCells="1">
                  <from>
                    <xdr:col>5</xdr:col>
                    <xdr:colOff>99060</xdr:colOff>
                    <xdr:row>257</xdr:row>
                    <xdr:rowOff>152400</xdr:rowOff>
                  </from>
                  <to>
                    <xdr:col>7</xdr:col>
                    <xdr:colOff>0</xdr:colOff>
                    <xdr:row>259</xdr:row>
                    <xdr:rowOff>22860</xdr:rowOff>
                  </to>
                </anchor>
              </controlPr>
            </control>
          </mc:Choice>
        </mc:AlternateContent>
        <mc:AlternateContent xmlns:mc="http://schemas.openxmlformats.org/markup-compatibility/2006">
          <mc:Choice Requires="x14">
            <control shapeId="7782" r:id="rId603" name="Check Box 614">
              <controlPr locked="0" defaultSize="0" autoFill="0" autoLine="0" autoPict="0">
                <anchor moveWithCells="1">
                  <from>
                    <xdr:col>9</xdr:col>
                    <xdr:colOff>99060</xdr:colOff>
                    <xdr:row>257</xdr:row>
                    <xdr:rowOff>152400</xdr:rowOff>
                  </from>
                  <to>
                    <xdr:col>11</xdr:col>
                    <xdr:colOff>0</xdr:colOff>
                    <xdr:row>259</xdr:row>
                    <xdr:rowOff>22860</xdr:rowOff>
                  </to>
                </anchor>
              </controlPr>
            </control>
          </mc:Choice>
        </mc:AlternateContent>
        <mc:AlternateContent xmlns:mc="http://schemas.openxmlformats.org/markup-compatibility/2006">
          <mc:Choice Requires="x14">
            <control shapeId="7783" r:id="rId604" name="Check Box 615">
              <controlPr locked="0" defaultSize="0" autoFill="0" autoLine="0" autoPict="0">
                <anchor moveWithCells="1">
                  <from>
                    <xdr:col>1</xdr:col>
                    <xdr:colOff>106680</xdr:colOff>
                    <xdr:row>258</xdr:row>
                    <xdr:rowOff>152400</xdr:rowOff>
                  </from>
                  <to>
                    <xdr:col>3</xdr:col>
                    <xdr:colOff>7620</xdr:colOff>
                    <xdr:row>260</xdr:row>
                    <xdr:rowOff>22860</xdr:rowOff>
                  </to>
                </anchor>
              </controlPr>
            </control>
          </mc:Choice>
        </mc:AlternateContent>
        <mc:AlternateContent xmlns:mc="http://schemas.openxmlformats.org/markup-compatibility/2006">
          <mc:Choice Requires="x14">
            <control shapeId="7784" r:id="rId605" name="Check Box 616">
              <controlPr locked="0" defaultSize="0" autoFill="0" autoLine="0" autoPict="0">
                <anchor moveWithCells="1">
                  <from>
                    <xdr:col>5</xdr:col>
                    <xdr:colOff>99060</xdr:colOff>
                    <xdr:row>258</xdr:row>
                    <xdr:rowOff>152400</xdr:rowOff>
                  </from>
                  <to>
                    <xdr:col>7</xdr:col>
                    <xdr:colOff>0</xdr:colOff>
                    <xdr:row>260</xdr:row>
                    <xdr:rowOff>22860</xdr:rowOff>
                  </to>
                </anchor>
              </controlPr>
            </control>
          </mc:Choice>
        </mc:AlternateContent>
        <mc:AlternateContent xmlns:mc="http://schemas.openxmlformats.org/markup-compatibility/2006">
          <mc:Choice Requires="x14">
            <control shapeId="7785" r:id="rId606" name="Check Box 617">
              <controlPr locked="0" defaultSize="0" autoFill="0" autoLine="0" autoPict="0">
                <anchor moveWithCells="1">
                  <from>
                    <xdr:col>9</xdr:col>
                    <xdr:colOff>99060</xdr:colOff>
                    <xdr:row>258</xdr:row>
                    <xdr:rowOff>152400</xdr:rowOff>
                  </from>
                  <to>
                    <xdr:col>11</xdr:col>
                    <xdr:colOff>0</xdr:colOff>
                    <xdr:row>260</xdr:row>
                    <xdr:rowOff>22860</xdr:rowOff>
                  </to>
                </anchor>
              </controlPr>
            </control>
          </mc:Choice>
        </mc:AlternateContent>
        <mc:AlternateContent xmlns:mc="http://schemas.openxmlformats.org/markup-compatibility/2006">
          <mc:Choice Requires="x14">
            <control shapeId="7786" r:id="rId607" name="Check Box 618">
              <controlPr locked="0" defaultSize="0" autoFill="0" autoLine="0" autoPict="0">
                <anchor moveWithCells="1">
                  <from>
                    <xdr:col>1</xdr:col>
                    <xdr:colOff>106680</xdr:colOff>
                    <xdr:row>259</xdr:row>
                    <xdr:rowOff>152400</xdr:rowOff>
                  </from>
                  <to>
                    <xdr:col>3</xdr:col>
                    <xdr:colOff>7620</xdr:colOff>
                    <xdr:row>261</xdr:row>
                    <xdr:rowOff>22860</xdr:rowOff>
                  </to>
                </anchor>
              </controlPr>
            </control>
          </mc:Choice>
        </mc:AlternateContent>
        <mc:AlternateContent xmlns:mc="http://schemas.openxmlformats.org/markup-compatibility/2006">
          <mc:Choice Requires="x14">
            <control shapeId="7787" r:id="rId608" name="Check Box 619">
              <controlPr locked="0" defaultSize="0" autoFill="0" autoLine="0" autoPict="0">
                <anchor moveWithCells="1">
                  <from>
                    <xdr:col>5</xdr:col>
                    <xdr:colOff>99060</xdr:colOff>
                    <xdr:row>259</xdr:row>
                    <xdr:rowOff>152400</xdr:rowOff>
                  </from>
                  <to>
                    <xdr:col>7</xdr:col>
                    <xdr:colOff>0</xdr:colOff>
                    <xdr:row>261</xdr:row>
                    <xdr:rowOff>22860</xdr:rowOff>
                  </to>
                </anchor>
              </controlPr>
            </control>
          </mc:Choice>
        </mc:AlternateContent>
        <mc:AlternateContent xmlns:mc="http://schemas.openxmlformats.org/markup-compatibility/2006">
          <mc:Choice Requires="x14">
            <control shapeId="7788" r:id="rId609" name="Check Box 620">
              <controlPr locked="0" defaultSize="0" autoFill="0" autoLine="0" autoPict="0">
                <anchor moveWithCells="1">
                  <from>
                    <xdr:col>9</xdr:col>
                    <xdr:colOff>99060</xdr:colOff>
                    <xdr:row>259</xdr:row>
                    <xdr:rowOff>152400</xdr:rowOff>
                  </from>
                  <to>
                    <xdr:col>11</xdr:col>
                    <xdr:colOff>0</xdr:colOff>
                    <xdr:row>261</xdr:row>
                    <xdr:rowOff>22860</xdr:rowOff>
                  </to>
                </anchor>
              </controlPr>
            </control>
          </mc:Choice>
        </mc:AlternateContent>
        <mc:AlternateContent xmlns:mc="http://schemas.openxmlformats.org/markup-compatibility/2006">
          <mc:Choice Requires="x14">
            <control shapeId="7789" r:id="rId610" name="Check Box 621">
              <controlPr locked="0" defaultSize="0" autoFill="0" autoLine="0" autoPict="0">
                <anchor moveWithCells="1">
                  <from>
                    <xdr:col>1</xdr:col>
                    <xdr:colOff>106680</xdr:colOff>
                    <xdr:row>260</xdr:row>
                    <xdr:rowOff>152400</xdr:rowOff>
                  </from>
                  <to>
                    <xdr:col>3</xdr:col>
                    <xdr:colOff>7620</xdr:colOff>
                    <xdr:row>262</xdr:row>
                    <xdr:rowOff>22860</xdr:rowOff>
                  </to>
                </anchor>
              </controlPr>
            </control>
          </mc:Choice>
        </mc:AlternateContent>
        <mc:AlternateContent xmlns:mc="http://schemas.openxmlformats.org/markup-compatibility/2006">
          <mc:Choice Requires="x14">
            <control shapeId="7790" r:id="rId611" name="Check Box 622">
              <controlPr locked="0" defaultSize="0" autoFill="0" autoLine="0" autoPict="0">
                <anchor moveWithCells="1">
                  <from>
                    <xdr:col>5</xdr:col>
                    <xdr:colOff>99060</xdr:colOff>
                    <xdr:row>260</xdr:row>
                    <xdr:rowOff>152400</xdr:rowOff>
                  </from>
                  <to>
                    <xdr:col>7</xdr:col>
                    <xdr:colOff>0</xdr:colOff>
                    <xdr:row>262</xdr:row>
                    <xdr:rowOff>22860</xdr:rowOff>
                  </to>
                </anchor>
              </controlPr>
            </control>
          </mc:Choice>
        </mc:AlternateContent>
        <mc:AlternateContent xmlns:mc="http://schemas.openxmlformats.org/markup-compatibility/2006">
          <mc:Choice Requires="x14">
            <control shapeId="7791" r:id="rId612" name="Check Box 623">
              <controlPr locked="0" defaultSize="0" autoFill="0" autoLine="0" autoPict="0">
                <anchor moveWithCells="1">
                  <from>
                    <xdr:col>9</xdr:col>
                    <xdr:colOff>99060</xdr:colOff>
                    <xdr:row>260</xdr:row>
                    <xdr:rowOff>152400</xdr:rowOff>
                  </from>
                  <to>
                    <xdr:col>11</xdr:col>
                    <xdr:colOff>0</xdr:colOff>
                    <xdr:row>262</xdr:row>
                    <xdr:rowOff>22860</xdr:rowOff>
                  </to>
                </anchor>
              </controlPr>
            </control>
          </mc:Choice>
        </mc:AlternateContent>
        <mc:AlternateContent xmlns:mc="http://schemas.openxmlformats.org/markup-compatibility/2006">
          <mc:Choice Requires="x14">
            <control shapeId="7792" r:id="rId613" name="Check Box 624">
              <controlPr locked="0" defaultSize="0" autoFill="0" autoLine="0" autoPict="0">
                <anchor moveWithCells="1">
                  <from>
                    <xdr:col>1</xdr:col>
                    <xdr:colOff>106680</xdr:colOff>
                    <xdr:row>261</xdr:row>
                    <xdr:rowOff>152400</xdr:rowOff>
                  </from>
                  <to>
                    <xdr:col>3</xdr:col>
                    <xdr:colOff>7620</xdr:colOff>
                    <xdr:row>263</xdr:row>
                    <xdr:rowOff>22860</xdr:rowOff>
                  </to>
                </anchor>
              </controlPr>
            </control>
          </mc:Choice>
        </mc:AlternateContent>
        <mc:AlternateContent xmlns:mc="http://schemas.openxmlformats.org/markup-compatibility/2006">
          <mc:Choice Requires="x14">
            <control shapeId="7793" r:id="rId614" name="Check Box 625">
              <controlPr locked="0" defaultSize="0" autoFill="0" autoLine="0" autoPict="0">
                <anchor moveWithCells="1">
                  <from>
                    <xdr:col>5</xdr:col>
                    <xdr:colOff>99060</xdr:colOff>
                    <xdr:row>261</xdr:row>
                    <xdr:rowOff>152400</xdr:rowOff>
                  </from>
                  <to>
                    <xdr:col>7</xdr:col>
                    <xdr:colOff>0</xdr:colOff>
                    <xdr:row>263</xdr:row>
                    <xdr:rowOff>22860</xdr:rowOff>
                  </to>
                </anchor>
              </controlPr>
            </control>
          </mc:Choice>
        </mc:AlternateContent>
        <mc:AlternateContent xmlns:mc="http://schemas.openxmlformats.org/markup-compatibility/2006">
          <mc:Choice Requires="x14">
            <control shapeId="7794" r:id="rId615" name="Check Box 626">
              <controlPr locked="0" defaultSize="0" autoFill="0" autoLine="0" autoPict="0">
                <anchor moveWithCells="1">
                  <from>
                    <xdr:col>9</xdr:col>
                    <xdr:colOff>99060</xdr:colOff>
                    <xdr:row>261</xdr:row>
                    <xdr:rowOff>152400</xdr:rowOff>
                  </from>
                  <to>
                    <xdr:col>11</xdr:col>
                    <xdr:colOff>0</xdr:colOff>
                    <xdr:row>263</xdr:row>
                    <xdr:rowOff>22860</xdr:rowOff>
                  </to>
                </anchor>
              </controlPr>
            </control>
          </mc:Choice>
        </mc:AlternateContent>
        <mc:AlternateContent xmlns:mc="http://schemas.openxmlformats.org/markup-compatibility/2006">
          <mc:Choice Requires="x14">
            <control shapeId="7795" r:id="rId616" name="Check Box 627">
              <controlPr locked="0" defaultSize="0" autoFill="0" autoLine="0" autoPict="0">
                <anchor moveWithCells="1">
                  <from>
                    <xdr:col>1</xdr:col>
                    <xdr:colOff>106680</xdr:colOff>
                    <xdr:row>262</xdr:row>
                    <xdr:rowOff>152400</xdr:rowOff>
                  </from>
                  <to>
                    <xdr:col>3</xdr:col>
                    <xdr:colOff>7620</xdr:colOff>
                    <xdr:row>264</xdr:row>
                    <xdr:rowOff>22860</xdr:rowOff>
                  </to>
                </anchor>
              </controlPr>
            </control>
          </mc:Choice>
        </mc:AlternateContent>
        <mc:AlternateContent xmlns:mc="http://schemas.openxmlformats.org/markup-compatibility/2006">
          <mc:Choice Requires="x14">
            <control shapeId="7796" r:id="rId617" name="Check Box 628">
              <controlPr locked="0" defaultSize="0" autoFill="0" autoLine="0" autoPict="0">
                <anchor moveWithCells="1">
                  <from>
                    <xdr:col>5</xdr:col>
                    <xdr:colOff>99060</xdr:colOff>
                    <xdr:row>262</xdr:row>
                    <xdr:rowOff>152400</xdr:rowOff>
                  </from>
                  <to>
                    <xdr:col>7</xdr:col>
                    <xdr:colOff>0</xdr:colOff>
                    <xdr:row>264</xdr:row>
                    <xdr:rowOff>22860</xdr:rowOff>
                  </to>
                </anchor>
              </controlPr>
            </control>
          </mc:Choice>
        </mc:AlternateContent>
        <mc:AlternateContent xmlns:mc="http://schemas.openxmlformats.org/markup-compatibility/2006">
          <mc:Choice Requires="x14">
            <control shapeId="7797" r:id="rId618" name="Check Box 629">
              <controlPr locked="0" defaultSize="0" autoFill="0" autoLine="0" autoPict="0">
                <anchor moveWithCells="1">
                  <from>
                    <xdr:col>9</xdr:col>
                    <xdr:colOff>99060</xdr:colOff>
                    <xdr:row>262</xdr:row>
                    <xdr:rowOff>152400</xdr:rowOff>
                  </from>
                  <to>
                    <xdr:col>11</xdr:col>
                    <xdr:colOff>0</xdr:colOff>
                    <xdr:row>264</xdr:row>
                    <xdr:rowOff>22860</xdr:rowOff>
                  </to>
                </anchor>
              </controlPr>
            </control>
          </mc:Choice>
        </mc:AlternateContent>
        <mc:AlternateContent xmlns:mc="http://schemas.openxmlformats.org/markup-compatibility/2006">
          <mc:Choice Requires="x14">
            <control shapeId="7798" r:id="rId619" name="Check Box 630">
              <controlPr locked="0" defaultSize="0" autoFill="0" autoLine="0" autoPict="0">
                <anchor moveWithCells="1">
                  <from>
                    <xdr:col>1</xdr:col>
                    <xdr:colOff>106680</xdr:colOff>
                    <xdr:row>263</xdr:row>
                    <xdr:rowOff>152400</xdr:rowOff>
                  </from>
                  <to>
                    <xdr:col>3</xdr:col>
                    <xdr:colOff>7620</xdr:colOff>
                    <xdr:row>265</xdr:row>
                    <xdr:rowOff>22860</xdr:rowOff>
                  </to>
                </anchor>
              </controlPr>
            </control>
          </mc:Choice>
        </mc:AlternateContent>
        <mc:AlternateContent xmlns:mc="http://schemas.openxmlformats.org/markup-compatibility/2006">
          <mc:Choice Requires="x14">
            <control shapeId="7799" r:id="rId620" name="Check Box 631">
              <controlPr locked="0" defaultSize="0" autoFill="0" autoLine="0" autoPict="0">
                <anchor moveWithCells="1">
                  <from>
                    <xdr:col>5</xdr:col>
                    <xdr:colOff>99060</xdr:colOff>
                    <xdr:row>263</xdr:row>
                    <xdr:rowOff>152400</xdr:rowOff>
                  </from>
                  <to>
                    <xdr:col>7</xdr:col>
                    <xdr:colOff>0</xdr:colOff>
                    <xdr:row>265</xdr:row>
                    <xdr:rowOff>22860</xdr:rowOff>
                  </to>
                </anchor>
              </controlPr>
            </control>
          </mc:Choice>
        </mc:AlternateContent>
        <mc:AlternateContent xmlns:mc="http://schemas.openxmlformats.org/markup-compatibility/2006">
          <mc:Choice Requires="x14">
            <control shapeId="7800" r:id="rId621" name="Check Box 632">
              <controlPr locked="0" defaultSize="0" autoFill="0" autoLine="0" autoPict="0">
                <anchor moveWithCells="1">
                  <from>
                    <xdr:col>9</xdr:col>
                    <xdr:colOff>99060</xdr:colOff>
                    <xdr:row>263</xdr:row>
                    <xdr:rowOff>152400</xdr:rowOff>
                  </from>
                  <to>
                    <xdr:col>11</xdr:col>
                    <xdr:colOff>0</xdr:colOff>
                    <xdr:row>265</xdr:row>
                    <xdr:rowOff>22860</xdr:rowOff>
                  </to>
                </anchor>
              </controlPr>
            </control>
          </mc:Choice>
        </mc:AlternateContent>
        <mc:AlternateContent xmlns:mc="http://schemas.openxmlformats.org/markup-compatibility/2006">
          <mc:Choice Requires="x14">
            <control shapeId="7801" r:id="rId622" name="Check Box 633">
              <controlPr locked="0" defaultSize="0" autoFill="0" autoLine="0" autoPict="0">
                <anchor moveWithCells="1">
                  <from>
                    <xdr:col>1</xdr:col>
                    <xdr:colOff>106680</xdr:colOff>
                    <xdr:row>264</xdr:row>
                    <xdr:rowOff>152400</xdr:rowOff>
                  </from>
                  <to>
                    <xdr:col>3</xdr:col>
                    <xdr:colOff>7620</xdr:colOff>
                    <xdr:row>266</xdr:row>
                    <xdr:rowOff>22860</xdr:rowOff>
                  </to>
                </anchor>
              </controlPr>
            </control>
          </mc:Choice>
        </mc:AlternateContent>
        <mc:AlternateContent xmlns:mc="http://schemas.openxmlformats.org/markup-compatibility/2006">
          <mc:Choice Requires="x14">
            <control shapeId="7802" r:id="rId623" name="Check Box 634">
              <controlPr locked="0" defaultSize="0" autoFill="0" autoLine="0" autoPict="0">
                <anchor moveWithCells="1">
                  <from>
                    <xdr:col>5</xdr:col>
                    <xdr:colOff>99060</xdr:colOff>
                    <xdr:row>264</xdr:row>
                    <xdr:rowOff>152400</xdr:rowOff>
                  </from>
                  <to>
                    <xdr:col>7</xdr:col>
                    <xdr:colOff>0</xdr:colOff>
                    <xdr:row>266</xdr:row>
                    <xdr:rowOff>22860</xdr:rowOff>
                  </to>
                </anchor>
              </controlPr>
            </control>
          </mc:Choice>
        </mc:AlternateContent>
        <mc:AlternateContent xmlns:mc="http://schemas.openxmlformats.org/markup-compatibility/2006">
          <mc:Choice Requires="x14">
            <control shapeId="7803" r:id="rId624" name="Check Box 635">
              <controlPr locked="0" defaultSize="0" autoFill="0" autoLine="0" autoPict="0">
                <anchor moveWithCells="1">
                  <from>
                    <xdr:col>9</xdr:col>
                    <xdr:colOff>99060</xdr:colOff>
                    <xdr:row>264</xdr:row>
                    <xdr:rowOff>152400</xdr:rowOff>
                  </from>
                  <to>
                    <xdr:col>11</xdr:col>
                    <xdr:colOff>0</xdr:colOff>
                    <xdr:row>266</xdr:row>
                    <xdr:rowOff>22860</xdr:rowOff>
                  </to>
                </anchor>
              </controlPr>
            </control>
          </mc:Choice>
        </mc:AlternateContent>
        <mc:AlternateContent xmlns:mc="http://schemas.openxmlformats.org/markup-compatibility/2006">
          <mc:Choice Requires="x14">
            <control shapeId="7804" r:id="rId625" name="Check Box 636">
              <controlPr locked="0" defaultSize="0" autoFill="0" autoLine="0" autoPict="0">
                <anchor moveWithCells="1">
                  <from>
                    <xdr:col>1</xdr:col>
                    <xdr:colOff>106680</xdr:colOff>
                    <xdr:row>265</xdr:row>
                    <xdr:rowOff>152400</xdr:rowOff>
                  </from>
                  <to>
                    <xdr:col>3</xdr:col>
                    <xdr:colOff>7620</xdr:colOff>
                    <xdr:row>267</xdr:row>
                    <xdr:rowOff>22860</xdr:rowOff>
                  </to>
                </anchor>
              </controlPr>
            </control>
          </mc:Choice>
        </mc:AlternateContent>
        <mc:AlternateContent xmlns:mc="http://schemas.openxmlformats.org/markup-compatibility/2006">
          <mc:Choice Requires="x14">
            <control shapeId="7805" r:id="rId626" name="Check Box 637">
              <controlPr locked="0" defaultSize="0" autoFill="0" autoLine="0" autoPict="0">
                <anchor moveWithCells="1">
                  <from>
                    <xdr:col>5</xdr:col>
                    <xdr:colOff>99060</xdr:colOff>
                    <xdr:row>265</xdr:row>
                    <xdr:rowOff>152400</xdr:rowOff>
                  </from>
                  <to>
                    <xdr:col>7</xdr:col>
                    <xdr:colOff>0</xdr:colOff>
                    <xdr:row>267</xdr:row>
                    <xdr:rowOff>22860</xdr:rowOff>
                  </to>
                </anchor>
              </controlPr>
            </control>
          </mc:Choice>
        </mc:AlternateContent>
        <mc:AlternateContent xmlns:mc="http://schemas.openxmlformats.org/markup-compatibility/2006">
          <mc:Choice Requires="x14">
            <control shapeId="7806" r:id="rId627" name="Check Box 638">
              <controlPr locked="0" defaultSize="0" autoFill="0" autoLine="0" autoPict="0">
                <anchor moveWithCells="1">
                  <from>
                    <xdr:col>9</xdr:col>
                    <xdr:colOff>99060</xdr:colOff>
                    <xdr:row>265</xdr:row>
                    <xdr:rowOff>152400</xdr:rowOff>
                  </from>
                  <to>
                    <xdr:col>11</xdr:col>
                    <xdr:colOff>0</xdr:colOff>
                    <xdr:row>267</xdr:row>
                    <xdr:rowOff>22860</xdr:rowOff>
                  </to>
                </anchor>
              </controlPr>
            </control>
          </mc:Choice>
        </mc:AlternateContent>
        <mc:AlternateContent xmlns:mc="http://schemas.openxmlformats.org/markup-compatibility/2006">
          <mc:Choice Requires="x14">
            <control shapeId="7807" r:id="rId628" name="Check Box 639">
              <controlPr locked="0" defaultSize="0" autoFill="0" autoLine="0" autoPict="0">
                <anchor moveWithCells="1">
                  <from>
                    <xdr:col>1</xdr:col>
                    <xdr:colOff>106680</xdr:colOff>
                    <xdr:row>266</xdr:row>
                    <xdr:rowOff>152400</xdr:rowOff>
                  </from>
                  <to>
                    <xdr:col>3</xdr:col>
                    <xdr:colOff>7620</xdr:colOff>
                    <xdr:row>268</xdr:row>
                    <xdr:rowOff>22860</xdr:rowOff>
                  </to>
                </anchor>
              </controlPr>
            </control>
          </mc:Choice>
        </mc:AlternateContent>
        <mc:AlternateContent xmlns:mc="http://schemas.openxmlformats.org/markup-compatibility/2006">
          <mc:Choice Requires="x14">
            <control shapeId="7808" r:id="rId629" name="Check Box 640">
              <controlPr locked="0" defaultSize="0" autoFill="0" autoLine="0" autoPict="0">
                <anchor moveWithCells="1">
                  <from>
                    <xdr:col>5</xdr:col>
                    <xdr:colOff>99060</xdr:colOff>
                    <xdr:row>266</xdr:row>
                    <xdr:rowOff>152400</xdr:rowOff>
                  </from>
                  <to>
                    <xdr:col>7</xdr:col>
                    <xdr:colOff>0</xdr:colOff>
                    <xdr:row>268</xdr:row>
                    <xdr:rowOff>22860</xdr:rowOff>
                  </to>
                </anchor>
              </controlPr>
            </control>
          </mc:Choice>
        </mc:AlternateContent>
        <mc:AlternateContent xmlns:mc="http://schemas.openxmlformats.org/markup-compatibility/2006">
          <mc:Choice Requires="x14">
            <control shapeId="7809" r:id="rId630" name="Check Box 641">
              <controlPr locked="0" defaultSize="0" autoFill="0" autoLine="0" autoPict="0">
                <anchor moveWithCells="1">
                  <from>
                    <xdr:col>9</xdr:col>
                    <xdr:colOff>99060</xdr:colOff>
                    <xdr:row>266</xdr:row>
                    <xdr:rowOff>152400</xdr:rowOff>
                  </from>
                  <to>
                    <xdr:col>11</xdr:col>
                    <xdr:colOff>0</xdr:colOff>
                    <xdr:row>268</xdr:row>
                    <xdr:rowOff>22860</xdr:rowOff>
                  </to>
                </anchor>
              </controlPr>
            </control>
          </mc:Choice>
        </mc:AlternateContent>
        <mc:AlternateContent xmlns:mc="http://schemas.openxmlformats.org/markup-compatibility/2006">
          <mc:Choice Requires="x14">
            <control shapeId="7810" r:id="rId631" name="Check Box 642">
              <controlPr locked="0" defaultSize="0" autoFill="0" autoLine="0" autoPict="0">
                <anchor moveWithCells="1">
                  <from>
                    <xdr:col>1</xdr:col>
                    <xdr:colOff>106680</xdr:colOff>
                    <xdr:row>267</xdr:row>
                    <xdr:rowOff>152400</xdr:rowOff>
                  </from>
                  <to>
                    <xdr:col>3</xdr:col>
                    <xdr:colOff>7620</xdr:colOff>
                    <xdr:row>269</xdr:row>
                    <xdr:rowOff>22860</xdr:rowOff>
                  </to>
                </anchor>
              </controlPr>
            </control>
          </mc:Choice>
        </mc:AlternateContent>
        <mc:AlternateContent xmlns:mc="http://schemas.openxmlformats.org/markup-compatibility/2006">
          <mc:Choice Requires="x14">
            <control shapeId="7811" r:id="rId632" name="Check Box 643">
              <controlPr locked="0" defaultSize="0" autoFill="0" autoLine="0" autoPict="0">
                <anchor moveWithCells="1">
                  <from>
                    <xdr:col>5</xdr:col>
                    <xdr:colOff>99060</xdr:colOff>
                    <xdr:row>267</xdr:row>
                    <xdr:rowOff>152400</xdr:rowOff>
                  </from>
                  <to>
                    <xdr:col>7</xdr:col>
                    <xdr:colOff>0</xdr:colOff>
                    <xdr:row>269</xdr:row>
                    <xdr:rowOff>22860</xdr:rowOff>
                  </to>
                </anchor>
              </controlPr>
            </control>
          </mc:Choice>
        </mc:AlternateContent>
        <mc:AlternateContent xmlns:mc="http://schemas.openxmlformats.org/markup-compatibility/2006">
          <mc:Choice Requires="x14">
            <control shapeId="7812" r:id="rId633" name="Check Box 644">
              <controlPr locked="0" defaultSize="0" autoFill="0" autoLine="0" autoPict="0">
                <anchor moveWithCells="1">
                  <from>
                    <xdr:col>9</xdr:col>
                    <xdr:colOff>99060</xdr:colOff>
                    <xdr:row>267</xdr:row>
                    <xdr:rowOff>152400</xdr:rowOff>
                  </from>
                  <to>
                    <xdr:col>11</xdr:col>
                    <xdr:colOff>0</xdr:colOff>
                    <xdr:row>269</xdr:row>
                    <xdr:rowOff>22860</xdr:rowOff>
                  </to>
                </anchor>
              </controlPr>
            </control>
          </mc:Choice>
        </mc:AlternateContent>
        <mc:AlternateContent xmlns:mc="http://schemas.openxmlformats.org/markup-compatibility/2006">
          <mc:Choice Requires="x14">
            <control shapeId="7813" r:id="rId634" name="Check Box 645">
              <controlPr locked="0" defaultSize="0" autoFill="0" autoLine="0" autoPict="0">
                <anchor moveWithCells="1">
                  <from>
                    <xdr:col>1</xdr:col>
                    <xdr:colOff>106680</xdr:colOff>
                    <xdr:row>277</xdr:row>
                    <xdr:rowOff>160020</xdr:rowOff>
                  </from>
                  <to>
                    <xdr:col>3</xdr:col>
                    <xdr:colOff>7620</xdr:colOff>
                    <xdr:row>279</xdr:row>
                    <xdr:rowOff>38100</xdr:rowOff>
                  </to>
                </anchor>
              </controlPr>
            </control>
          </mc:Choice>
        </mc:AlternateContent>
        <mc:AlternateContent xmlns:mc="http://schemas.openxmlformats.org/markup-compatibility/2006">
          <mc:Choice Requires="x14">
            <control shapeId="7814" r:id="rId635" name="Check Box 646">
              <controlPr locked="0" defaultSize="0" autoFill="0" autoLine="0" autoPict="0">
                <anchor moveWithCells="1">
                  <from>
                    <xdr:col>5</xdr:col>
                    <xdr:colOff>99060</xdr:colOff>
                    <xdr:row>277</xdr:row>
                    <xdr:rowOff>160020</xdr:rowOff>
                  </from>
                  <to>
                    <xdr:col>7</xdr:col>
                    <xdr:colOff>0</xdr:colOff>
                    <xdr:row>279</xdr:row>
                    <xdr:rowOff>38100</xdr:rowOff>
                  </to>
                </anchor>
              </controlPr>
            </control>
          </mc:Choice>
        </mc:AlternateContent>
        <mc:AlternateContent xmlns:mc="http://schemas.openxmlformats.org/markup-compatibility/2006">
          <mc:Choice Requires="x14">
            <control shapeId="7815" r:id="rId636" name="Check Box 647">
              <controlPr locked="0" defaultSize="0" autoFill="0" autoLine="0" autoPict="0">
                <anchor moveWithCells="1">
                  <from>
                    <xdr:col>9</xdr:col>
                    <xdr:colOff>99060</xdr:colOff>
                    <xdr:row>277</xdr:row>
                    <xdr:rowOff>160020</xdr:rowOff>
                  </from>
                  <to>
                    <xdr:col>11</xdr:col>
                    <xdr:colOff>0</xdr:colOff>
                    <xdr:row>279</xdr:row>
                    <xdr:rowOff>38100</xdr:rowOff>
                  </to>
                </anchor>
              </controlPr>
            </control>
          </mc:Choice>
        </mc:AlternateContent>
        <mc:AlternateContent xmlns:mc="http://schemas.openxmlformats.org/markup-compatibility/2006">
          <mc:Choice Requires="x14">
            <control shapeId="7816" r:id="rId637" name="Check Box 648">
              <controlPr locked="0" defaultSize="0" autoFill="0" autoLine="0" autoPict="0">
                <anchor moveWithCells="1">
                  <from>
                    <xdr:col>1</xdr:col>
                    <xdr:colOff>106680</xdr:colOff>
                    <xdr:row>278</xdr:row>
                    <xdr:rowOff>152400</xdr:rowOff>
                  </from>
                  <to>
                    <xdr:col>3</xdr:col>
                    <xdr:colOff>7620</xdr:colOff>
                    <xdr:row>280</xdr:row>
                    <xdr:rowOff>22860</xdr:rowOff>
                  </to>
                </anchor>
              </controlPr>
            </control>
          </mc:Choice>
        </mc:AlternateContent>
        <mc:AlternateContent xmlns:mc="http://schemas.openxmlformats.org/markup-compatibility/2006">
          <mc:Choice Requires="x14">
            <control shapeId="7817" r:id="rId638" name="Check Box 649">
              <controlPr locked="0" defaultSize="0" autoFill="0" autoLine="0" autoPict="0">
                <anchor moveWithCells="1">
                  <from>
                    <xdr:col>5</xdr:col>
                    <xdr:colOff>99060</xdr:colOff>
                    <xdr:row>278</xdr:row>
                    <xdr:rowOff>152400</xdr:rowOff>
                  </from>
                  <to>
                    <xdr:col>7</xdr:col>
                    <xdr:colOff>0</xdr:colOff>
                    <xdr:row>280</xdr:row>
                    <xdr:rowOff>22860</xdr:rowOff>
                  </to>
                </anchor>
              </controlPr>
            </control>
          </mc:Choice>
        </mc:AlternateContent>
        <mc:AlternateContent xmlns:mc="http://schemas.openxmlformats.org/markup-compatibility/2006">
          <mc:Choice Requires="x14">
            <control shapeId="7818" r:id="rId639" name="Check Box 650">
              <controlPr locked="0" defaultSize="0" autoFill="0" autoLine="0" autoPict="0">
                <anchor moveWithCells="1">
                  <from>
                    <xdr:col>9</xdr:col>
                    <xdr:colOff>99060</xdr:colOff>
                    <xdr:row>278</xdr:row>
                    <xdr:rowOff>152400</xdr:rowOff>
                  </from>
                  <to>
                    <xdr:col>11</xdr:col>
                    <xdr:colOff>0</xdr:colOff>
                    <xdr:row>280</xdr:row>
                    <xdr:rowOff>22860</xdr:rowOff>
                  </to>
                </anchor>
              </controlPr>
            </control>
          </mc:Choice>
        </mc:AlternateContent>
        <mc:AlternateContent xmlns:mc="http://schemas.openxmlformats.org/markup-compatibility/2006">
          <mc:Choice Requires="x14">
            <control shapeId="7819" r:id="rId640" name="Check Box 651">
              <controlPr locked="0" defaultSize="0" autoFill="0" autoLine="0" autoPict="0">
                <anchor moveWithCells="1">
                  <from>
                    <xdr:col>1</xdr:col>
                    <xdr:colOff>106680</xdr:colOff>
                    <xdr:row>279</xdr:row>
                    <xdr:rowOff>152400</xdr:rowOff>
                  </from>
                  <to>
                    <xdr:col>3</xdr:col>
                    <xdr:colOff>7620</xdr:colOff>
                    <xdr:row>281</xdr:row>
                    <xdr:rowOff>22860</xdr:rowOff>
                  </to>
                </anchor>
              </controlPr>
            </control>
          </mc:Choice>
        </mc:AlternateContent>
        <mc:AlternateContent xmlns:mc="http://schemas.openxmlformats.org/markup-compatibility/2006">
          <mc:Choice Requires="x14">
            <control shapeId="7820" r:id="rId641" name="Check Box 652">
              <controlPr locked="0" defaultSize="0" autoFill="0" autoLine="0" autoPict="0">
                <anchor moveWithCells="1">
                  <from>
                    <xdr:col>5</xdr:col>
                    <xdr:colOff>99060</xdr:colOff>
                    <xdr:row>279</xdr:row>
                    <xdr:rowOff>152400</xdr:rowOff>
                  </from>
                  <to>
                    <xdr:col>7</xdr:col>
                    <xdr:colOff>0</xdr:colOff>
                    <xdr:row>281</xdr:row>
                    <xdr:rowOff>22860</xdr:rowOff>
                  </to>
                </anchor>
              </controlPr>
            </control>
          </mc:Choice>
        </mc:AlternateContent>
        <mc:AlternateContent xmlns:mc="http://schemas.openxmlformats.org/markup-compatibility/2006">
          <mc:Choice Requires="x14">
            <control shapeId="7821" r:id="rId642" name="Check Box 653">
              <controlPr locked="0" defaultSize="0" autoFill="0" autoLine="0" autoPict="0">
                <anchor moveWithCells="1">
                  <from>
                    <xdr:col>9</xdr:col>
                    <xdr:colOff>99060</xdr:colOff>
                    <xdr:row>279</xdr:row>
                    <xdr:rowOff>152400</xdr:rowOff>
                  </from>
                  <to>
                    <xdr:col>11</xdr:col>
                    <xdr:colOff>0</xdr:colOff>
                    <xdr:row>281</xdr:row>
                    <xdr:rowOff>22860</xdr:rowOff>
                  </to>
                </anchor>
              </controlPr>
            </control>
          </mc:Choice>
        </mc:AlternateContent>
        <mc:AlternateContent xmlns:mc="http://schemas.openxmlformats.org/markup-compatibility/2006">
          <mc:Choice Requires="x14">
            <control shapeId="7822" r:id="rId643" name="Check Box 654">
              <controlPr locked="0" defaultSize="0" autoFill="0" autoLine="0" autoPict="0">
                <anchor moveWithCells="1">
                  <from>
                    <xdr:col>1</xdr:col>
                    <xdr:colOff>106680</xdr:colOff>
                    <xdr:row>280</xdr:row>
                    <xdr:rowOff>152400</xdr:rowOff>
                  </from>
                  <to>
                    <xdr:col>3</xdr:col>
                    <xdr:colOff>7620</xdr:colOff>
                    <xdr:row>282</xdr:row>
                    <xdr:rowOff>22860</xdr:rowOff>
                  </to>
                </anchor>
              </controlPr>
            </control>
          </mc:Choice>
        </mc:AlternateContent>
        <mc:AlternateContent xmlns:mc="http://schemas.openxmlformats.org/markup-compatibility/2006">
          <mc:Choice Requires="x14">
            <control shapeId="7823" r:id="rId644" name="Check Box 655">
              <controlPr locked="0" defaultSize="0" autoFill="0" autoLine="0" autoPict="0">
                <anchor moveWithCells="1">
                  <from>
                    <xdr:col>5</xdr:col>
                    <xdr:colOff>99060</xdr:colOff>
                    <xdr:row>280</xdr:row>
                    <xdr:rowOff>152400</xdr:rowOff>
                  </from>
                  <to>
                    <xdr:col>7</xdr:col>
                    <xdr:colOff>0</xdr:colOff>
                    <xdr:row>282</xdr:row>
                    <xdr:rowOff>22860</xdr:rowOff>
                  </to>
                </anchor>
              </controlPr>
            </control>
          </mc:Choice>
        </mc:AlternateContent>
        <mc:AlternateContent xmlns:mc="http://schemas.openxmlformats.org/markup-compatibility/2006">
          <mc:Choice Requires="x14">
            <control shapeId="7824" r:id="rId645" name="Check Box 656">
              <controlPr locked="0" defaultSize="0" autoFill="0" autoLine="0" autoPict="0">
                <anchor moveWithCells="1">
                  <from>
                    <xdr:col>9</xdr:col>
                    <xdr:colOff>99060</xdr:colOff>
                    <xdr:row>280</xdr:row>
                    <xdr:rowOff>152400</xdr:rowOff>
                  </from>
                  <to>
                    <xdr:col>11</xdr:col>
                    <xdr:colOff>0</xdr:colOff>
                    <xdr:row>282</xdr:row>
                    <xdr:rowOff>22860</xdr:rowOff>
                  </to>
                </anchor>
              </controlPr>
            </control>
          </mc:Choice>
        </mc:AlternateContent>
        <mc:AlternateContent xmlns:mc="http://schemas.openxmlformats.org/markup-compatibility/2006">
          <mc:Choice Requires="x14">
            <control shapeId="7825" r:id="rId646" name="Check Box 657">
              <controlPr locked="0" defaultSize="0" autoFill="0" autoLine="0" autoPict="0">
                <anchor moveWithCells="1">
                  <from>
                    <xdr:col>1</xdr:col>
                    <xdr:colOff>106680</xdr:colOff>
                    <xdr:row>281</xdr:row>
                    <xdr:rowOff>152400</xdr:rowOff>
                  </from>
                  <to>
                    <xdr:col>3</xdr:col>
                    <xdr:colOff>7620</xdr:colOff>
                    <xdr:row>283</xdr:row>
                    <xdr:rowOff>22860</xdr:rowOff>
                  </to>
                </anchor>
              </controlPr>
            </control>
          </mc:Choice>
        </mc:AlternateContent>
        <mc:AlternateContent xmlns:mc="http://schemas.openxmlformats.org/markup-compatibility/2006">
          <mc:Choice Requires="x14">
            <control shapeId="7826" r:id="rId647" name="Check Box 658">
              <controlPr locked="0" defaultSize="0" autoFill="0" autoLine="0" autoPict="0">
                <anchor moveWithCells="1">
                  <from>
                    <xdr:col>5</xdr:col>
                    <xdr:colOff>99060</xdr:colOff>
                    <xdr:row>281</xdr:row>
                    <xdr:rowOff>152400</xdr:rowOff>
                  </from>
                  <to>
                    <xdr:col>7</xdr:col>
                    <xdr:colOff>0</xdr:colOff>
                    <xdr:row>283</xdr:row>
                    <xdr:rowOff>22860</xdr:rowOff>
                  </to>
                </anchor>
              </controlPr>
            </control>
          </mc:Choice>
        </mc:AlternateContent>
        <mc:AlternateContent xmlns:mc="http://schemas.openxmlformats.org/markup-compatibility/2006">
          <mc:Choice Requires="x14">
            <control shapeId="7827" r:id="rId648" name="Check Box 659">
              <controlPr locked="0" defaultSize="0" autoFill="0" autoLine="0" autoPict="0">
                <anchor moveWithCells="1">
                  <from>
                    <xdr:col>9</xdr:col>
                    <xdr:colOff>99060</xdr:colOff>
                    <xdr:row>281</xdr:row>
                    <xdr:rowOff>152400</xdr:rowOff>
                  </from>
                  <to>
                    <xdr:col>11</xdr:col>
                    <xdr:colOff>0</xdr:colOff>
                    <xdr:row>283</xdr:row>
                    <xdr:rowOff>22860</xdr:rowOff>
                  </to>
                </anchor>
              </controlPr>
            </control>
          </mc:Choice>
        </mc:AlternateContent>
        <mc:AlternateContent xmlns:mc="http://schemas.openxmlformats.org/markup-compatibility/2006">
          <mc:Choice Requires="x14">
            <control shapeId="7828" r:id="rId649" name="Check Box 660">
              <controlPr locked="0" defaultSize="0" autoFill="0" autoLine="0" autoPict="0">
                <anchor moveWithCells="1">
                  <from>
                    <xdr:col>1</xdr:col>
                    <xdr:colOff>106680</xdr:colOff>
                    <xdr:row>282</xdr:row>
                    <xdr:rowOff>152400</xdr:rowOff>
                  </from>
                  <to>
                    <xdr:col>3</xdr:col>
                    <xdr:colOff>7620</xdr:colOff>
                    <xdr:row>284</xdr:row>
                    <xdr:rowOff>22860</xdr:rowOff>
                  </to>
                </anchor>
              </controlPr>
            </control>
          </mc:Choice>
        </mc:AlternateContent>
        <mc:AlternateContent xmlns:mc="http://schemas.openxmlformats.org/markup-compatibility/2006">
          <mc:Choice Requires="x14">
            <control shapeId="7829" r:id="rId650" name="Check Box 661">
              <controlPr locked="0" defaultSize="0" autoFill="0" autoLine="0" autoPict="0">
                <anchor moveWithCells="1">
                  <from>
                    <xdr:col>5</xdr:col>
                    <xdr:colOff>99060</xdr:colOff>
                    <xdr:row>282</xdr:row>
                    <xdr:rowOff>152400</xdr:rowOff>
                  </from>
                  <to>
                    <xdr:col>7</xdr:col>
                    <xdr:colOff>0</xdr:colOff>
                    <xdr:row>284</xdr:row>
                    <xdr:rowOff>22860</xdr:rowOff>
                  </to>
                </anchor>
              </controlPr>
            </control>
          </mc:Choice>
        </mc:AlternateContent>
        <mc:AlternateContent xmlns:mc="http://schemas.openxmlformats.org/markup-compatibility/2006">
          <mc:Choice Requires="x14">
            <control shapeId="7830" r:id="rId651" name="Check Box 662">
              <controlPr locked="0" defaultSize="0" autoFill="0" autoLine="0" autoPict="0">
                <anchor moveWithCells="1">
                  <from>
                    <xdr:col>9</xdr:col>
                    <xdr:colOff>99060</xdr:colOff>
                    <xdr:row>282</xdr:row>
                    <xdr:rowOff>152400</xdr:rowOff>
                  </from>
                  <to>
                    <xdr:col>11</xdr:col>
                    <xdr:colOff>0</xdr:colOff>
                    <xdr:row>284</xdr:row>
                    <xdr:rowOff>22860</xdr:rowOff>
                  </to>
                </anchor>
              </controlPr>
            </control>
          </mc:Choice>
        </mc:AlternateContent>
        <mc:AlternateContent xmlns:mc="http://schemas.openxmlformats.org/markup-compatibility/2006">
          <mc:Choice Requires="x14">
            <control shapeId="7831" r:id="rId652" name="Check Box 663">
              <controlPr locked="0" defaultSize="0" autoFill="0" autoLine="0" autoPict="0">
                <anchor moveWithCells="1">
                  <from>
                    <xdr:col>1</xdr:col>
                    <xdr:colOff>106680</xdr:colOff>
                    <xdr:row>283</xdr:row>
                    <xdr:rowOff>152400</xdr:rowOff>
                  </from>
                  <to>
                    <xdr:col>3</xdr:col>
                    <xdr:colOff>7620</xdr:colOff>
                    <xdr:row>285</xdr:row>
                    <xdr:rowOff>22860</xdr:rowOff>
                  </to>
                </anchor>
              </controlPr>
            </control>
          </mc:Choice>
        </mc:AlternateContent>
        <mc:AlternateContent xmlns:mc="http://schemas.openxmlformats.org/markup-compatibility/2006">
          <mc:Choice Requires="x14">
            <control shapeId="7832" r:id="rId653" name="Check Box 664">
              <controlPr locked="0" defaultSize="0" autoFill="0" autoLine="0" autoPict="0">
                <anchor moveWithCells="1">
                  <from>
                    <xdr:col>5</xdr:col>
                    <xdr:colOff>99060</xdr:colOff>
                    <xdr:row>283</xdr:row>
                    <xdr:rowOff>152400</xdr:rowOff>
                  </from>
                  <to>
                    <xdr:col>7</xdr:col>
                    <xdr:colOff>0</xdr:colOff>
                    <xdr:row>285</xdr:row>
                    <xdr:rowOff>22860</xdr:rowOff>
                  </to>
                </anchor>
              </controlPr>
            </control>
          </mc:Choice>
        </mc:AlternateContent>
        <mc:AlternateContent xmlns:mc="http://schemas.openxmlformats.org/markup-compatibility/2006">
          <mc:Choice Requires="x14">
            <control shapeId="7833" r:id="rId654" name="Check Box 665">
              <controlPr locked="0" defaultSize="0" autoFill="0" autoLine="0" autoPict="0">
                <anchor moveWithCells="1">
                  <from>
                    <xdr:col>9</xdr:col>
                    <xdr:colOff>99060</xdr:colOff>
                    <xdr:row>283</xdr:row>
                    <xdr:rowOff>152400</xdr:rowOff>
                  </from>
                  <to>
                    <xdr:col>11</xdr:col>
                    <xdr:colOff>0</xdr:colOff>
                    <xdr:row>285</xdr:row>
                    <xdr:rowOff>22860</xdr:rowOff>
                  </to>
                </anchor>
              </controlPr>
            </control>
          </mc:Choice>
        </mc:AlternateContent>
        <mc:AlternateContent xmlns:mc="http://schemas.openxmlformats.org/markup-compatibility/2006">
          <mc:Choice Requires="x14">
            <control shapeId="7834" r:id="rId655" name="Check Box 666">
              <controlPr locked="0" defaultSize="0" autoFill="0" autoLine="0" autoPict="0">
                <anchor moveWithCells="1">
                  <from>
                    <xdr:col>1</xdr:col>
                    <xdr:colOff>106680</xdr:colOff>
                    <xdr:row>284</xdr:row>
                    <xdr:rowOff>152400</xdr:rowOff>
                  </from>
                  <to>
                    <xdr:col>3</xdr:col>
                    <xdr:colOff>7620</xdr:colOff>
                    <xdr:row>286</xdr:row>
                    <xdr:rowOff>22860</xdr:rowOff>
                  </to>
                </anchor>
              </controlPr>
            </control>
          </mc:Choice>
        </mc:AlternateContent>
        <mc:AlternateContent xmlns:mc="http://schemas.openxmlformats.org/markup-compatibility/2006">
          <mc:Choice Requires="x14">
            <control shapeId="7835" r:id="rId656" name="Check Box 667">
              <controlPr locked="0" defaultSize="0" autoFill="0" autoLine="0" autoPict="0">
                <anchor moveWithCells="1">
                  <from>
                    <xdr:col>5</xdr:col>
                    <xdr:colOff>99060</xdr:colOff>
                    <xdr:row>284</xdr:row>
                    <xdr:rowOff>152400</xdr:rowOff>
                  </from>
                  <to>
                    <xdr:col>7</xdr:col>
                    <xdr:colOff>0</xdr:colOff>
                    <xdr:row>286</xdr:row>
                    <xdr:rowOff>22860</xdr:rowOff>
                  </to>
                </anchor>
              </controlPr>
            </control>
          </mc:Choice>
        </mc:AlternateContent>
        <mc:AlternateContent xmlns:mc="http://schemas.openxmlformats.org/markup-compatibility/2006">
          <mc:Choice Requires="x14">
            <control shapeId="7836" r:id="rId657" name="Check Box 668">
              <controlPr locked="0" defaultSize="0" autoFill="0" autoLine="0" autoPict="0">
                <anchor moveWithCells="1">
                  <from>
                    <xdr:col>9</xdr:col>
                    <xdr:colOff>99060</xdr:colOff>
                    <xdr:row>284</xdr:row>
                    <xdr:rowOff>152400</xdr:rowOff>
                  </from>
                  <to>
                    <xdr:col>11</xdr:col>
                    <xdr:colOff>0</xdr:colOff>
                    <xdr:row>286</xdr:row>
                    <xdr:rowOff>22860</xdr:rowOff>
                  </to>
                </anchor>
              </controlPr>
            </control>
          </mc:Choice>
        </mc:AlternateContent>
        <mc:AlternateContent xmlns:mc="http://schemas.openxmlformats.org/markup-compatibility/2006">
          <mc:Choice Requires="x14">
            <control shapeId="7837" r:id="rId658" name="Check Box 669">
              <controlPr locked="0" defaultSize="0" autoFill="0" autoLine="0" autoPict="0">
                <anchor moveWithCells="1">
                  <from>
                    <xdr:col>1</xdr:col>
                    <xdr:colOff>106680</xdr:colOff>
                    <xdr:row>285</xdr:row>
                    <xdr:rowOff>152400</xdr:rowOff>
                  </from>
                  <to>
                    <xdr:col>3</xdr:col>
                    <xdr:colOff>7620</xdr:colOff>
                    <xdr:row>287</xdr:row>
                    <xdr:rowOff>22860</xdr:rowOff>
                  </to>
                </anchor>
              </controlPr>
            </control>
          </mc:Choice>
        </mc:AlternateContent>
        <mc:AlternateContent xmlns:mc="http://schemas.openxmlformats.org/markup-compatibility/2006">
          <mc:Choice Requires="x14">
            <control shapeId="7838" r:id="rId659" name="Check Box 670">
              <controlPr locked="0" defaultSize="0" autoFill="0" autoLine="0" autoPict="0">
                <anchor moveWithCells="1">
                  <from>
                    <xdr:col>5</xdr:col>
                    <xdr:colOff>99060</xdr:colOff>
                    <xdr:row>285</xdr:row>
                    <xdr:rowOff>152400</xdr:rowOff>
                  </from>
                  <to>
                    <xdr:col>7</xdr:col>
                    <xdr:colOff>0</xdr:colOff>
                    <xdr:row>287</xdr:row>
                    <xdr:rowOff>22860</xdr:rowOff>
                  </to>
                </anchor>
              </controlPr>
            </control>
          </mc:Choice>
        </mc:AlternateContent>
        <mc:AlternateContent xmlns:mc="http://schemas.openxmlformats.org/markup-compatibility/2006">
          <mc:Choice Requires="x14">
            <control shapeId="7839" r:id="rId660" name="Check Box 671">
              <controlPr locked="0" defaultSize="0" autoFill="0" autoLine="0" autoPict="0">
                <anchor moveWithCells="1">
                  <from>
                    <xdr:col>9</xdr:col>
                    <xdr:colOff>99060</xdr:colOff>
                    <xdr:row>285</xdr:row>
                    <xdr:rowOff>152400</xdr:rowOff>
                  </from>
                  <to>
                    <xdr:col>11</xdr:col>
                    <xdr:colOff>0</xdr:colOff>
                    <xdr:row>287</xdr:row>
                    <xdr:rowOff>22860</xdr:rowOff>
                  </to>
                </anchor>
              </controlPr>
            </control>
          </mc:Choice>
        </mc:AlternateContent>
        <mc:AlternateContent xmlns:mc="http://schemas.openxmlformats.org/markup-compatibility/2006">
          <mc:Choice Requires="x14">
            <control shapeId="7840" r:id="rId661" name="Check Box 672">
              <controlPr locked="0" defaultSize="0" autoFill="0" autoLine="0" autoPict="0">
                <anchor moveWithCells="1">
                  <from>
                    <xdr:col>1</xdr:col>
                    <xdr:colOff>106680</xdr:colOff>
                    <xdr:row>286</xdr:row>
                    <xdr:rowOff>152400</xdr:rowOff>
                  </from>
                  <to>
                    <xdr:col>3</xdr:col>
                    <xdr:colOff>7620</xdr:colOff>
                    <xdr:row>288</xdr:row>
                    <xdr:rowOff>22860</xdr:rowOff>
                  </to>
                </anchor>
              </controlPr>
            </control>
          </mc:Choice>
        </mc:AlternateContent>
        <mc:AlternateContent xmlns:mc="http://schemas.openxmlformats.org/markup-compatibility/2006">
          <mc:Choice Requires="x14">
            <control shapeId="7841" r:id="rId662" name="Check Box 673">
              <controlPr locked="0" defaultSize="0" autoFill="0" autoLine="0" autoPict="0">
                <anchor moveWithCells="1">
                  <from>
                    <xdr:col>5</xdr:col>
                    <xdr:colOff>99060</xdr:colOff>
                    <xdr:row>286</xdr:row>
                    <xdr:rowOff>152400</xdr:rowOff>
                  </from>
                  <to>
                    <xdr:col>7</xdr:col>
                    <xdr:colOff>0</xdr:colOff>
                    <xdr:row>288</xdr:row>
                    <xdr:rowOff>22860</xdr:rowOff>
                  </to>
                </anchor>
              </controlPr>
            </control>
          </mc:Choice>
        </mc:AlternateContent>
        <mc:AlternateContent xmlns:mc="http://schemas.openxmlformats.org/markup-compatibility/2006">
          <mc:Choice Requires="x14">
            <control shapeId="7842" r:id="rId663" name="Check Box 674">
              <controlPr locked="0" defaultSize="0" autoFill="0" autoLine="0" autoPict="0">
                <anchor moveWithCells="1">
                  <from>
                    <xdr:col>9</xdr:col>
                    <xdr:colOff>99060</xdr:colOff>
                    <xdr:row>286</xdr:row>
                    <xdr:rowOff>152400</xdr:rowOff>
                  </from>
                  <to>
                    <xdr:col>11</xdr:col>
                    <xdr:colOff>0</xdr:colOff>
                    <xdr:row>288</xdr:row>
                    <xdr:rowOff>22860</xdr:rowOff>
                  </to>
                </anchor>
              </controlPr>
            </control>
          </mc:Choice>
        </mc:AlternateContent>
        <mc:AlternateContent xmlns:mc="http://schemas.openxmlformats.org/markup-compatibility/2006">
          <mc:Choice Requires="x14">
            <control shapeId="7843" r:id="rId664" name="Check Box 675">
              <controlPr locked="0" defaultSize="0" autoFill="0" autoLine="0" autoPict="0">
                <anchor moveWithCells="1">
                  <from>
                    <xdr:col>1</xdr:col>
                    <xdr:colOff>106680</xdr:colOff>
                    <xdr:row>287</xdr:row>
                    <xdr:rowOff>152400</xdr:rowOff>
                  </from>
                  <to>
                    <xdr:col>3</xdr:col>
                    <xdr:colOff>7620</xdr:colOff>
                    <xdr:row>289</xdr:row>
                    <xdr:rowOff>22860</xdr:rowOff>
                  </to>
                </anchor>
              </controlPr>
            </control>
          </mc:Choice>
        </mc:AlternateContent>
        <mc:AlternateContent xmlns:mc="http://schemas.openxmlformats.org/markup-compatibility/2006">
          <mc:Choice Requires="x14">
            <control shapeId="7844" r:id="rId665" name="Check Box 676">
              <controlPr locked="0" defaultSize="0" autoFill="0" autoLine="0" autoPict="0">
                <anchor moveWithCells="1">
                  <from>
                    <xdr:col>5</xdr:col>
                    <xdr:colOff>99060</xdr:colOff>
                    <xdr:row>287</xdr:row>
                    <xdr:rowOff>152400</xdr:rowOff>
                  </from>
                  <to>
                    <xdr:col>7</xdr:col>
                    <xdr:colOff>0</xdr:colOff>
                    <xdr:row>289</xdr:row>
                    <xdr:rowOff>22860</xdr:rowOff>
                  </to>
                </anchor>
              </controlPr>
            </control>
          </mc:Choice>
        </mc:AlternateContent>
        <mc:AlternateContent xmlns:mc="http://schemas.openxmlformats.org/markup-compatibility/2006">
          <mc:Choice Requires="x14">
            <control shapeId="7845" r:id="rId666" name="Check Box 677">
              <controlPr locked="0" defaultSize="0" autoFill="0" autoLine="0" autoPict="0">
                <anchor moveWithCells="1">
                  <from>
                    <xdr:col>9</xdr:col>
                    <xdr:colOff>99060</xdr:colOff>
                    <xdr:row>287</xdr:row>
                    <xdr:rowOff>152400</xdr:rowOff>
                  </from>
                  <to>
                    <xdr:col>11</xdr:col>
                    <xdr:colOff>0</xdr:colOff>
                    <xdr:row>289</xdr:row>
                    <xdr:rowOff>22860</xdr:rowOff>
                  </to>
                </anchor>
              </controlPr>
            </control>
          </mc:Choice>
        </mc:AlternateContent>
        <mc:AlternateContent xmlns:mc="http://schemas.openxmlformats.org/markup-compatibility/2006">
          <mc:Choice Requires="x14">
            <control shapeId="7846" r:id="rId667" name="Check Box 678">
              <controlPr locked="0" defaultSize="0" autoFill="0" autoLine="0" autoPict="0">
                <anchor moveWithCells="1">
                  <from>
                    <xdr:col>1</xdr:col>
                    <xdr:colOff>106680</xdr:colOff>
                    <xdr:row>288</xdr:row>
                    <xdr:rowOff>144780</xdr:rowOff>
                  </from>
                  <to>
                    <xdr:col>3</xdr:col>
                    <xdr:colOff>7620</xdr:colOff>
                    <xdr:row>290</xdr:row>
                    <xdr:rowOff>7620</xdr:rowOff>
                  </to>
                </anchor>
              </controlPr>
            </control>
          </mc:Choice>
        </mc:AlternateContent>
        <mc:AlternateContent xmlns:mc="http://schemas.openxmlformats.org/markup-compatibility/2006">
          <mc:Choice Requires="x14">
            <control shapeId="7847" r:id="rId668" name="Check Box 679">
              <controlPr locked="0" defaultSize="0" autoFill="0" autoLine="0" autoPict="0">
                <anchor moveWithCells="1">
                  <from>
                    <xdr:col>5</xdr:col>
                    <xdr:colOff>99060</xdr:colOff>
                    <xdr:row>288</xdr:row>
                    <xdr:rowOff>152400</xdr:rowOff>
                  </from>
                  <to>
                    <xdr:col>7</xdr:col>
                    <xdr:colOff>0</xdr:colOff>
                    <xdr:row>290</xdr:row>
                    <xdr:rowOff>22860</xdr:rowOff>
                  </to>
                </anchor>
              </controlPr>
            </control>
          </mc:Choice>
        </mc:AlternateContent>
        <mc:AlternateContent xmlns:mc="http://schemas.openxmlformats.org/markup-compatibility/2006">
          <mc:Choice Requires="x14">
            <control shapeId="7848" r:id="rId669" name="Check Box 680">
              <controlPr locked="0" defaultSize="0" autoFill="0" autoLine="0" autoPict="0">
                <anchor moveWithCells="1">
                  <from>
                    <xdr:col>9</xdr:col>
                    <xdr:colOff>99060</xdr:colOff>
                    <xdr:row>288</xdr:row>
                    <xdr:rowOff>152400</xdr:rowOff>
                  </from>
                  <to>
                    <xdr:col>11</xdr:col>
                    <xdr:colOff>0</xdr:colOff>
                    <xdr:row>290</xdr:row>
                    <xdr:rowOff>22860</xdr:rowOff>
                  </to>
                </anchor>
              </controlPr>
            </control>
          </mc:Choice>
        </mc:AlternateContent>
        <mc:AlternateContent xmlns:mc="http://schemas.openxmlformats.org/markup-compatibility/2006">
          <mc:Choice Requires="x14">
            <control shapeId="7849" r:id="rId670" name="Check Box 681">
              <controlPr locked="0" defaultSize="0" autoFill="0" autoLine="0" autoPict="0">
                <anchor moveWithCells="1">
                  <from>
                    <xdr:col>1</xdr:col>
                    <xdr:colOff>106680</xdr:colOff>
                    <xdr:row>289</xdr:row>
                    <xdr:rowOff>152400</xdr:rowOff>
                  </from>
                  <to>
                    <xdr:col>3</xdr:col>
                    <xdr:colOff>7620</xdr:colOff>
                    <xdr:row>291</xdr:row>
                    <xdr:rowOff>22860</xdr:rowOff>
                  </to>
                </anchor>
              </controlPr>
            </control>
          </mc:Choice>
        </mc:AlternateContent>
        <mc:AlternateContent xmlns:mc="http://schemas.openxmlformats.org/markup-compatibility/2006">
          <mc:Choice Requires="x14">
            <control shapeId="7850" r:id="rId671" name="Check Box 682">
              <controlPr locked="0" defaultSize="0" autoFill="0" autoLine="0" autoPict="0">
                <anchor moveWithCells="1">
                  <from>
                    <xdr:col>5</xdr:col>
                    <xdr:colOff>99060</xdr:colOff>
                    <xdr:row>289</xdr:row>
                    <xdr:rowOff>152400</xdr:rowOff>
                  </from>
                  <to>
                    <xdr:col>7</xdr:col>
                    <xdr:colOff>0</xdr:colOff>
                    <xdr:row>291</xdr:row>
                    <xdr:rowOff>22860</xdr:rowOff>
                  </to>
                </anchor>
              </controlPr>
            </control>
          </mc:Choice>
        </mc:AlternateContent>
        <mc:AlternateContent xmlns:mc="http://schemas.openxmlformats.org/markup-compatibility/2006">
          <mc:Choice Requires="x14">
            <control shapeId="7851" r:id="rId672" name="Check Box 683">
              <controlPr locked="0" defaultSize="0" autoFill="0" autoLine="0" autoPict="0">
                <anchor moveWithCells="1">
                  <from>
                    <xdr:col>9</xdr:col>
                    <xdr:colOff>99060</xdr:colOff>
                    <xdr:row>289</xdr:row>
                    <xdr:rowOff>152400</xdr:rowOff>
                  </from>
                  <to>
                    <xdr:col>11</xdr:col>
                    <xdr:colOff>0</xdr:colOff>
                    <xdr:row>291</xdr:row>
                    <xdr:rowOff>22860</xdr:rowOff>
                  </to>
                </anchor>
              </controlPr>
            </control>
          </mc:Choice>
        </mc:AlternateContent>
        <mc:AlternateContent xmlns:mc="http://schemas.openxmlformats.org/markup-compatibility/2006">
          <mc:Choice Requires="x14">
            <control shapeId="7852" r:id="rId673" name="Check Box 684">
              <controlPr locked="0" defaultSize="0" autoFill="0" autoLine="0" autoPict="0">
                <anchor moveWithCells="1">
                  <from>
                    <xdr:col>1</xdr:col>
                    <xdr:colOff>106680</xdr:colOff>
                    <xdr:row>290</xdr:row>
                    <xdr:rowOff>152400</xdr:rowOff>
                  </from>
                  <to>
                    <xdr:col>3</xdr:col>
                    <xdr:colOff>7620</xdr:colOff>
                    <xdr:row>292</xdr:row>
                    <xdr:rowOff>22860</xdr:rowOff>
                  </to>
                </anchor>
              </controlPr>
            </control>
          </mc:Choice>
        </mc:AlternateContent>
        <mc:AlternateContent xmlns:mc="http://schemas.openxmlformats.org/markup-compatibility/2006">
          <mc:Choice Requires="x14">
            <control shapeId="7853" r:id="rId674" name="Check Box 685">
              <controlPr locked="0" defaultSize="0" autoFill="0" autoLine="0" autoPict="0">
                <anchor moveWithCells="1">
                  <from>
                    <xdr:col>5</xdr:col>
                    <xdr:colOff>99060</xdr:colOff>
                    <xdr:row>290</xdr:row>
                    <xdr:rowOff>152400</xdr:rowOff>
                  </from>
                  <to>
                    <xdr:col>7</xdr:col>
                    <xdr:colOff>0</xdr:colOff>
                    <xdr:row>292</xdr:row>
                    <xdr:rowOff>22860</xdr:rowOff>
                  </to>
                </anchor>
              </controlPr>
            </control>
          </mc:Choice>
        </mc:AlternateContent>
        <mc:AlternateContent xmlns:mc="http://schemas.openxmlformats.org/markup-compatibility/2006">
          <mc:Choice Requires="x14">
            <control shapeId="7854" r:id="rId675" name="Check Box 686">
              <controlPr locked="0" defaultSize="0" autoFill="0" autoLine="0" autoPict="0">
                <anchor moveWithCells="1">
                  <from>
                    <xdr:col>9</xdr:col>
                    <xdr:colOff>99060</xdr:colOff>
                    <xdr:row>290</xdr:row>
                    <xdr:rowOff>152400</xdr:rowOff>
                  </from>
                  <to>
                    <xdr:col>11</xdr:col>
                    <xdr:colOff>0</xdr:colOff>
                    <xdr:row>292</xdr:row>
                    <xdr:rowOff>22860</xdr:rowOff>
                  </to>
                </anchor>
              </controlPr>
            </control>
          </mc:Choice>
        </mc:AlternateContent>
        <mc:AlternateContent xmlns:mc="http://schemas.openxmlformats.org/markup-compatibility/2006">
          <mc:Choice Requires="x14">
            <control shapeId="7855" r:id="rId676" name="Check Box 687">
              <controlPr locked="0" defaultSize="0" autoFill="0" autoLine="0" autoPict="0">
                <anchor moveWithCells="1">
                  <from>
                    <xdr:col>1</xdr:col>
                    <xdr:colOff>106680</xdr:colOff>
                    <xdr:row>291</xdr:row>
                    <xdr:rowOff>152400</xdr:rowOff>
                  </from>
                  <to>
                    <xdr:col>3</xdr:col>
                    <xdr:colOff>7620</xdr:colOff>
                    <xdr:row>293</xdr:row>
                    <xdr:rowOff>22860</xdr:rowOff>
                  </to>
                </anchor>
              </controlPr>
            </control>
          </mc:Choice>
        </mc:AlternateContent>
        <mc:AlternateContent xmlns:mc="http://schemas.openxmlformats.org/markup-compatibility/2006">
          <mc:Choice Requires="x14">
            <control shapeId="7856" r:id="rId677" name="Check Box 688">
              <controlPr locked="0" defaultSize="0" autoFill="0" autoLine="0" autoPict="0">
                <anchor moveWithCells="1">
                  <from>
                    <xdr:col>5</xdr:col>
                    <xdr:colOff>99060</xdr:colOff>
                    <xdr:row>291</xdr:row>
                    <xdr:rowOff>152400</xdr:rowOff>
                  </from>
                  <to>
                    <xdr:col>7</xdr:col>
                    <xdr:colOff>0</xdr:colOff>
                    <xdr:row>293</xdr:row>
                    <xdr:rowOff>22860</xdr:rowOff>
                  </to>
                </anchor>
              </controlPr>
            </control>
          </mc:Choice>
        </mc:AlternateContent>
        <mc:AlternateContent xmlns:mc="http://schemas.openxmlformats.org/markup-compatibility/2006">
          <mc:Choice Requires="x14">
            <control shapeId="7857" r:id="rId678" name="Check Box 689">
              <controlPr locked="0" defaultSize="0" autoFill="0" autoLine="0" autoPict="0">
                <anchor moveWithCells="1">
                  <from>
                    <xdr:col>9</xdr:col>
                    <xdr:colOff>99060</xdr:colOff>
                    <xdr:row>291</xdr:row>
                    <xdr:rowOff>152400</xdr:rowOff>
                  </from>
                  <to>
                    <xdr:col>11</xdr:col>
                    <xdr:colOff>0</xdr:colOff>
                    <xdr:row>293</xdr:row>
                    <xdr:rowOff>22860</xdr:rowOff>
                  </to>
                </anchor>
              </controlPr>
            </control>
          </mc:Choice>
        </mc:AlternateContent>
        <mc:AlternateContent xmlns:mc="http://schemas.openxmlformats.org/markup-compatibility/2006">
          <mc:Choice Requires="x14">
            <control shapeId="7858" r:id="rId679" name="Check Box 690">
              <controlPr locked="0" defaultSize="0" autoFill="0" autoLine="0" autoPict="0">
                <anchor moveWithCells="1">
                  <from>
                    <xdr:col>1</xdr:col>
                    <xdr:colOff>106680</xdr:colOff>
                    <xdr:row>292</xdr:row>
                    <xdr:rowOff>152400</xdr:rowOff>
                  </from>
                  <to>
                    <xdr:col>3</xdr:col>
                    <xdr:colOff>7620</xdr:colOff>
                    <xdr:row>294</xdr:row>
                    <xdr:rowOff>22860</xdr:rowOff>
                  </to>
                </anchor>
              </controlPr>
            </control>
          </mc:Choice>
        </mc:AlternateContent>
        <mc:AlternateContent xmlns:mc="http://schemas.openxmlformats.org/markup-compatibility/2006">
          <mc:Choice Requires="x14">
            <control shapeId="7859" r:id="rId680" name="Check Box 691">
              <controlPr locked="0" defaultSize="0" autoFill="0" autoLine="0" autoPict="0">
                <anchor moveWithCells="1">
                  <from>
                    <xdr:col>5</xdr:col>
                    <xdr:colOff>99060</xdr:colOff>
                    <xdr:row>292</xdr:row>
                    <xdr:rowOff>152400</xdr:rowOff>
                  </from>
                  <to>
                    <xdr:col>7</xdr:col>
                    <xdr:colOff>0</xdr:colOff>
                    <xdr:row>294</xdr:row>
                    <xdr:rowOff>22860</xdr:rowOff>
                  </to>
                </anchor>
              </controlPr>
            </control>
          </mc:Choice>
        </mc:AlternateContent>
        <mc:AlternateContent xmlns:mc="http://schemas.openxmlformats.org/markup-compatibility/2006">
          <mc:Choice Requires="x14">
            <control shapeId="7860" r:id="rId681" name="Check Box 692">
              <controlPr locked="0" defaultSize="0" autoFill="0" autoLine="0" autoPict="0">
                <anchor moveWithCells="1">
                  <from>
                    <xdr:col>9</xdr:col>
                    <xdr:colOff>99060</xdr:colOff>
                    <xdr:row>292</xdr:row>
                    <xdr:rowOff>152400</xdr:rowOff>
                  </from>
                  <to>
                    <xdr:col>11</xdr:col>
                    <xdr:colOff>0</xdr:colOff>
                    <xdr:row>294</xdr:row>
                    <xdr:rowOff>22860</xdr:rowOff>
                  </to>
                </anchor>
              </controlPr>
            </control>
          </mc:Choice>
        </mc:AlternateContent>
        <mc:AlternateContent xmlns:mc="http://schemas.openxmlformats.org/markup-compatibility/2006">
          <mc:Choice Requires="x14">
            <control shapeId="7861" r:id="rId682" name="Check Box 693">
              <controlPr locked="0" defaultSize="0" autoFill="0" autoLine="0" autoPict="0">
                <anchor moveWithCells="1">
                  <from>
                    <xdr:col>1</xdr:col>
                    <xdr:colOff>106680</xdr:colOff>
                    <xdr:row>293</xdr:row>
                    <xdr:rowOff>152400</xdr:rowOff>
                  </from>
                  <to>
                    <xdr:col>3</xdr:col>
                    <xdr:colOff>7620</xdr:colOff>
                    <xdr:row>295</xdr:row>
                    <xdr:rowOff>22860</xdr:rowOff>
                  </to>
                </anchor>
              </controlPr>
            </control>
          </mc:Choice>
        </mc:AlternateContent>
        <mc:AlternateContent xmlns:mc="http://schemas.openxmlformats.org/markup-compatibility/2006">
          <mc:Choice Requires="x14">
            <control shapeId="7862" r:id="rId683" name="Check Box 694">
              <controlPr locked="0" defaultSize="0" autoFill="0" autoLine="0" autoPict="0">
                <anchor moveWithCells="1">
                  <from>
                    <xdr:col>5</xdr:col>
                    <xdr:colOff>99060</xdr:colOff>
                    <xdr:row>293</xdr:row>
                    <xdr:rowOff>152400</xdr:rowOff>
                  </from>
                  <to>
                    <xdr:col>7</xdr:col>
                    <xdr:colOff>0</xdr:colOff>
                    <xdr:row>295</xdr:row>
                    <xdr:rowOff>22860</xdr:rowOff>
                  </to>
                </anchor>
              </controlPr>
            </control>
          </mc:Choice>
        </mc:AlternateContent>
        <mc:AlternateContent xmlns:mc="http://schemas.openxmlformats.org/markup-compatibility/2006">
          <mc:Choice Requires="x14">
            <control shapeId="7863" r:id="rId684" name="Check Box 695">
              <controlPr locked="0" defaultSize="0" autoFill="0" autoLine="0" autoPict="0">
                <anchor moveWithCells="1">
                  <from>
                    <xdr:col>9</xdr:col>
                    <xdr:colOff>99060</xdr:colOff>
                    <xdr:row>293</xdr:row>
                    <xdr:rowOff>152400</xdr:rowOff>
                  </from>
                  <to>
                    <xdr:col>11</xdr:col>
                    <xdr:colOff>0</xdr:colOff>
                    <xdr:row>295</xdr:row>
                    <xdr:rowOff>22860</xdr:rowOff>
                  </to>
                </anchor>
              </controlPr>
            </control>
          </mc:Choice>
        </mc:AlternateContent>
        <mc:AlternateContent xmlns:mc="http://schemas.openxmlformats.org/markup-compatibility/2006">
          <mc:Choice Requires="x14">
            <control shapeId="7864" r:id="rId685" name="Check Box 696">
              <controlPr locked="0" defaultSize="0" autoFill="0" autoLine="0" autoPict="0">
                <anchor moveWithCells="1">
                  <from>
                    <xdr:col>1</xdr:col>
                    <xdr:colOff>106680</xdr:colOff>
                    <xdr:row>294</xdr:row>
                    <xdr:rowOff>152400</xdr:rowOff>
                  </from>
                  <to>
                    <xdr:col>3</xdr:col>
                    <xdr:colOff>7620</xdr:colOff>
                    <xdr:row>296</xdr:row>
                    <xdr:rowOff>22860</xdr:rowOff>
                  </to>
                </anchor>
              </controlPr>
            </control>
          </mc:Choice>
        </mc:AlternateContent>
        <mc:AlternateContent xmlns:mc="http://schemas.openxmlformats.org/markup-compatibility/2006">
          <mc:Choice Requires="x14">
            <control shapeId="7865" r:id="rId686" name="Check Box 697">
              <controlPr locked="0" defaultSize="0" autoFill="0" autoLine="0" autoPict="0">
                <anchor moveWithCells="1">
                  <from>
                    <xdr:col>5</xdr:col>
                    <xdr:colOff>99060</xdr:colOff>
                    <xdr:row>294</xdr:row>
                    <xdr:rowOff>152400</xdr:rowOff>
                  </from>
                  <to>
                    <xdr:col>7</xdr:col>
                    <xdr:colOff>0</xdr:colOff>
                    <xdr:row>296</xdr:row>
                    <xdr:rowOff>22860</xdr:rowOff>
                  </to>
                </anchor>
              </controlPr>
            </control>
          </mc:Choice>
        </mc:AlternateContent>
        <mc:AlternateContent xmlns:mc="http://schemas.openxmlformats.org/markup-compatibility/2006">
          <mc:Choice Requires="x14">
            <control shapeId="7866" r:id="rId687" name="Check Box 698">
              <controlPr locked="0" defaultSize="0" autoFill="0" autoLine="0" autoPict="0">
                <anchor moveWithCells="1">
                  <from>
                    <xdr:col>9</xdr:col>
                    <xdr:colOff>99060</xdr:colOff>
                    <xdr:row>294</xdr:row>
                    <xdr:rowOff>152400</xdr:rowOff>
                  </from>
                  <to>
                    <xdr:col>11</xdr:col>
                    <xdr:colOff>0</xdr:colOff>
                    <xdr:row>296</xdr:row>
                    <xdr:rowOff>22860</xdr:rowOff>
                  </to>
                </anchor>
              </controlPr>
            </control>
          </mc:Choice>
        </mc:AlternateContent>
        <mc:AlternateContent xmlns:mc="http://schemas.openxmlformats.org/markup-compatibility/2006">
          <mc:Choice Requires="x14">
            <control shapeId="7867" r:id="rId688" name="Check Box 699">
              <controlPr locked="0" defaultSize="0" autoFill="0" autoLine="0" autoPict="0">
                <anchor moveWithCells="1">
                  <from>
                    <xdr:col>1</xdr:col>
                    <xdr:colOff>106680</xdr:colOff>
                    <xdr:row>295</xdr:row>
                    <xdr:rowOff>152400</xdr:rowOff>
                  </from>
                  <to>
                    <xdr:col>3</xdr:col>
                    <xdr:colOff>7620</xdr:colOff>
                    <xdr:row>297</xdr:row>
                    <xdr:rowOff>22860</xdr:rowOff>
                  </to>
                </anchor>
              </controlPr>
            </control>
          </mc:Choice>
        </mc:AlternateContent>
        <mc:AlternateContent xmlns:mc="http://schemas.openxmlformats.org/markup-compatibility/2006">
          <mc:Choice Requires="x14">
            <control shapeId="7868" r:id="rId689" name="Check Box 700">
              <controlPr locked="0" defaultSize="0" autoFill="0" autoLine="0" autoPict="0">
                <anchor moveWithCells="1">
                  <from>
                    <xdr:col>5</xdr:col>
                    <xdr:colOff>99060</xdr:colOff>
                    <xdr:row>295</xdr:row>
                    <xdr:rowOff>152400</xdr:rowOff>
                  </from>
                  <to>
                    <xdr:col>7</xdr:col>
                    <xdr:colOff>0</xdr:colOff>
                    <xdr:row>297</xdr:row>
                    <xdr:rowOff>22860</xdr:rowOff>
                  </to>
                </anchor>
              </controlPr>
            </control>
          </mc:Choice>
        </mc:AlternateContent>
        <mc:AlternateContent xmlns:mc="http://schemas.openxmlformats.org/markup-compatibility/2006">
          <mc:Choice Requires="x14">
            <control shapeId="7869" r:id="rId690" name="Check Box 701">
              <controlPr locked="0" defaultSize="0" autoFill="0" autoLine="0" autoPict="0">
                <anchor moveWithCells="1">
                  <from>
                    <xdr:col>9</xdr:col>
                    <xdr:colOff>99060</xdr:colOff>
                    <xdr:row>295</xdr:row>
                    <xdr:rowOff>152400</xdr:rowOff>
                  </from>
                  <to>
                    <xdr:col>11</xdr:col>
                    <xdr:colOff>0</xdr:colOff>
                    <xdr:row>297</xdr:row>
                    <xdr:rowOff>22860</xdr:rowOff>
                  </to>
                </anchor>
              </controlPr>
            </control>
          </mc:Choice>
        </mc:AlternateContent>
        <mc:AlternateContent xmlns:mc="http://schemas.openxmlformats.org/markup-compatibility/2006">
          <mc:Choice Requires="x14">
            <control shapeId="7870" r:id="rId691" name="Check Box 702">
              <controlPr locked="0" defaultSize="0" autoFill="0" autoLine="0" autoPict="0">
                <anchor moveWithCells="1">
                  <from>
                    <xdr:col>1</xdr:col>
                    <xdr:colOff>106680</xdr:colOff>
                    <xdr:row>296</xdr:row>
                    <xdr:rowOff>152400</xdr:rowOff>
                  </from>
                  <to>
                    <xdr:col>3</xdr:col>
                    <xdr:colOff>7620</xdr:colOff>
                    <xdr:row>298</xdr:row>
                    <xdr:rowOff>22860</xdr:rowOff>
                  </to>
                </anchor>
              </controlPr>
            </control>
          </mc:Choice>
        </mc:AlternateContent>
        <mc:AlternateContent xmlns:mc="http://schemas.openxmlformats.org/markup-compatibility/2006">
          <mc:Choice Requires="x14">
            <control shapeId="7871" r:id="rId692" name="Check Box 703">
              <controlPr locked="0" defaultSize="0" autoFill="0" autoLine="0" autoPict="0">
                <anchor moveWithCells="1">
                  <from>
                    <xdr:col>5</xdr:col>
                    <xdr:colOff>99060</xdr:colOff>
                    <xdr:row>296</xdr:row>
                    <xdr:rowOff>152400</xdr:rowOff>
                  </from>
                  <to>
                    <xdr:col>7</xdr:col>
                    <xdr:colOff>0</xdr:colOff>
                    <xdr:row>298</xdr:row>
                    <xdr:rowOff>22860</xdr:rowOff>
                  </to>
                </anchor>
              </controlPr>
            </control>
          </mc:Choice>
        </mc:AlternateContent>
        <mc:AlternateContent xmlns:mc="http://schemas.openxmlformats.org/markup-compatibility/2006">
          <mc:Choice Requires="x14">
            <control shapeId="7872" r:id="rId693" name="Check Box 704">
              <controlPr locked="0" defaultSize="0" autoFill="0" autoLine="0" autoPict="0">
                <anchor moveWithCells="1">
                  <from>
                    <xdr:col>9</xdr:col>
                    <xdr:colOff>99060</xdr:colOff>
                    <xdr:row>296</xdr:row>
                    <xdr:rowOff>152400</xdr:rowOff>
                  </from>
                  <to>
                    <xdr:col>11</xdr:col>
                    <xdr:colOff>0</xdr:colOff>
                    <xdr:row>298</xdr:row>
                    <xdr:rowOff>22860</xdr:rowOff>
                  </to>
                </anchor>
              </controlPr>
            </control>
          </mc:Choice>
        </mc:AlternateContent>
        <mc:AlternateContent xmlns:mc="http://schemas.openxmlformats.org/markup-compatibility/2006">
          <mc:Choice Requires="x14">
            <control shapeId="7873" r:id="rId694" name="Check Box 705">
              <controlPr locked="0" defaultSize="0" autoFill="0" autoLine="0" autoPict="0">
                <anchor moveWithCells="1">
                  <from>
                    <xdr:col>1</xdr:col>
                    <xdr:colOff>106680</xdr:colOff>
                    <xdr:row>297</xdr:row>
                    <xdr:rowOff>152400</xdr:rowOff>
                  </from>
                  <to>
                    <xdr:col>3</xdr:col>
                    <xdr:colOff>7620</xdr:colOff>
                    <xdr:row>299</xdr:row>
                    <xdr:rowOff>22860</xdr:rowOff>
                  </to>
                </anchor>
              </controlPr>
            </control>
          </mc:Choice>
        </mc:AlternateContent>
        <mc:AlternateContent xmlns:mc="http://schemas.openxmlformats.org/markup-compatibility/2006">
          <mc:Choice Requires="x14">
            <control shapeId="7874" r:id="rId695" name="Check Box 706">
              <controlPr locked="0" defaultSize="0" autoFill="0" autoLine="0" autoPict="0">
                <anchor moveWithCells="1">
                  <from>
                    <xdr:col>5</xdr:col>
                    <xdr:colOff>99060</xdr:colOff>
                    <xdr:row>297</xdr:row>
                    <xdr:rowOff>152400</xdr:rowOff>
                  </from>
                  <to>
                    <xdr:col>7</xdr:col>
                    <xdr:colOff>0</xdr:colOff>
                    <xdr:row>299</xdr:row>
                    <xdr:rowOff>22860</xdr:rowOff>
                  </to>
                </anchor>
              </controlPr>
            </control>
          </mc:Choice>
        </mc:AlternateContent>
        <mc:AlternateContent xmlns:mc="http://schemas.openxmlformats.org/markup-compatibility/2006">
          <mc:Choice Requires="x14">
            <control shapeId="7875" r:id="rId696" name="Check Box 707">
              <controlPr locked="0" defaultSize="0" autoFill="0" autoLine="0" autoPict="0">
                <anchor moveWithCells="1">
                  <from>
                    <xdr:col>9</xdr:col>
                    <xdr:colOff>99060</xdr:colOff>
                    <xdr:row>297</xdr:row>
                    <xdr:rowOff>152400</xdr:rowOff>
                  </from>
                  <to>
                    <xdr:col>11</xdr:col>
                    <xdr:colOff>0</xdr:colOff>
                    <xdr:row>299</xdr:row>
                    <xdr:rowOff>22860</xdr:rowOff>
                  </to>
                </anchor>
              </controlPr>
            </control>
          </mc:Choice>
        </mc:AlternateContent>
        <mc:AlternateContent xmlns:mc="http://schemas.openxmlformats.org/markup-compatibility/2006">
          <mc:Choice Requires="x14">
            <control shapeId="7876" r:id="rId697" name="Check Box 708">
              <controlPr locked="0" defaultSize="0" autoFill="0" autoLine="0" autoPict="0">
                <anchor moveWithCells="1">
                  <from>
                    <xdr:col>1</xdr:col>
                    <xdr:colOff>106680</xdr:colOff>
                    <xdr:row>298</xdr:row>
                    <xdr:rowOff>152400</xdr:rowOff>
                  </from>
                  <to>
                    <xdr:col>3</xdr:col>
                    <xdr:colOff>7620</xdr:colOff>
                    <xdr:row>300</xdr:row>
                    <xdr:rowOff>22860</xdr:rowOff>
                  </to>
                </anchor>
              </controlPr>
            </control>
          </mc:Choice>
        </mc:AlternateContent>
        <mc:AlternateContent xmlns:mc="http://schemas.openxmlformats.org/markup-compatibility/2006">
          <mc:Choice Requires="x14">
            <control shapeId="7877" r:id="rId698" name="Check Box 709">
              <controlPr locked="0" defaultSize="0" autoFill="0" autoLine="0" autoPict="0">
                <anchor moveWithCells="1">
                  <from>
                    <xdr:col>5</xdr:col>
                    <xdr:colOff>99060</xdr:colOff>
                    <xdr:row>298</xdr:row>
                    <xdr:rowOff>152400</xdr:rowOff>
                  </from>
                  <to>
                    <xdr:col>7</xdr:col>
                    <xdr:colOff>0</xdr:colOff>
                    <xdr:row>300</xdr:row>
                    <xdr:rowOff>22860</xdr:rowOff>
                  </to>
                </anchor>
              </controlPr>
            </control>
          </mc:Choice>
        </mc:AlternateContent>
        <mc:AlternateContent xmlns:mc="http://schemas.openxmlformats.org/markup-compatibility/2006">
          <mc:Choice Requires="x14">
            <control shapeId="7878" r:id="rId699" name="Check Box 710">
              <controlPr locked="0" defaultSize="0" autoFill="0" autoLine="0" autoPict="0">
                <anchor moveWithCells="1">
                  <from>
                    <xdr:col>9</xdr:col>
                    <xdr:colOff>99060</xdr:colOff>
                    <xdr:row>298</xdr:row>
                    <xdr:rowOff>152400</xdr:rowOff>
                  </from>
                  <to>
                    <xdr:col>11</xdr:col>
                    <xdr:colOff>0</xdr:colOff>
                    <xdr:row>300</xdr:row>
                    <xdr:rowOff>22860</xdr:rowOff>
                  </to>
                </anchor>
              </controlPr>
            </control>
          </mc:Choice>
        </mc:AlternateContent>
        <mc:AlternateContent xmlns:mc="http://schemas.openxmlformats.org/markup-compatibility/2006">
          <mc:Choice Requires="x14">
            <control shapeId="7879" r:id="rId700" name="Check Box 711">
              <controlPr locked="0" defaultSize="0" autoFill="0" autoLine="0" autoPict="0">
                <anchor moveWithCells="1">
                  <from>
                    <xdr:col>1</xdr:col>
                    <xdr:colOff>106680</xdr:colOff>
                    <xdr:row>299</xdr:row>
                    <xdr:rowOff>152400</xdr:rowOff>
                  </from>
                  <to>
                    <xdr:col>3</xdr:col>
                    <xdr:colOff>7620</xdr:colOff>
                    <xdr:row>301</xdr:row>
                    <xdr:rowOff>22860</xdr:rowOff>
                  </to>
                </anchor>
              </controlPr>
            </control>
          </mc:Choice>
        </mc:AlternateContent>
        <mc:AlternateContent xmlns:mc="http://schemas.openxmlformats.org/markup-compatibility/2006">
          <mc:Choice Requires="x14">
            <control shapeId="7880" r:id="rId701" name="Check Box 712">
              <controlPr locked="0" defaultSize="0" autoFill="0" autoLine="0" autoPict="0">
                <anchor moveWithCells="1">
                  <from>
                    <xdr:col>5</xdr:col>
                    <xdr:colOff>99060</xdr:colOff>
                    <xdr:row>299</xdr:row>
                    <xdr:rowOff>152400</xdr:rowOff>
                  </from>
                  <to>
                    <xdr:col>7</xdr:col>
                    <xdr:colOff>0</xdr:colOff>
                    <xdr:row>301</xdr:row>
                    <xdr:rowOff>22860</xdr:rowOff>
                  </to>
                </anchor>
              </controlPr>
            </control>
          </mc:Choice>
        </mc:AlternateContent>
        <mc:AlternateContent xmlns:mc="http://schemas.openxmlformats.org/markup-compatibility/2006">
          <mc:Choice Requires="x14">
            <control shapeId="7881" r:id="rId702" name="Check Box 713">
              <controlPr locked="0" defaultSize="0" autoFill="0" autoLine="0" autoPict="0">
                <anchor moveWithCells="1">
                  <from>
                    <xdr:col>9</xdr:col>
                    <xdr:colOff>99060</xdr:colOff>
                    <xdr:row>299</xdr:row>
                    <xdr:rowOff>152400</xdr:rowOff>
                  </from>
                  <to>
                    <xdr:col>11</xdr:col>
                    <xdr:colOff>0</xdr:colOff>
                    <xdr:row>301</xdr:row>
                    <xdr:rowOff>22860</xdr:rowOff>
                  </to>
                </anchor>
              </controlPr>
            </control>
          </mc:Choice>
        </mc:AlternateContent>
        <mc:AlternateContent xmlns:mc="http://schemas.openxmlformats.org/markup-compatibility/2006">
          <mc:Choice Requires="x14">
            <control shapeId="7882" r:id="rId703" name="Check Box 714">
              <controlPr locked="0" defaultSize="0" autoFill="0" autoLine="0" autoPict="0">
                <anchor moveWithCells="1">
                  <from>
                    <xdr:col>1</xdr:col>
                    <xdr:colOff>106680</xdr:colOff>
                    <xdr:row>300</xdr:row>
                    <xdr:rowOff>152400</xdr:rowOff>
                  </from>
                  <to>
                    <xdr:col>3</xdr:col>
                    <xdr:colOff>7620</xdr:colOff>
                    <xdr:row>302</xdr:row>
                    <xdr:rowOff>22860</xdr:rowOff>
                  </to>
                </anchor>
              </controlPr>
            </control>
          </mc:Choice>
        </mc:AlternateContent>
        <mc:AlternateContent xmlns:mc="http://schemas.openxmlformats.org/markup-compatibility/2006">
          <mc:Choice Requires="x14">
            <control shapeId="7883" r:id="rId704" name="Check Box 715">
              <controlPr locked="0" defaultSize="0" autoFill="0" autoLine="0" autoPict="0">
                <anchor moveWithCells="1">
                  <from>
                    <xdr:col>5</xdr:col>
                    <xdr:colOff>99060</xdr:colOff>
                    <xdr:row>300</xdr:row>
                    <xdr:rowOff>152400</xdr:rowOff>
                  </from>
                  <to>
                    <xdr:col>7</xdr:col>
                    <xdr:colOff>0</xdr:colOff>
                    <xdr:row>302</xdr:row>
                    <xdr:rowOff>22860</xdr:rowOff>
                  </to>
                </anchor>
              </controlPr>
            </control>
          </mc:Choice>
        </mc:AlternateContent>
        <mc:AlternateContent xmlns:mc="http://schemas.openxmlformats.org/markup-compatibility/2006">
          <mc:Choice Requires="x14">
            <control shapeId="7884" r:id="rId705" name="Check Box 716">
              <controlPr locked="0" defaultSize="0" autoFill="0" autoLine="0" autoPict="0">
                <anchor moveWithCells="1">
                  <from>
                    <xdr:col>9</xdr:col>
                    <xdr:colOff>99060</xdr:colOff>
                    <xdr:row>300</xdr:row>
                    <xdr:rowOff>152400</xdr:rowOff>
                  </from>
                  <to>
                    <xdr:col>11</xdr:col>
                    <xdr:colOff>0</xdr:colOff>
                    <xdr:row>302</xdr:row>
                    <xdr:rowOff>22860</xdr:rowOff>
                  </to>
                </anchor>
              </controlPr>
            </control>
          </mc:Choice>
        </mc:AlternateContent>
        <mc:AlternateContent xmlns:mc="http://schemas.openxmlformats.org/markup-compatibility/2006">
          <mc:Choice Requires="x14">
            <control shapeId="7885" r:id="rId706" name="Check Box 717">
              <controlPr locked="0" defaultSize="0" autoFill="0" autoLine="0" autoPict="0">
                <anchor moveWithCells="1">
                  <from>
                    <xdr:col>1</xdr:col>
                    <xdr:colOff>106680</xdr:colOff>
                    <xdr:row>301</xdr:row>
                    <xdr:rowOff>152400</xdr:rowOff>
                  </from>
                  <to>
                    <xdr:col>3</xdr:col>
                    <xdr:colOff>7620</xdr:colOff>
                    <xdr:row>303</xdr:row>
                    <xdr:rowOff>22860</xdr:rowOff>
                  </to>
                </anchor>
              </controlPr>
            </control>
          </mc:Choice>
        </mc:AlternateContent>
        <mc:AlternateContent xmlns:mc="http://schemas.openxmlformats.org/markup-compatibility/2006">
          <mc:Choice Requires="x14">
            <control shapeId="7886" r:id="rId707" name="Check Box 718">
              <controlPr locked="0" defaultSize="0" autoFill="0" autoLine="0" autoPict="0">
                <anchor moveWithCells="1">
                  <from>
                    <xdr:col>5</xdr:col>
                    <xdr:colOff>99060</xdr:colOff>
                    <xdr:row>301</xdr:row>
                    <xdr:rowOff>152400</xdr:rowOff>
                  </from>
                  <to>
                    <xdr:col>7</xdr:col>
                    <xdr:colOff>0</xdr:colOff>
                    <xdr:row>303</xdr:row>
                    <xdr:rowOff>22860</xdr:rowOff>
                  </to>
                </anchor>
              </controlPr>
            </control>
          </mc:Choice>
        </mc:AlternateContent>
        <mc:AlternateContent xmlns:mc="http://schemas.openxmlformats.org/markup-compatibility/2006">
          <mc:Choice Requires="x14">
            <control shapeId="7887" r:id="rId708" name="Check Box 719">
              <controlPr locked="0" defaultSize="0" autoFill="0" autoLine="0" autoPict="0">
                <anchor moveWithCells="1">
                  <from>
                    <xdr:col>9</xdr:col>
                    <xdr:colOff>99060</xdr:colOff>
                    <xdr:row>301</xdr:row>
                    <xdr:rowOff>152400</xdr:rowOff>
                  </from>
                  <to>
                    <xdr:col>11</xdr:col>
                    <xdr:colOff>0</xdr:colOff>
                    <xdr:row>303</xdr:row>
                    <xdr:rowOff>22860</xdr:rowOff>
                  </to>
                </anchor>
              </controlPr>
            </control>
          </mc:Choice>
        </mc:AlternateContent>
        <mc:AlternateContent xmlns:mc="http://schemas.openxmlformats.org/markup-compatibility/2006">
          <mc:Choice Requires="x14">
            <control shapeId="7888" r:id="rId709" name="Check Box 720">
              <controlPr locked="0" defaultSize="0" autoFill="0" autoLine="0" autoPict="0">
                <anchor moveWithCells="1">
                  <from>
                    <xdr:col>1</xdr:col>
                    <xdr:colOff>106680</xdr:colOff>
                    <xdr:row>302</xdr:row>
                    <xdr:rowOff>152400</xdr:rowOff>
                  </from>
                  <to>
                    <xdr:col>3</xdr:col>
                    <xdr:colOff>7620</xdr:colOff>
                    <xdr:row>304</xdr:row>
                    <xdr:rowOff>22860</xdr:rowOff>
                  </to>
                </anchor>
              </controlPr>
            </control>
          </mc:Choice>
        </mc:AlternateContent>
        <mc:AlternateContent xmlns:mc="http://schemas.openxmlformats.org/markup-compatibility/2006">
          <mc:Choice Requires="x14">
            <control shapeId="7889" r:id="rId710" name="Check Box 721">
              <controlPr locked="0" defaultSize="0" autoFill="0" autoLine="0" autoPict="0">
                <anchor moveWithCells="1">
                  <from>
                    <xdr:col>5</xdr:col>
                    <xdr:colOff>99060</xdr:colOff>
                    <xdr:row>302</xdr:row>
                    <xdr:rowOff>152400</xdr:rowOff>
                  </from>
                  <to>
                    <xdr:col>7</xdr:col>
                    <xdr:colOff>0</xdr:colOff>
                    <xdr:row>304</xdr:row>
                    <xdr:rowOff>22860</xdr:rowOff>
                  </to>
                </anchor>
              </controlPr>
            </control>
          </mc:Choice>
        </mc:AlternateContent>
        <mc:AlternateContent xmlns:mc="http://schemas.openxmlformats.org/markup-compatibility/2006">
          <mc:Choice Requires="x14">
            <control shapeId="7890" r:id="rId711" name="Check Box 722">
              <controlPr locked="0" defaultSize="0" autoFill="0" autoLine="0" autoPict="0">
                <anchor moveWithCells="1">
                  <from>
                    <xdr:col>9</xdr:col>
                    <xdr:colOff>99060</xdr:colOff>
                    <xdr:row>302</xdr:row>
                    <xdr:rowOff>152400</xdr:rowOff>
                  </from>
                  <to>
                    <xdr:col>11</xdr:col>
                    <xdr:colOff>0</xdr:colOff>
                    <xdr:row>304</xdr:row>
                    <xdr:rowOff>22860</xdr:rowOff>
                  </to>
                </anchor>
              </controlPr>
            </control>
          </mc:Choice>
        </mc:AlternateContent>
        <mc:AlternateContent xmlns:mc="http://schemas.openxmlformats.org/markup-compatibility/2006">
          <mc:Choice Requires="x14">
            <control shapeId="7891" r:id="rId712" name="Check Box 723">
              <controlPr locked="0" defaultSize="0" autoFill="0" autoLine="0" autoPict="0">
                <anchor moveWithCells="1">
                  <from>
                    <xdr:col>1</xdr:col>
                    <xdr:colOff>106680</xdr:colOff>
                    <xdr:row>303</xdr:row>
                    <xdr:rowOff>152400</xdr:rowOff>
                  </from>
                  <to>
                    <xdr:col>3</xdr:col>
                    <xdr:colOff>7620</xdr:colOff>
                    <xdr:row>305</xdr:row>
                    <xdr:rowOff>22860</xdr:rowOff>
                  </to>
                </anchor>
              </controlPr>
            </control>
          </mc:Choice>
        </mc:AlternateContent>
        <mc:AlternateContent xmlns:mc="http://schemas.openxmlformats.org/markup-compatibility/2006">
          <mc:Choice Requires="x14">
            <control shapeId="7892" r:id="rId713" name="Check Box 724">
              <controlPr locked="0" defaultSize="0" autoFill="0" autoLine="0" autoPict="0">
                <anchor moveWithCells="1">
                  <from>
                    <xdr:col>5</xdr:col>
                    <xdr:colOff>99060</xdr:colOff>
                    <xdr:row>303</xdr:row>
                    <xdr:rowOff>152400</xdr:rowOff>
                  </from>
                  <to>
                    <xdr:col>7</xdr:col>
                    <xdr:colOff>0</xdr:colOff>
                    <xdr:row>305</xdr:row>
                    <xdr:rowOff>22860</xdr:rowOff>
                  </to>
                </anchor>
              </controlPr>
            </control>
          </mc:Choice>
        </mc:AlternateContent>
        <mc:AlternateContent xmlns:mc="http://schemas.openxmlformats.org/markup-compatibility/2006">
          <mc:Choice Requires="x14">
            <control shapeId="7893" r:id="rId714" name="Check Box 725">
              <controlPr locked="0" defaultSize="0" autoFill="0" autoLine="0" autoPict="0">
                <anchor moveWithCells="1">
                  <from>
                    <xdr:col>9</xdr:col>
                    <xdr:colOff>99060</xdr:colOff>
                    <xdr:row>303</xdr:row>
                    <xdr:rowOff>152400</xdr:rowOff>
                  </from>
                  <to>
                    <xdr:col>11</xdr:col>
                    <xdr:colOff>0</xdr:colOff>
                    <xdr:row>305</xdr:row>
                    <xdr:rowOff>22860</xdr:rowOff>
                  </to>
                </anchor>
              </controlPr>
            </control>
          </mc:Choice>
        </mc:AlternateContent>
        <mc:AlternateContent xmlns:mc="http://schemas.openxmlformats.org/markup-compatibility/2006">
          <mc:Choice Requires="x14">
            <control shapeId="7894" r:id="rId715" name="Check Box 726">
              <controlPr locked="0" defaultSize="0" autoFill="0" autoLine="0" autoPict="0">
                <anchor moveWithCells="1">
                  <from>
                    <xdr:col>1</xdr:col>
                    <xdr:colOff>106680</xdr:colOff>
                    <xdr:row>304</xdr:row>
                    <xdr:rowOff>152400</xdr:rowOff>
                  </from>
                  <to>
                    <xdr:col>3</xdr:col>
                    <xdr:colOff>7620</xdr:colOff>
                    <xdr:row>306</xdr:row>
                    <xdr:rowOff>22860</xdr:rowOff>
                  </to>
                </anchor>
              </controlPr>
            </control>
          </mc:Choice>
        </mc:AlternateContent>
        <mc:AlternateContent xmlns:mc="http://schemas.openxmlformats.org/markup-compatibility/2006">
          <mc:Choice Requires="x14">
            <control shapeId="7895" r:id="rId716" name="Check Box 727">
              <controlPr locked="0" defaultSize="0" autoFill="0" autoLine="0" autoPict="0">
                <anchor moveWithCells="1">
                  <from>
                    <xdr:col>5</xdr:col>
                    <xdr:colOff>99060</xdr:colOff>
                    <xdr:row>304</xdr:row>
                    <xdr:rowOff>152400</xdr:rowOff>
                  </from>
                  <to>
                    <xdr:col>7</xdr:col>
                    <xdr:colOff>0</xdr:colOff>
                    <xdr:row>306</xdr:row>
                    <xdr:rowOff>22860</xdr:rowOff>
                  </to>
                </anchor>
              </controlPr>
            </control>
          </mc:Choice>
        </mc:AlternateContent>
        <mc:AlternateContent xmlns:mc="http://schemas.openxmlformats.org/markup-compatibility/2006">
          <mc:Choice Requires="x14">
            <control shapeId="7896" r:id="rId717" name="Check Box 728">
              <controlPr locked="0" defaultSize="0" autoFill="0" autoLine="0" autoPict="0">
                <anchor moveWithCells="1">
                  <from>
                    <xdr:col>9</xdr:col>
                    <xdr:colOff>99060</xdr:colOff>
                    <xdr:row>304</xdr:row>
                    <xdr:rowOff>152400</xdr:rowOff>
                  </from>
                  <to>
                    <xdr:col>11</xdr:col>
                    <xdr:colOff>0</xdr:colOff>
                    <xdr:row>306</xdr:row>
                    <xdr:rowOff>22860</xdr:rowOff>
                  </to>
                </anchor>
              </controlPr>
            </control>
          </mc:Choice>
        </mc:AlternateContent>
        <mc:AlternateContent xmlns:mc="http://schemas.openxmlformats.org/markup-compatibility/2006">
          <mc:Choice Requires="x14">
            <control shapeId="7897" r:id="rId718" name="Check Box 729">
              <controlPr locked="0" defaultSize="0" autoFill="0" autoLine="0" autoPict="0">
                <anchor moveWithCells="1">
                  <from>
                    <xdr:col>1</xdr:col>
                    <xdr:colOff>106680</xdr:colOff>
                    <xdr:row>305</xdr:row>
                    <xdr:rowOff>152400</xdr:rowOff>
                  </from>
                  <to>
                    <xdr:col>3</xdr:col>
                    <xdr:colOff>7620</xdr:colOff>
                    <xdr:row>307</xdr:row>
                    <xdr:rowOff>22860</xdr:rowOff>
                  </to>
                </anchor>
              </controlPr>
            </control>
          </mc:Choice>
        </mc:AlternateContent>
        <mc:AlternateContent xmlns:mc="http://schemas.openxmlformats.org/markup-compatibility/2006">
          <mc:Choice Requires="x14">
            <control shapeId="7898" r:id="rId719" name="Check Box 730">
              <controlPr locked="0" defaultSize="0" autoFill="0" autoLine="0" autoPict="0">
                <anchor moveWithCells="1">
                  <from>
                    <xdr:col>5</xdr:col>
                    <xdr:colOff>99060</xdr:colOff>
                    <xdr:row>305</xdr:row>
                    <xdr:rowOff>152400</xdr:rowOff>
                  </from>
                  <to>
                    <xdr:col>7</xdr:col>
                    <xdr:colOff>0</xdr:colOff>
                    <xdr:row>307</xdr:row>
                    <xdr:rowOff>22860</xdr:rowOff>
                  </to>
                </anchor>
              </controlPr>
            </control>
          </mc:Choice>
        </mc:AlternateContent>
        <mc:AlternateContent xmlns:mc="http://schemas.openxmlformats.org/markup-compatibility/2006">
          <mc:Choice Requires="x14">
            <control shapeId="7899" r:id="rId720" name="Check Box 731">
              <controlPr locked="0" defaultSize="0" autoFill="0" autoLine="0" autoPict="0">
                <anchor moveWithCells="1">
                  <from>
                    <xdr:col>9</xdr:col>
                    <xdr:colOff>99060</xdr:colOff>
                    <xdr:row>305</xdr:row>
                    <xdr:rowOff>152400</xdr:rowOff>
                  </from>
                  <to>
                    <xdr:col>11</xdr:col>
                    <xdr:colOff>0</xdr:colOff>
                    <xdr:row>307</xdr:row>
                    <xdr:rowOff>22860</xdr:rowOff>
                  </to>
                </anchor>
              </controlPr>
            </control>
          </mc:Choice>
        </mc:AlternateContent>
        <mc:AlternateContent xmlns:mc="http://schemas.openxmlformats.org/markup-compatibility/2006">
          <mc:Choice Requires="x14">
            <control shapeId="7900" r:id="rId721" name="Check Box 732">
              <controlPr locked="0" defaultSize="0" autoFill="0" autoLine="0" autoPict="0">
                <anchor moveWithCells="1">
                  <from>
                    <xdr:col>1</xdr:col>
                    <xdr:colOff>106680</xdr:colOff>
                    <xdr:row>306</xdr:row>
                    <xdr:rowOff>152400</xdr:rowOff>
                  </from>
                  <to>
                    <xdr:col>3</xdr:col>
                    <xdr:colOff>7620</xdr:colOff>
                    <xdr:row>308</xdr:row>
                    <xdr:rowOff>22860</xdr:rowOff>
                  </to>
                </anchor>
              </controlPr>
            </control>
          </mc:Choice>
        </mc:AlternateContent>
        <mc:AlternateContent xmlns:mc="http://schemas.openxmlformats.org/markup-compatibility/2006">
          <mc:Choice Requires="x14">
            <control shapeId="7901" r:id="rId722" name="Check Box 733">
              <controlPr locked="0" defaultSize="0" autoFill="0" autoLine="0" autoPict="0">
                <anchor moveWithCells="1">
                  <from>
                    <xdr:col>5</xdr:col>
                    <xdr:colOff>99060</xdr:colOff>
                    <xdr:row>306</xdr:row>
                    <xdr:rowOff>152400</xdr:rowOff>
                  </from>
                  <to>
                    <xdr:col>7</xdr:col>
                    <xdr:colOff>0</xdr:colOff>
                    <xdr:row>308</xdr:row>
                    <xdr:rowOff>22860</xdr:rowOff>
                  </to>
                </anchor>
              </controlPr>
            </control>
          </mc:Choice>
        </mc:AlternateContent>
        <mc:AlternateContent xmlns:mc="http://schemas.openxmlformats.org/markup-compatibility/2006">
          <mc:Choice Requires="x14">
            <control shapeId="7902" r:id="rId723" name="Check Box 734">
              <controlPr locked="0" defaultSize="0" autoFill="0" autoLine="0" autoPict="0">
                <anchor moveWithCells="1">
                  <from>
                    <xdr:col>9</xdr:col>
                    <xdr:colOff>99060</xdr:colOff>
                    <xdr:row>306</xdr:row>
                    <xdr:rowOff>152400</xdr:rowOff>
                  </from>
                  <to>
                    <xdr:col>11</xdr:col>
                    <xdr:colOff>0</xdr:colOff>
                    <xdr:row>308</xdr:row>
                    <xdr:rowOff>22860</xdr:rowOff>
                  </to>
                </anchor>
              </controlPr>
            </control>
          </mc:Choice>
        </mc:AlternateContent>
        <mc:AlternateContent xmlns:mc="http://schemas.openxmlformats.org/markup-compatibility/2006">
          <mc:Choice Requires="x14">
            <control shapeId="7903" r:id="rId724" name="Check Box 735">
              <controlPr locked="0" defaultSize="0" autoFill="0" autoLine="0" autoPict="0">
                <anchor moveWithCells="1">
                  <from>
                    <xdr:col>1</xdr:col>
                    <xdr:colOff>106680</xdr:colOff>
                    <xdr:row>316</xdr:row>
                    <xdr:rowOff>160020</xdr:rowOff>
                  </from>
                  <to>
                    <xdr:col>3</xdr:col>
                    <xdr:colOff>7620</xdr:colOff>
                    <xdr:row>318</xdr:row>
                    <xdr:rowOff>38100</xdr:rowOff>
                  </to>
                </anchor>
              </controlPr>
            </control>
          </mc:Choice>
        </mc:AlternateContent>
        <mc:AlternateContent xmlns:mc="http://schemas.openxmlformats.org/markup-compatibility/2006">
          <mc:Choice Requires="x14">
            <control shapeId="7904" r:id="rId725" name="Check Box 736">
              <controlPr locked="0" defaultSize="0" autoFill="0" autoLine="0" autoPict="0">
                <anchor moveWithCells="1">
                  <from>
                    <xdr:col>5</xdr:col>
                    <xdr:colOff>99060</xdr:colOff>
                    <xdr:row>316</xdr:row>
                    <xdr:rowOff>160020</xdr:rowOff>
                  </from>
                  <to>
                    <xdr:col>7</xdr:col>
                    <xdr:colOff>0</xdr:colOff>
                    <xdr:row>318</xdr:row>
                    <xdr:rowOff>38100</xdr:rowOff>
                  </to>
                </anchor>
              </controlPr>
            </control>
          </mc:Choice>
        </mc:AlternateContent>
        <mc:AlternateContent xmlns:mc="http://schemas.openxmlformats.org/markup-compatibility/2006">
          <mc:Choice Requires="x14">
            <control shapeId="7905" r:id="rId726" name="Check Box 737">
              <controlPr locked="0" defaultSize="0" autoFill="0" autoLine="0" autoPict="0">
                <anchor moveWithCells="1">
                  <from>
                    <xdr:col>9</xdr:col>
                    <xdr:colOff>99060</xdr:colOff>
                    <xdr:row>316</xdr:row>
                    <xdr:rowOff>160020</xdr:rowOff>
                  </from>
                  <to>
                    <xdr:col>11</xdr:col>
                    <xdr:colOff>0</xdr:colOff>
                    <xdr:row>318</xdr:row>
                    <xdr:rowOff>38100</xdr:rowOff>
                  </to>
                </anchor>
              </controlPr>
            </control>
          </mc:Choice>
        </mc:AlternateContent>
        <mc:AlternateContent xmlns:mc="http://schemas.openxmlformats.org/markup-compatibility/2006">
          <mc:Choice Requires="x14">
            <control shapeId="7906" r:id="rId727" name="Check Box 738">
              <controlPr locked="0" defaultSize="0" autoFill="0" autoLine="0" autoPict="0">
                <anchor moveWithCells="1">
                  <from>
                    <xdr:col>1</xdr:col>
                    <xdr:colOff>106680</xdr:colOff>
                    <xdr:row>317</xdr:row>
                    <xdr:rowOff>152400</xdr:rowOff>
                  </from>
                  <to>
                    <xdr:col>3</xdr:col>
                    <xdr:colOff>7620</xdr:colOff>
                    <xdr:row>319</xdr:row>
                    <xdr:rowOff>22860</xdr:rowOff>
                  </to>
                </anchor>
              </controlPr>
            </control>
          </mc:Choice>
        </mc:AlternateContent>
        <mc:AlternateContent xmlns:mc="http://schemas.openxmlformats.org/markup-compatibility/2006">
          <mc:Choice Requires="x14">
            <control shapeId="7907" r:id="rId728" name="Check Box 739">
              <controlPr locked="0" defaultSize="0" autoFill="0" autoLine="0" autoPict="0">
                <anchor moveWithCells="1">
                  <from>
                    <xdr:col>5</xdr:col>
                    <xdr:colOff>99060</xdr:colOff>
                    <xdr:row>317</xdr:row>
                    <xdr:rowOff>152400</xdr:rowOff>
                  </from>
                  <to>
                    <xdr:col>7</xdr:col>
                    <xdr:colOff>0</xdr:colOff>
                    <xdr:row>319</xdr:row>
                    <xdr:rowOff>22860</xdr:rowOff>
                  </to>
                </anchor>
              </controlPr>
            </control>
          </mc:Choice>
        </mc:AlternateContent>
        <mc:AlternateContent xmlns:mc="http://schemas.openxmlformats.org/markup-compatibility/2006">
          <mc:Choice Requires="x14">
            <control shapeId="7908" r:id="rId729" name="Check Box 740">
              <controlPr locked="0" defaultSize="0" autoFill="0" autoLine="0" autoPict="0">
                <anchor moveWithCells="1">
                  <from>
                    <xdr:col>9</xdr:col>
                    <xdr:colOff>99060</xdr:colOff>
                    <xdr:row>317</xdr:row>
                    <xdr:rowOff>152400</xdr:rowOff>
                  </from>
                  <to>
                    <xdr:col>11</xdr:col>
                    <xdr:colOff>0</xdr:colOff>
                    <xdr:row>319</xdr:row>
                    <xdr:rowOff>22860</xdr:rowOff>
                  </to>
                </anchor>
              </controlPr>
            </control>
          </mc:Choice>
        </mc:AlternateContent>
        <mc:AlternateContent xmlns:mc="http://schemas.openxmlformats.org/markup-compatibility/2006">
          <mc:Choice Requires="x14">
            <control shapeId="7909" r:id="rId730" name="Check Box 741">
              <controlPr locked="0" defaultSize="0" autoFill="0" autoLine="0" autoPict="0">
                <anchor moveWithCells="1">
                  <from>
                    <xdr:col>1</xdr:col>
                    <xdr:colOff>106680</xdr:colOff>
                    <xdr:row>318</xdr:row>
                    <xdr:rowOff>152400</xdr:rowOff>
                  </from>
                  <to>
                    <xdr:col>3</xdr:col>
                    <xdr:colOff>7620</xdr:colOff>
                    <xdr:row>320</xdr:row>
                    <xdr:rowOff>22860</xdr:rowOff>
                  </to>
                </anchor>
              </controlPr>
            </control>
          </mc:Choice>
        </mc:AlternateContent>
        <mc:AlternateContent xmlns:mc="http://schemas.openxmlformats.org/markup-compatibility/2006">
          <mc:Choice Requires="x14">
            <control shapeId="7910" r:id="rId731" name="Check Box 742">
              <controlPr locked="0" defaultSize="0" autoFill="0" autoLine="0" autoPict="0">
                <anchor moveWithCells="1">
                  <from>
                    <xdr:col>5</xdr:col>
                    <xdr:colOff>99060</xdr:colOff>
                    <xdr:row>318</xdr:row>
                    <xdr:rowOff>152400</xdr:rowOff>
                  </from>
                  <to>
                    <xdr:col>7</xdr:col>
                    <xdr:colOff>0</xdr:colOff>
                    <xdr:row>320</xdr:row>
                    <xdr:rowOff>22860</xdr:rowOff>
                  </to>
                </anchor>
              </controlPr>
            </control>
          </mc:Choice>
        </mc:AlternateContent>
        <mc:AlternateContent xmlns:mc="http://schemas.openxmlformats.org/markup-compatibility/2006">
          <mc:Choice Requires="x14">
            <control shapeId="7911" r:id="rId732" name="Check Box 743">
              <controlPr locked="0" defaultSize="0" autoFill="0" autoLine="0" autoPict="0">
                <anchor moveWithCells="1">
                  <from>
                    <xdr:col>9</xdr:col>
                    <xdr:colOff>99060</xdr:colOff>
                    <xdr:row>318</xdr:row>
                    <xdr:rowOff>152400</xdr:rowOff>
                  </from>
                  <to>
                    <xdr:col>11</xdr:col>
                    <xdr:colOff>0</xdr:colOff>
                    <xdr:row>320</xdr:row>
                    <xdr:rowOff>22860</xdr:rowOff>
                  </to>
                </anchor>
              </controlPr>
            </control>
          </mc:Choice>
        </mc:AlternateContent>
        <mc:AlternateContent xmlns:mc="http://schemas.openxmlformats.org/markup-compatibility/2006">
          <mc:Choice Requires="x14">
            <control shapeId="7912" r:id="rId733" name="Check Box 744">
              <controlPr locked="0" defaultSize="0" autoFill="0" autoLine="0" autoPict="0">
                <anchor moveWithCells="1">
                  <from>
                    <xdr:col>1</xdr:col>
                    <xdr:colOff>106680</xdr:colOff>
                    <xdr:row>319</xdr:row>
                    <xdr:rowOff>152400</xdr:rowOff>
                  </from>
                  <to>
                    <xdr:col>3</xdr:col>
                    <xdr:colOff>7620</xdr:colOff>
                    <xdr:row>321</xdr:row>
                    <xdr:rowOff>22860</xdr:rowOff>
                  </to>
                </anchor>
              </controlPr>
            </control>
          </mc:Choice>
        </mc:AlternateContent>
        <mc:AlternateContent xmlns:mc="http://schemas.openxmlformats.org/markup-compatibility/2006">
          <mc:Choice Requires="x14">
            <control shapeId="7913" r:id="rId734" name="Check Box 745">
              <controlPr locked="0" defaultSize="0" autoFill="0" autoLine="0" autoPict="0">
                <anchor moveWithCells="1">
                  <from>
                    <xdr:col>5</xdr:col>
                    <xdr:colOff>99060</xdr:colOff>
                    <xdr:row>319</xdr:row>
                    <xdr:rowOff>152400</xdr:rowOff>
                  </from>
                  <to>
                    <xdr:col>7</xdr:col>
                    <xdr:colOff>0</xdr:colOff>
                    <xdr:row>321</xdr:row>
                    <xdr:rowOff>22860</xdr:rowOff>
                  </to>
                </anchor>
              </controlPr>
            </control>
          </mc:Choice>
        </mc:AlternateContent>
        <mc:AlternateContent xmlns:mc="http://schemas.openxmlformats.org/markup-compatibility/2006">
          <mc:Choice Requires="x14">
            <control shapeId="7914" r:id="rId735" name="Check Box 746">
              <controlPr locked="0" defaultSize="0" autoFill="0" autoLine="0" autoPict="0">
                <anchor moveWithCells="1">
                  <from>
                    <xdr:col>9</xdr:col>
                    <xdr:colOff>99060</xdr:colOff>
                    <xdr:row>319</xdr:row>
                    <xdr:rowOff>152400</xdr:rowOff>
                  </from>
                  <to>
                    <xdr:col>11</xdr:col>
                    <xdr:colOff>0</xdr:colOff>
                    <xdr:row>321</xdr:row>
                    <xdr:rowOff>22860</xdr:rowOff>
                  </to>
                </anchor>
              </controlPr>
            </control>
          </mc:Choice>
        </mc:AlternateContent>
        <mc:AlternateContent xmlns:mc="http://schemas.openxmlformats.org/markup-compatibility/2006">
          <mc:Choice Requires="x14">
            <control shapeId="7915" r:id="rId736" name="Check Box 747">
              <controlPr locked="0" defaultSize="0" autoFill="0" autoLine="0" autoPict="0">
                <anchor moveWithCells="1">
                  <from>
                    <xdr:col>1</xdr:col>
                    <xdr:colOff>106680</xdr:colOff>
                    <xdr:row>320</xdr:row>
                    <xdr:rowOff>152400</xdr:rowOff>
                  </from>
                  <to>
                    <xdr:col>3</xdr:col>
                    <xdr:colOff>7620</xdr:colOff>
                    <xdr:row>322</xdr:row>
                    <xdr:rowOff>22860</xdr:rowOff>
                  </to>
                </anchor>
              </controlPr>
            </control>
          </mc:Choice>
        </mc:AlternateContent>
        <mc:AlternateContent xmlns:mc="http://schemas.openxmlformats.org/markup-compatibility/2006">
          <mc:Choice Requires="x14">
            <control shapeId="7916" r:id="rId737" name="Check Box 748">
              <controlPr locked="0" defaultSize="0" autoFill="0" autoLine="0" autoPict="0">
                <anchor moveWithCells="1">
                  <from>
                    <xdr:col>5</xdr:col>
                    <xdr:colOff>99060</xdr:colOff>
                    <xdr:row>320</xdr:row>
                    <xdr:rowOff>152400</xdr:rowOff>
                  </from>
                  <to>
                    <xdr:col>7</xdr:col>
                    <xdr:colOff>0</xdr:colOff>
                    <xdr:row>322</xdr:row>
                    <xdr:rowOff>22860</xdr:rowOff>
                  </to>
                </anchor>
              </controlPr>
            </control>
          </mc:Choice>
        </mc:AlternateContent>
        <mc:AlternateContent xmlns:mc="http://schemas.openxmlformats.org/markup-compatibility/2006">
          <mc:Choice Requires="x14">
            <control shapeId="7917" r:id="rId738" name="Check Box 749">
              <controlPr locked="0" defaultSize="0" autoFill="0" autoLine="0" autoPict="0">
                <anchor moveWithCells="1">
                  <from>
                    <xdr:col>9</xdr:col>
                    <xdr:colOff>99060</xdr:colOff>
                    <xdr:row>320</xdr:row>
                    <xdr:rowOff>152400</xdr:rowOff>
                  </from>
                  <to>
                    <xdr:col>11</xdr:col>
                    <xdr:colOff>0</xdr:colOff>
                    <xdr:row>322</xdr:row>
                    <xdr:rowOff>22860</xdr:rowOff>
                  </to>
                </anchor>
              </controlPr>
            </control>
          </mc:Choice>
        </mc:AlternateContent>
        <mc:AlternateContent xmlns:mc="http://schemas.openxmlformats.org/markup-compatibility/2006">
          <mc:Choice Requires="x14">
            <control shapeId="7918" r:id="rId739" name="Check Box 750">
              <controlPr locked="0" defaultSize="0" autoFill="0" autoLine="0" autoPict="0">
                <anchor moveWithCells="1">
                  <from>
                    <xdr:col>1</xdr:col>
                    <xdr:colOff>106680</xdr:colOff>
                    <xdr:row>321</xdr:row>
                    <xdr:rowOff>152400</xdr:rowOff>
                  </from>
                  <to>
                    <xdr:col>3</xdr:col>
                    <xdr:colOff>7620</xdr:colOff>
                    <xdr:row>323</xdr:row>
                    <xdr:rowOff>22860</xdr:rowOff>
                  </to>
                </anchor>
              </controlPr>
            </control>
          </mc:Choice>
        </mc:AlternateContent>
        <mc:AlternateContent xmlns:mc="http://schemas.openxmlformats.org/markup-compatibility/2006">
          <mc:Choice Requires="x14">
            <control shapeId="7919" r:id="rId740" name="Check Box 751">
              <controlPr locked="0" defaultSize="0" autoFill="0" autoLine="0" autoPict="0">
                <anchor moveWithCells="1">
                  <from>
                    <xdr:col>5</xdr:col>
                    <xdr:colOff>99060</xdr:colOff>
                    <xdr:row>321</xdr:row>
                    <xdr:rowOff>152400</xdr:rowOff>
                  </from>
                  <to>
                    <xdr:col>7</xdr:col>
                    <xdr:colOff>0</xdr:colOff>
                    <xdr:row>323</xdr:row>
                    <xdr:rowOff>22860</xdr:rowOff>
                  </to>
                </anchor>
              </controlPr>
            </control>
          </mc:Choice>
        </mc:AlternateContent>
        <mc:AlternateContent xmlns:mc="http://schemas.openxmlformats.org/markup-compatibility/2006">
          <mc:Choice Requires="x14">
            <control shapeId="7920" r:id="rId741" name="Check Box 752">
              <controlPr locked="0" defaultSize="0" autoFill="0" autoLine="0" autoPict="0">
                <anchor moveWithCells="1">
                  <from>
                    <xdr:col>9</xdr:col>
                    <xdr:colOff>99060</xdr:colOff>
                    <xdr:row>321</xdr:row>
                    <xdr:rowOff>152400</xdr:rowOff>
                  </from>
                  <to>
                    <xdr:col>11</xdr:col>
                    <xdr:colOff>0</xdr:colOff>
                    <xdr:row>323</xdr:row>
                    <xdr:rowOff>22860</xdr:rowOff>
                  </to>
                </anchor>
              </controlPr>
            </control>
          </mc:Choice>
        </mc:AlternateContent>
        <mc:AlternateContent xmlns:mc="http://schemas.openxmlformats.org/markup-compatibility/2006">
          <mc:Choice Requires="x14">
            <control shapeId="7921" r:id="rId742" name="Check Box 753">
              <controlPr locked="0" defaultSize="0" autoFill="0" autoLine="0" autoPict="0">
                <anchor moveWithCells="1">
                  <from>
                    <xdr:col>1</xdr:col>
                    <xdr:colOff>106680</xdr:colOff>
                    <xdr:row>322</xdr:row>
                    <xdr:rowOff>152400</xdr:rowOff>
                  </from>
                  <to>
                    <xdr:col>3</xdr:col>
                    <xdr:colOff>7620</xdr:colOff>
                    <xdr:row>324</xdr:row>
                    <xdr:rowOff>22860</xdr:rowOff>
                  </to>
                </anchor>
              </controlPr>
            </control>
          </mc:Choice>
        </mc:AlternateContent>
        <mc:AlternateContent xmlns:mc="http://schemas.openxmlformats.org/markup-compatibility/2006">
          <mc:Choice Requires="x14">
            <control shapeId="7922" r:id="rId743" name="Check Box 754">
              <controlPr locked="0" defaultSize="0" autoFill="0" autoLine="0" autoPict="0">
                <anchor moveWithCells="1">
                  <from>
                    <xdr:col>5</xdr:col>
                    <xdr:colOff>99060</xdr:colOff>
                    <xdr:row>322</xdr:row>
                    <xdr:rowOff>152400</xdr:rowOff>
                  </from>
                  <to>
                    <xdr:col>7</xdr:col>
                    <xdr:colOff>0</xdr:colOff>
                    <xdr:row>324</xdr:row>
                    <xdr:rowOff>22860</xdr:rowOff>
                  </to>
                </anchor>
              </controlPr>
            </control>
          </mc:Choice>
        </mc:AlternateContent>
        <mc:AlternateContent xmlns:mc="http://schemas.openxmlformats.org/markup-compatibility/2006">
          <mc:Choice Requires="x14">
            <control shapeId="7923" r:id="rId744" name="Check Box 755">
              <controlPr locked="0" defaultSize="0" autoFill="0" autoLine="0" autoPict="0">
                <anchor moveWithCells="1">
                  <from>
                    <xdr:col>9</xdr:col>
                    <xdr:colOff>99060</xdr:colOff>
                    <xdr:row>322</xdr:row>
                    <xdr:rowOff>152400</xdr:rowOff>
                  </from>
                  <to>
                    <xdr:col>11</xdr:col>
                    <xdr:colOff>0</xdr:colOff>
                    <xdr:row>324</xdr:row>
                    <xdr:rowOff>22860</xdr:rowOff>
                  </to>
                </anchor>
              </controlPr>
            </control>
          </mc:Choice>
        </mc:AlternateContent>
        <mc:AlternateContent xmlns:mc="http://schemas.openxmlformats.org/markup-compatibility/2006">
          <mc:Choice Requires="x14">
            <control shapeId="7924" r:id="rId745" name="Check Box 756">
              <controlPr locked="0" defaultSize="0" autoFill="0" autoLine="0" autoPict="0">
                <anchor moveWithCells="1">
                  <from>
                    <xdr:col>1</xdr:col>
                    <xdr:colOff>106680</xdr:colOff>
                    <xdr:row>323</xdr:row>
                    <xdr:rowOff>152400</xdr:rowOff>
                  </from>
                  <to>
                    <xdr:col>3</xdr:col>
                    <xdr:colOff>7620</xdr:colOff>
                    <xdr:row>325</xdr:row>
                    <xdr:rowOff>22860</xdr:rowOff>
                  </to>
                </anchor>
              </controlPr>
            </control>
          </mc:Choice>
        </mc:AlternateContent>
        <mc:AlternateContent xmlns:mc="http://schemas.openxmlformats.org/markup-compatibility/2006">
          <mc:Choice Requires="x14">
            <control shapeId="7925" r:id="rId746" name="Check Box 757">
              <controlPr locked="0" defaultSize="0" autoFill="0" autoLine="0" autoPict="0">
                <anchor moveWithCells="1">
                  <from>
                    <xdr:col>5</xdr:col>
                    <xdr:colOff>99060</xdr:colOff>
                    <xdr:row>323</xdr:row>
                    <xdr:rowOff>152400</xdr:rowOff>
                  </from>
                  <to>
                    <xdr:col>7</xdr:col>
                    <xdr:colOff>0</xdr:colOff>
                    <xdr:row>325</xdr:row>
                    <xdr:rowOff>22860</xdr:rowOff>
                  </to>
                </anchor>
              </controlPr>
            </control>
          </mc:Choice>
        </mc:AlternateContent>
        <mc:AlternateContent xmlns:mc="http://schemas.openxmlformats.org/markup-compatibility/2006">
          <mc:Choice Requires="x14">
            <control shapeId="7926" r:id="rId747" name="Check Box 758">
              <controlPr locked="0" defaultSize="0" autoFill="0" autoLine="0" autoPict="0">
                <anchor moveWithCells="1">
                  <from>
                    <xdr:col>9</xdr:col>
                    <xdr:colOff>99060</xdr:colOff>
                    <xdr:row>323</xdr:row>
                    <xdr:rowOff>152400</xdr:rowOff>
                  </from>
                  <to>
                    <xdr:col>11</xdr:col>
                    <xdr:colOff>0</xdr:colOff>
                    <xdr:row>325</xdr:row>
                    <xdr:rowOff>22860</xdr:rowOff>
                  </to>
                </anchor>
              </controlPr>
            </control>
          </mc:Choice>
        </mc:AlternateContent>
        <mc:AlternateContent xmlns:mc="http://schemas.openxmlformats.org/markup-compatibility/2006">
          <mc:Choice Requires="x14">
            <control shapeId="7927" r:id="rId748" name="Check Box 759">
              <controlPr locked="0" defaultSize="0" autoFill="0" autoLine="0" autoPict="0">
                <anchor moveWithCells="1">
                  <from>
                    <xdr:col>1</xdr:col>
                    <xdr:colOff>106680</xdr:colOff>
                    <xdr:row>324</xdr:row>
                    <xdr:rowOff>152400</xdr:rowOff>
                  </from>
                  <to>
                    <xdr:col>3</xdr:col>
                    <xdr:colOff>7620</xdr:colOff>
                    <xdr:row>326</xdr:row>
                    <xdr:rowOff>22860</xdr:rowOff>
                  </to>
                </anchor>
              </controlPr>
            </control>
          </mc:Choice>
        </mc:AlternateContent>
        <mc:AlternateContent xmlns:mc="http://schemas.openxmlformats.org/markup-compatibility/2006">
          <mc:Choice Requires="x14">
            <control shapeId="7928" r:id="rId749" name="Check Box 760">
              <controlPr locked="0" defaultSize="0" autoFill="0" autoLine="0" autoPict="0">
                <anchor moveWithCells="1">
                  <from>
                    <xdr:col>5</xdr:col>
                    <xdr:colOff>99060</xdr:colOff>
                    <xdr:row>324</xdr:row>
                    <xdr:rowOff>152400</xdr:rowOff>
                  </from>
                  <to>
                    <xdr:col>7</xdr:col>
                    <xdr:colOff>0</xdr:colOff>
                    <xdr:row>326</xdr:row>
                    <xdr:rowOff>22860</xdr:rowOff>
                  </to>
                </anchor>
              </controlPr>
            </control>
          </mc:Choice>
        </mc:AlternateContent>
        <mc:AlternateContent xmlns:mc="http://schemas.openxmlformats.org/markup-compatibility/2006">
          <mc:Choice Requires="x14">
            <control shapeId="7929" r:id="rId750" name="Check Box 761">
              <controlPr locked="0" defaultSize="0" autoFill="0" autoLine="0" autoPict="0">
                <anchor moveWithCells="1">
                  <from>
                    <xdr:col>9</xdr:col>
                    <xdr:colOff>99060</xdr:colOff>
                    <xdr:row>324</xdr:row>
                    <xdr:rowOff>152400</xdr:rowOff>
                  </from>
                  <to>
                    <xdr:col>11</xdr:col>
                    <xdr:colOff>0</xdr:colOff>
                    <xdr:row>326</xdr:row>
                    <xdr:rowOff>22860</xdr:rowOff>
                  </to>
                </anchor>
              </controlPr>
            </control>
          </mc:Choice>
        </mc:AlternateContent>
        <mc:AlternateContent xmlns:mc="http://schemas.openxmlformats.org/markup-compatibility/2006">
          <mc:Choice Requires="x14">
            <control shapeId="7930" r:id="rId751" name="Check Box 762">
              <controlPr locked="0" defaultSize="0" autoFill="0" autoLine="0" autoPict="0">
                <anchor moveWithCells="1">
                  <from>
                    <xdr:col>1</xdr:col>
                    <xdr:colOff>106680</xdr:colOff>
                    <xdr:row>325</xdr:row>
                    <xdr:rowOff>152400</xdr:rowOff>
                  </from>
                  <to>
                    <xdr:col>3</xdr:col>
                    <xdr:colOff>7620</xdr:colOff>
                    <xdr:row>327</xdr:row>
                    <xdr:rowOff>22860</xdr:rowOff>
                  </to>
                </anchor>
              </controlPr>
            </control>
          </mc:Choice>
        </mc:AlternateContent>
        <mc:AlternateContent xmlns:mc="http://schemas.openxmlformats.org/markup-compatibility/2006">
          <mc:Choice Requires="x14">
            <control shapeId="7931" r:id="rId752" name="Check Box 763">
              <controlPr locked="0" defaultSize="0" autoFill="0" autoLine="0" autoPict="0">
                <anchor moveWithCells="1">
                  <from>
                    <xdr:col>5</xdr:col>
                    <xdr:colOff>99060</xdr:colOff>
                    <xdr:row>325</xdr:row>
                    <xdr:rowOff>152400</xdr:rowOff>
                  </from>
                  <to>
                    <xdr:col>7</xdr:col>
                    <xdr:colOff>0</xdr:colOff>
                    <xdr:row>327</xdr:row>
                    <xdr:rowOff>22860</xdr:rowOff>
                  </to>
                </anchor>
              </controlPr>
            </control>
          </mc:Choice>
        </mc:AlternateContent>
        <mc:AlternateContent xmlns:mc="http://schemas.openxmlformats.org/markup-compatibility/2006">
          <mc:Choice Requires="x14">
            <control shapeId="7932" r:id="rId753" name="Check Box 764">
              <controlPr locked="0" defaultSize="0" autoFill="0" autoLine="0" autoPict="0">
                <anchor moveWithCells="1">
                  <from>
                    <xdr:col>9</xdr:col>
                    <xdr:colOff>99060</xdr:colOff>
                    <xdr:row>325</xdr:row>
                    <xdr:rowOff>152400</xdr:rowOff>
                  </from>
                  <to>
                    <xdr:col>11</xdr:col>
                    <xdr:colOff>0</xdr:colOff>
                    <xdr:row>327</xdr:row>
                    <xdr:rowOff>22860</xdr:rowOff>
                  </to>
                </anchor>
              </controlPr>
            </control>
          </mc:Choice>
        </mc:AlternateContent>
        <mc:AlternateContent xmlns:mc="http://schemas.openxmlformats.org/markup-compatibility/2006">
          <mc:Choice Requires="x14">
            <control shapeId="7933" r:id="rId754" name="Check Box 765">
              <controlPr locked="0" defaultSize="0" autoFill="0" autoLine="0" autoPict="0">
                <anchor moveWithCells="1">
                  <from>
                    <xdr:col>1</xdr:col>
                    <xdr:colOff>106680</xdr:colOff>
                    <xdr:row>326</xdr:row>
                    <xdr:rowOff>152400</xdr:rowOff>
                  </from>
                  <to>
                    <xdr:col>3</xdr:col>
                    <xdr:colOff>7620</xdr:colOff>
                    <xdr:row>328</xdr:row>
                    <xdr:rowOff>22860</xdr:rowOff>
                  </to>
                </anchor>
              </controlPr>
            </control>
          </mc:Choice>
        </mc:AlternateContent>
        <mc:AlternateContent xmlns:mc="http://schemas.openxmlformats.org/markup-compatibility/2006">
          <mc:Choice Requires="x14">
            <control shapeId="7934" r:id="rId755" name="Check Box 766">
              <controlPr locked="0" defaultSize="0" autoFill="0" autoLine="0" autoPict="0">
                <anchor moveWithCells="1">
                  <from>
                    <xdr:col>5</xdr:col>
                    <xdr:colOff>99060</xdr:colOff>
                    <xdr:row>326</xdr:row>
                    <xdr:rowOff>152400</xdr:rowOff>
                  </from>
                  <to>
                    <xdr:col>7</xdr:col>
                    <xdr:colOff>0</xdr:colOff>
                    <xdr:row>328</xdr:row>
                    <xdr:rowOff>22860</xdr:rowOff>
                  </to>
                </anchor>
              </controlPr>
            </control>
          </mc:Choice>
        </mc:AlternateContent>
        <mc:AlternateContent xmlns:mc="http://schemas.openxmlformats.org/markup-compatibility/2006">
          <mc:Choice Requires="x14">
            <control shapeId="7935" r:id="rId756" name="Check Box 767">
              <controlPr locked="0" defaultSize="0" autoFill="0" autoLine="0" autoPict="0">
                <anchor moveWithCells="1">
                  <from>
                    <xdr:col>9</xdr:col>
                    <xdr:colOff>99060</xdr:colOff>
                    <xdr:row>326</xdr:row>
                    <xdr:rowOff>152400</xdr:rowOff>
                  </from>
                  <to>
                    <xdr:col>11</xdr:col>
                    <xdr:colOff>0</xdr:colOff>
                    <xdr:row>328</xdr:row>
                    <xdr:rowOff>22860</xdr:rowOff>
                  </to>
                </anchor>
              </controlPr>
            </control>
          </mc:Choice>
        </mc:AlternateContent>
        <mc:AlternateContent xmlns:mc="http://schemas.openxmlformats.org/markup-compatibility/2006">
          <mc:Choice Requires="x14">
            <control shapeId="7936" r:id="rId757" name="Check Box 768">
              <controlPr locked="0" defaultSize="0" autoFill="0" autoLine="0" autoPict="0">
                <anchor moveWithCells="1">
                  <from>
                    <xdr:col>1</xdr:col>
                    <xdr:colOff>106680</xdr:colOff>
                    <xdr:row>327</xdr:row>
                    <xdr:rowOff>144780</xdr:rowOff>
                  </from>
                  <to>
                    <xdr:col>3</xdr:col>
                    <xdr:colOff>7620</xdr:colOff>
                    <xdr:row>329</xdr:row>
                    <xdr:rowOff>7620</xdr:rowOff>
                  </to>
                </anchor>
              </controlPr>
            </control>
          </mc:Choice>
        </mc:AlternateContent>
        <mc:AlternateContent xmlns:mc="http://schemas.openxmlformats.org/markup-compatibility/2006">
          <mc:Choice Requires="x14">
            <control shapeId="7937" r:id="rId758" name="Check Box 769">
              <controlPr locked="0" defaultSize="0" autoFill="0" autoLine="0" autoPict="0">
                <anchor moveWithCells="1">
                  <from>
                    <xdr:col>5</xdr:col>
                    <xdr:colOff>99060</xdr:colOff>
                    <xdr:row>327</xdr:row>
                    <xdr:rowOff>152400</xdr:rowOff>
                  </from>
                  <to>
                    <xdr:col>7</xdr:col>
                    <xdr:colOff>0</xdr:colOff>
                    <xdr:row>329</xdr:row>
                    <xdr:rowOff>22860</xdr:rowOff>
                  </to>
                </anchor>
              </controlPr>
            </control>
          </mc:Choice>
        </mc:AlternateContent>
        <mc:AlternateContent xmlns:mc="http://schemas.openxmlformats.org/markup-compatibility/2006">
          <mc:Choice Requires="x14">
            <control shapeId="7938" r:id="rId759" name="Check Box 770">
              <controlPr locked="0" defaultSize="0" autoFill="0" autoLine="0" autoPict="0">
                <anchor moveWithCells="1">
                  <from>
                    <xdr:col>9</xdr:col>
                    <xdr:colOff>99060</xdr:colOff>
                    <xdr:row>327</xdr:row>
                    <xdr:rowOff>152400</xdr:rowOff>
                  </from>
                  <to>
                    <xdr:col>11</xdr:col>
                    <xdr:colOff>0</xdr:colOff>
                    <xdr:row>329</xdr:row>
                    <xdr:rowOff>22860</xdr:rowOff>
                  </to>
                </anchor>
              </controlPr>
            </control>
          </mc:Choice>
        </mc:AlternateContent>
        <mc:AlternateContent xmlns:mc="http://schemas.openxmlformats.org/markup-compatibility/2006">
          <mc:Choice Requires="x14">
            <control shapeId="7939" r:id="rId760" name="Check Box 771">
              <controlPr locked="0" defaultSize="0" autoFill="0" autoLine="0" autoPict="0">
                <anchor moveWithCells="1">
                  <from>
                    <xdr:col>1</xdr:col>
                    <xdr:colOff>106680</xdr:colOff>
                    <xdr:row>328</xdr:row>
                    <xdr:rowOff>152400</xdr:rowOff>
                  </from>
                  <to>
                    <xdr:col>3</xdr:col>
                    <xdr:colOff>7620</xdr:colOff>
                    <xdr:row>330</xdr:row>
                    <xdr:rowOff>22860</xdr:rowOff>
                  </to>
                </anchor>
              </controlPr>
            </control>
          </mc:Choice>
        </mc:AlternateContent>
        <mc:AlternateContent xmlns:mc="http://schemas.openxmlformats.org/markup-compatibility/2006">
          <mc:Choice Requires="x14">
            <control shapeId="7940" r:id="rId761" name="Check Box 772">
              <controlPr locked="0" defaultSize="0" autoFill="0" autoLine="0" autoPict="0">
                <anchor moveWithCells="1">
                  <from>
                    <xdr:col>5</xdr:col>
                    <xdr:colOff>99060</xdr:colOff>
                    <xdr:row>328</xdr:row>
                    <xdr:rowOff>152400</xdr:rowOff>
                  </from>
                  <to>
                    <xdr:col>7</xdr:col>
                    <xdr:colOff>0</xdr:colOff>
                    <xdr:row>330</xdr:row>
                    <xdr:rowOff>22860</xdr:rowOff>
                  </to>
                </anchor>
              </controlPr>
            </control>
          </mc:Choice>
        </mc:AlternateContent>
        <mc:AlternateContent xmlns:mc="http://schemas.openxmlformats.org/markup-compatibility/2006">
          <mc:Choice Requires="x14">
            <control shapeId="7941" r:id="rId762" name="Check Box 773">
              <controlPr locked="0" defaultSize="0" autoFill="0" autoLine="0" autoPict="0">
                <anchor moveWithCells="1">
                  <from>
                    <xdr:col>9</xdr:col>
                    <xdr:colOff>99060</xdr:colOff>
                    <xdr:row>328</xdr:row>
                    <xdr:rowOff>152400</xdr:rowOff>
                  </from>
                  <to>
                    <xdr:col>11</xdr:col>
                    <xdr:colOff>0</xdr:colOff>
                    <xdr:row>330</xdr:row>
                    <xdr:rowOff>22860</xdr:rowOff>
                  </to>
                </anchor>
              </controlPr>
            </control>
          </mc:Choice>
        </mc:AlternateContent>
        <mc:AlternateContent xmlns:mc="http://schemas.openxmlformats.org/markup-compatibility/2006">
          <mc:Choice Requires="x14">
            <control shapeId="7942" r:id="rId763" name="Check Box 774">
              <controlPr locked="0" defaultSize="0" autoFill="0" autoLine="0" autoPict="0">
                <anchor moveWithCells="1">
                  <from>
                    <xdr:col>1</xdr:col>
                    <xdr:colOff>106680</xdr:colOff>
                    <xdr:row>329</xdr:row>
                    <xdr:rowOff>152400</xdr:rowOff>
                  </from>
                  <to>
                    <xdr:col>3</xdr:col>
                    <xdr:colOff>7620</xdr:colOff>
                    <xdr:row>331</xdr:row>
                    <xdr:rowOff>22860</xdr:rowOff>
                  </to>
                </anchor>
              </controlPr>
            </control>
          </mc:Choice>
        </mc:AlternateContent>
        <mc:AlternateContent xmlns:mc="http://schemas.openxmlformats.org/markup-compatibility/2006">
          <mc:Choice Requires="x14">
            <control shapeId="7943" r:id="rId764" name="Check Box 775">
              <controlPr locked="0" defaultSize="0" autoFill="0" autoLine="0" autoPict="0">
                <anchor moveWithCells="1">
                  <from>
                    <xdr:col>5</xdr:col>
                    <xdr:colOff>99060</xdr:colOff>
                    <xdr:row>329</xdr:row>
                    <xdr:rowOff>152400</xdr:rowOff>
                  </from>
                  <to>
                    <xdr:col>7</xdr:col>
                    <xdr:colOff>0</xdr:colOff>
                    <xdr:row>331</xdr:row>
                    <xdr:rowOff>22860</xdr:rowOff>
                  </to>
                </anchor>
              </controlPr>
            </control>
          </mc:Choice>
        </mc:AlternateContent>
        <mc:AlternateContent xmlns:mc="http://schemas.openxmlformats.org/markup-compatibility/2006">
          <mc:Choice Requires="x14">
            <control shapeId="7944" r:id="rId765" name="Check Box 776">
              <controlPr locked="0" defaultSize="0" autoFill="0" autoLine="0" autoPict="0">
                <anchor moveWithCells="1">
                  <from>
                    <xdr:col>9</xdr:col>
                    <xdr:colOff>99060</xdr:colOff>
                    <xdr:row>329</xdr:row>
                    <xdr:rowOff>152400</xdr:rowOff>
                  </from>
                  <to>
                    <xdr:col>11</xdr:col>
                    <xdr:colOff>0</xdr:colOff>
                    <xdr:row>331</xdr:row>
                    <xdr:rowOff>22860</xdr:rowOff>
                  </to>
                </anchor>
              </controlPr>
            </control>
          </mc:Choice>
        </mc:AlternateContent>
        <mc:AlternateContent xmlns:mc="http://schemas.openxmlformats.org/markup-compatibility/2006">
          <mc:Choice Requires="x14">
            <control shapeId="7945" r:id="rId766" name="Check Box 777">
              <controlPr locked="0" defaultSize="0" autoFill="0" autoLine="0" autoPict="0">
                <anchor moveWithCells="1">
                  <from>
                    <xdr:col>1</xdr:col>
                    <xdr:colOff>106680</xdr:colOff>
                    <xdr:row>330</xdr:row>
                    <xdr:rowOff>152400</xdr:rowOff>
                  </from>
                  <to>
                    <xdr:col>3</xdr:col>
                    <xdr:colOff>7620</xdr:colOff>
                    <xdr:row>332</xdr:row>
                    <xdr:rowOff>22860</xdr:rowOff>
                  </to>
                </anchor>
              </controlPr>
            </control>
          </mc:Choice>
        </mc:AlternateContent>
        <mc:AlternateContent xmlns:mc="http://schemas.openxmlformats.org/markup-compatibility/2006">
          <mc:Choice Requires="x14">
            <control shapeId="7946" r:id="rId767" name="Check Box 778">
              <controlPr locked="0" defaultSize="0" autoFill="0" autoLine="0" autoPict="0">
                <anchor moveWithCells="1">
                  <from>
                    <xdr:col>5</xdr:col>
                    <xdr:colOff>99060</xdr:colOff>
                    <xdr:row>330</xdr:row>
                    <xdr:rowOff>152400</xdr:rowOff>
                  </from>
                  <to>
                    <xdr:col>7</xdr:col>
                    <xdr:colOff>0</xdr:colOff>
                    <xdr:row>332</xdr:row>
                    <xdr:rowOff>22860</xdr:rowOff>
                  </to>
                </anchor>
              </controlPr>
            </control>
          </mc:Choice>
        </mc:AlternateContent>
        <mc:AlternateContent xmlns:mc="http://schemas.openxmlformats.org/markup-compatibility/2006">
          <mc:Choice Requires="x14">
            <control shapeId="7947" r:id="rId768" name="Check Box 779">
              <controlPr locked="0" defaultSize="0" autoFill="0" autoLine="0" autoPict="0">
                <anchor moveWithCells="1">
                  <from>
                    <xdr:col>9</xdr:col>
                    <xdr:colOff>99060</xdr:colOff>
                    <xdr:row>330</xdr:row>
                    <xdr:rowOff>152400</xdr:rowOff>
                  </from>
                  <to>
                    <xdr:col>11</xdr:col>
                    <xdr:colOff>0</xdr:colOff>
                    <xdr:row>332</xdr:row>
                    <xdr:rowOff>22860</xdr:rowOff>
                  </to>
                </anchor>
              </controlPr>
            </control>
          </mc:Choice>
        </mc:AlternateContent>
        <mc:AlternateContent xmlns:mc="http://schemas.openxmlformats.org/markup-compatibility/2006">
          <mc:Choice Requires="x14">
            <control shapeId="7948" r:id="rId769" name="Check Box 780">
              <controlPr locked="0" defaultSize="0" autoFill="0" autoLine="0" autoPict="0">
                <anchor moveWithCells="1">
                  <from>
                    <xdr:col>1</xdr:col>
                    <xdr:colOff>106680</xdr:colOff>
                    <xdr:row>331</xdr:row>
                    <xdr:rowOff>152400</xdr:rowOff>
                  </from>
                  <to>
                    <xdr:col>3</xdr:col>
                    <xdr:colOff>7620</xdr:colOff>
                    <xdr:row>333</xdr:row>
                    <xdr:rowOff>22860</xdr:rowOff>
                  </to>
                </anchor>
              </controlPr>
            </control>
          </mc:Choice>
        </mc:AlternateContent>
        <mc:AlternateContent xmlns:mc="http://schemas.openxmlformats.org/markup-compatibility/2006">
          <mc:Choice Requires="x14">
            <control shapeId="7949" r:id="rId770" name="Check Box 781">
              <controlPr locked="0" defaultSize="0" autoFill="0" autoLine="0" autoPict="0">
                <anchor moveWithCells="1">
                  <from>
                    <xdr:col>5</xdr:col>
                    <xdr:colOff>99060</xdr:colOff>
                    <xdr:row>331</xdr:row>
                    <xdr:rowOff>152400</xdr:rowOff>
                  </from>
                  <to>
                    <xdr:col>7</xdr:col>
                    <xdr:colOff>0</xdr:colOff>
                    <xdr:row>333</xdr:row>
                    <xdr:rowOff>22860</xdr:rowOff>
                  </to>
                </anchor>
              </controlPr>
            </control>
          </mc:Choice>
        </mc:AlternateContent>
        <mc:AlternateContent xmlns:mc="http://schemas.openxmlformats.org/markup-compatibility/2006">
          <mc:Choice Requires="x14">
            <control shapeId="7950" r:id="rId771" name="Check Box 782">
              <controlPr locked="0" defaultSize="0" autoFill="0" autoLine="0" autoPict="0">
                <anchor moveWithCells="1">
                  <from>
                    <xdr:col>9</xdr:col>
                    <xdr:colOff>99060</xdr:colOff>
                    <xdr:row>331</xdr:row>
                    <xdr:rowOff>152400</xdr:rowOff>
                  </from>
                  <to>
                    <xdr:col>11</xdr:col>
                    <xdr:colOff>0</xdr:colOff>
                    <xdr:row>333</xdr:row>
                    <xdr:rowOff>22860</xdr:rowOff>
                  </to>
                </anchor>
              </controlPr>
            </control>
          </mc:Choice>
        </mc:AlternateContent>
        <mc:AlternateContent xmlns:mc="http://schemas.openxmlformats.org/markup-compatibility/2006">
          <mc:Choice Requires="x14">
            <control shapeId="7951" r:id="rId772" name="Check Box 783">
              <controlPr locked="0" defaultSize="0" autoFill="0" autoLine="0" autoPict="0">
                <anchor moveWithCells="1">
                  <from>
                    <xdr:col>1</xdr:col>
                    <xdr:colOff>106680</xdr:colOff>
                    <xdr:row>332</xdr:row>
                    <xdr:rowOff>152400</xdr:rowOff>
                  </from>
                  <to>
                    <xdr:col>3</xdr:col>
                    <xdr:colOff>7620</xdr:colOff>
                    <xdr:row>334</xdr:row>
                    <xdr:rowOff>22860</xdr:rowOff>
                  </to>
                </anchor>
              </controlPr>
            </control>
          </mc:Choice>
        </mc:AlternateContent>
        <mc:AlternateContent xmlns:mc="http://schemas.openxmlformats.org/markup-compatibility/2006">
          <mc:Choice Requires="x14">
            <control shapeId="7952" r:id="rId773" name="Check Box 784">
              <controlPr locked="0" defaultSize="0" autoFill="0" autoLine="0" autoPict="0">
                <anchor moveWithCells="1">
                  <from>
                    <xdr:col>5</xdr:col>
                    <xdr:colOff>99060</xdr:colOff>
                    <xdr:row>332</xdr:row>
                    <xdr:rowOff>152400</xdr:rowOff>
                  </from>
                  <to>
                    <xdr:col>7</xdr:col>
                    <xdr:colOff>0</xdr:colOff>
                    <xdr:row>334</xdr:row>
                    <xdr:rowOff>22860</xdr:rowOff>
                  </to>
                </anchor>
              </controlPr>
            </control>
          </mc:Choice>
        </mc:AlternateContent>
        <mc:AlternateContent xmlns:mc="http://schemas.openxmlformats.org/markup-compatibility/2006">
          <mc:Choice Requires="x14">
            <control shapeId="7953" r:id="rId774" name="Check Box 785">
              <controlPr locked="0" defaultSize="0" autoFill="0" autoLine="0" autoPict="0">
                <anchor moveWithCells="1">
                  <from>
                    <xdr:col>9</xdr:col>
                    <xdr:colOff>99060</xdr:colOff>
                    <xdr:row>332</xdr:row>
                    <xdr:rowOff>152400</xdr:rowOff>
                  </from>
                  <to>
                    <xdr:col>11</xdr:col>
                    <xdr:colOff>0</xdr:colOff>
                    <xdr:row>334</xdr:row>
                    <xdr:rowOff>22860</xdr:rowOff>
                  </to>
                </anchor>
              </controlPr>
            </control>
          </mc:Choice>
        </mc:AlternateContent>
        <mc:AlternateContent xmlns:mc="http://schemas.openxmlformats.org/markup-compatibility/2006">
          <mc:Choice Requires="x14">
            <control shapeId="7954" r:id="rId775" name="Check Box 786">
              <controlPr locked="0" defaultSize="0" autoFill="0" autoLine="0" autoPict="0">
                <anchor moveWithCells="1">
                  <from>
                    <xdr:col>1</xdr:col>
                    <xdr:colOff>106680</xdr:colOff>
                    <xdr:row>333</xdr:row>
                    <xdr:rowOff>152400</xdr:rowOff>
                  </from>
                  <to>
                    <xdr:col>3</xdr:col>
                    <xdr:colOff>7620</xdr:colOff>
                    <xdr:row>335</xdr:row>
                    <xdr:rowOff>22860</xdr:rowOff>
                  </to>
                </anchor>
              </controlPr>
            </control>
          </mc:Choice>
        </mc:AlternateContent>
        <mc:AlternateContent xmlns:mc="http://schemas.openxmlformats.org/markup-compatibility/2006">
          <mc:Choice Requires="x14">
            <control shapeId="7955" r:id="rId776" name="Check Box 787">
              <controlPr locked="0" defaultSize="0" autoFill="0" autoLine="0" autoPict="0">
                <anchor moveWithCells="1">
                  <from>
                    <xdr:col>5</xdr:col>
                    <xdr:colOff>99060</xdr:colOff>
                    <xdr:row>333</xdr:row>
                    <xdr:rowOff>152400</xdr:rowOff>
                  </from>
                  <to>
                    <xdr:col>7</xdr:col>
                    <xdr:colOff>0</xdr:colOff>
                    <xdr:row>335</xdr:row>
                    <xdr:rowOff>22860</xdr:rowOff>
                  </to>
                </anchor>
              </controlPr>
            </control>
          </mc:Choice>
        </mc:AlternateContent>
        <mc:AlternateContent xmlns:mc="http://schemas.openxmlformats.org/markup-compatibility/2006">
          <mc:Choice Requires="x14">
            <control shapeId="7956" r:id="rId777" name="Check Box 788">
              <controlPr locked="0" defaultSize="0" autoFill="0" autoLine="0" autoPict="0">
                <anchor moveWithCells="1">
                  <from>
                    <xdr:col>9</xdr:col>
                    <xdr:colOff>99060</xdr:colOff>
                    <xdr:row>333</xdr:row>
                    <xdr:rowOff>152400</xdr:rowOff>
                  </from>
                  <to>
                    <xdr:col>11</xdr:col>
                    <xdr:colOff>0</xdr:colOff>
                    <xdr:row>335</xdr:row>
                    <xdr:rowOff>22860</xdr:rowOff>
                  </to>
                </anchor>
              </controlPr>
            </control>
          </mc:Choice>
        </mc:AlternateContent>
        <mc:AlternateContent xmlns:mc="http://schemas.openxmlformats.org/markup-compatibility/2006">
          <mc:Choice Requires="x14">
            <control shapeId="7957" r:id="rId778" name="Check Box 789">
              <controlPr locked="0" defaultSize="0" autoFill="0" autoLine="0" autoPict="0">
                <anchor moveWithCells="1">
                  <from>
                    <xdr:col>1</xdr:col>
                    <xdr:colOff>106680</xdr:colOff>
                    <xdr:row>334</xdr:row>
                    <xdr:rowOff>152400</xdr:rowOff>
                  </from>
                  <to>
                    <xdr:col>3</xdr:col>
                    <xdr:colOff>7620</xdr:colOff>
                    <xdr:row>336</xdr:row>
                    <xdr:rowOff>22860</xdr:rowOff>
                  </to>
                </anchor>
              </controlPr>
            </control>
          </mc:Choice>
        </mc:AlternateContent>
        <mc:AlternateContent xmlns:mc="http://schemas.openxmlformats.org/markup-compatibility/2006">
          <mc:Choice Requires="x14">
            <control shapeId="7958" r:id="rId779" name="Check Box 790">
              <controlPr locked="0" defaultSize="0" autoFill="0" autoLine="0" autoPict="0">
                <anchor moveWithCells="1">
                  <from>
                    <xdr:col>5</xdr:col>
                    <xdr:colOff>99060</xdr:colOff>
                    <xdr:row>334</xdr:row>
                    <xdr:rowOff>152400</xdr:rowOff>
                  </from>
                  <to>
                    <xdr:col>7</xdr:col>
                    <xdr:colOff>0</xdr:colOff>
                    <xdr:row>336</xdr:row>
                    <xdr:rowOff>22860</xdr:rowOff>
                  </to>
                </anchor>
              </controlPr>
            </control>
          </mc:Choice>
        </mc:AlternateContent>
        <mc:AlternateContent xmlns:mc="http://schemas.openxmlformats.org/markup-compatibility/2006">
          <mc:Choice Requires="x14">
            <control shapeId="7959" r:id="rId780" name="Check Box 791">
              <controlPr locked="0" defaultSize="0" autoFill="0" autoLine="0" autoPict="0">
                <anchor moveWithCells="1">
                  <from>
                    <xdr:col>9</xdr:col>
                    <xdr:colOff>99060</xdr:colOff>
                    <xdr:row>334</xdr:row>
                    <xdr:rowOff>152400</xdr:rowOff>
                  </from>
                  <to>
                    <xdr:col>11</xdr:col>
                    <xdr:colOff>0</xdr:colOff>
                    <xdr:row>336</xdr:row>
                    <xdr:rowOff>22860</xdr:rowOff>
                  </to>
                </anchor>
              </controlPr>
            </control>
          </mc:Choice>
        </mc:AlternateContent>
        <mc:AlternateContent xmlns:mc="http://schemas.openxmlformats.org/markup-compatibility/2006">
          <mc:Choice Requires="x14">
            <control shapeId="7960" r:id="rId781" name="Check Box 792">
              <controlPr locked="0" defaultSize="0" autoFill="0" autoLine="0" autoPict="0">
                <anchor moveWithCells="1">
                  <from>
                    <xdr:col>1</xdr:col>
                    <xdr:colOff>106680</xdr:colOff>
                    <xdr:row>335</xdr:row>
                    <xdr:rowOff>152400</xdr:rowOff>
                  </from>
                  <to>
                    <xdr:col>3</xdr:col>
                    <xdr:colOff>7620</xdr:colOff>
                    <xdr:row>337</xdr:row>
                    <xdr:rowOff>22860</xdr:rowOff>
                  </to>
                </anchor>
              </controlPr>
            </control>
          </mc:Choice>
        </mc:AlternateContent>
        <mc:AlternateContent xmlns:mc="http://schemas.openxmlformats.org/markup-compatibility/2006">
          <mc:Choice Requires="x14">
            <control shapeId="7961" r:id="rId782" name="Check Box 793">
              <controlPr locked="0" defaultSize="0" autoFill="0" autoLine="0" autoPict="0">
                <anchor moveWithCells="1">
                  <from>
                    <xdr:col>5</xdr:col>
                    <xdr:colOff>99060</xdr:colOff>
                    <xdr:row>335</xdr:row>
                    <xdr:rowOff>152400</xdr:rowOff>
                  </from>
                  <to>
                    <xdr:col>7</xdr:col>
                    <xdr:colOff>0</xdr:colOff>
                    <xdr:row>337</xdr:row>
                    <xdr:rowOff>22860</xdr:rowOff>
                  </to>
                </anchor>
              </controlPr>
            </control>
          </mc:Choice>
        </mc:AlternateContent>
        <mc:AlternateContent xmlns:mc="http://schemas.openxmlformats.org/markup-compatibility/2006">
          <mc:Choice Requires="x14">
            <control shapeId="7962" r:id="rId783" name="Check Box 794">
              <controlPr locked="0" defaultSize="0" autoFill="0" autoLine="0" autoPict="0">
                <anchor moveWithCells="1">
                  <from>
                    <xdr:col>9</xdr:col>
                    <xdr:colOff>99060</xdr:colOff>
                    <xdr:row>335</xdr:row>
                    <xdr:rowOff>152400</xdr:rowOff>
                  </from>
                  <to>
                    <xdr:col>11</xdr:col>
                    <xdr:colOff>0</xdr:colOff>
                    <xdr:row>337</xdr:row>
                    <xdr:rowOff>22860</xdr:rowOff>
                  </to>
                </anchor>
              </controlPr>
            </control>
          </mc:Choice>
        </mc:AlternateContent>
        <mc:AlternateContent xmlns:mc="http://schemas.openxmlformats.org/markup-compatibility/2006">
          <mc:Choice Requires="x14">
            <control shapeId="7963" r:id="rId784" name="Check Box 795">
              <controlPr locked="0" defaultSize="0" autoFill="0" autoLine="0" autoPict="0">
                <anchor moveWithCells="1">
                  <from>
                    <xdr:col>1</xdr:col>
                    <xdr:colOff>106680</xdr:colOff>
                    <xdr:row>336</xdr:row>
                    <xdr:rowOff>152400</xdr:rowOff>
                  </from>
                  <to>
                    <xdr:col>3</xdr:col>
                    <xdr:colOff>7620</xdr:colOff>
                    <xdr:row>338</xdr:row>
                    <xdr:rowOff>22860</xdr:rowOff>
                  </to>
                </anchor>
              </controlPr>
            </control>
          </mc:Choice>
        </mc:AlternateContent>
        <mc:AlternateContent xmlns:mc="http://schemas.openxmlformats.org/markup-compatibility/2006">
          <mc:Choice Requires="x14">
            <control shapeId="7964" r:id="rId785" name="Check Box 796">
              <controlPr locked="0" defaultSize="0" autoFill="0" autoLine="0" autoPict="0">
                <anchor moveWithCells="1">
                  <from>
                    <xdr:col>5</xdr:col>
                    <xdr:colOff>99060</xdr:colOff>
                    <xdr:row>336</xdr:row>
                    <xdr:rowOff>152400</xdr:rowOff>
                  </from>
                  <to>
                    <xdr:col>7</xdr:col>
                    <xdr:colOff>0</xdr:colOff>
                    <xdr:row>338</xdr:row>
                    <xdr:rowOff>22860</xdr:rowOff>
                  </to>
                </anchor>
              </controlPr>
            </control>
          </mc:Choice>
        </mc:AlternateContent>
        <mc:AlternateContent xmlns:mc="http://schemas.openxmlformats.org/markup-compatibility/2006">
          <mc:Choice Requires="x14">
            <control shapeId="7965" r:id="rId786" name="Check Box 797">
              <controlPr locked="0" defaultSize="0" autoFill="0" autoLine="0" autoPict="0">
                <anchor moveWithCells="1">
                  <from>
                    <xdr:col>9</xdr:col>
                    <xdr:colOff>99060</xdr:colOff>
                    <xdr:row>336</xdr:row>
                    <xdr:rowOff>152400</xdr:rowOff>
                  </from>
                  <to>
                    <xdr:col>11</xdr:col>
                    <xdr:colOff>0</xdr:colOff>
                    <xdr:row>338</xdr:row>
                    <xdr:rowOff>22860</xdr:rowOff>
                  </to>
                </anchor>
              </controlPr>
            </control>
          </mc:Choice>
        </mc:AlternateContent>
        <mc:AlternateContent xmlns:mc="http://schemas.openxmlformats.org/markup-compatibility/2006">
          <mc:Choice Requires="x14">
            <control shapeId="7966" r:id="rId787" name="Check Box 798">
              <controlPr locked="0" defaultSize="0" autoFill="0" autoLine="0" autoPict="0">
                <anchor moveWithCells="1">
                  <from>
                    <xdr:col>1</xdr:col>
                    <xdr:colOff>106680</xdr:colOff>
                    <xdr:row>337</xdr:row>
                    <xdr:rowOff>152400</xdr:rowOff>
                  </from>
                  <to>
                    <xdr:col>3</xdr:col>
                    <xdr:colOff>7620</xdr:colOff>
                    <xdr:row>339</xdr:row>
                    <xdr:rowOff>22860</xdr:rowOff>
                  </to>
                </anchor>
              </controlPr>
            </control>
          </mc:Choice>
        </mc:AlternateContent>
        <mc:AlternateContent xmlns:mc="http://schemas.openxmlformats.org/markup-compatibility/2006">
          <mc:Choice Requires="x14">
            <control shapeId="7967" r:id="rId788" name="Check Box 799">
              <controlPr locked="0" defaultSize="0" autoFill="0" autoLine="0" autoPict="0">
                <anchor moveWithCells="1">
                  <from>
                    <xdr:col>5</xdr:col>
                    <xdr:colOff>99060</xdr:colOff>
                    <xdr:row>337</xdr:row>
                    <xdr:rowOff>152400</xdr:rowOff>
                  </from>
                  <to>
                    <xdr:col>7</xdr:col>
                    <xdr:colOff>0</xdr:colOff>
                    <xdr:row>339</xdr:row>
                    <xdr:rowOff>22860</xdr:rowOff>
                  </to>
                </anchor>
              </controlPr>
            </control>
          </mc:Choice>
        </mc:AlternateContent>
        <mc:AlternateContent xmlns:mc="http://schemas.openxmlformats.org/markup-compatibility/2006">
          <mc:Choice Requires="x14">
            <control shapeId="7968" r:id="rId789" name="Check Box 800">
              <controlPr locked="0" defaultSize="0" autoFill="0" autoLine="0" autoPict="0">
                <anchor moveWithCells="1">
                  <from>
                    <xdr:col>9</xdr:col>
                    <xdr:colOff>99060</xdr:colOff>
                    <xdr:row>337</xdr:row>
                    <xdr:rowOff>152400</xdr:rowOff>
                  </from>
                  <to>
                    <xdr:col>11</xdr:col>
                    <xdr:colOff>0</xdr:colOff>
                    <xdr:row>339</xdr:row>
                    <xdr:rowOff>22860</xdr:rowOff>
                  </to>
                </anchor>
              </controlPr>
            </control>
          </mc:Choice>
        </mc:AlternateContent>
        <mc:AlternateContent xmlns:mc="http://schemas.openxmlformats.org/markup-compatibility/2006">
          <mc:Choice Requires="x14">
            <control shapeId="7969" r:id="rId790" name="Check Box 801">
              <controlPr locked="0" defaultSize="0" autoFill="0" autoLine="0" autoPict="0">
                <anchor moveWithCells="1">
                  <from>
                    <xdr:col>1</xdr:col>
                    <xdr:colOff>106680</xdr:colOff>
                    <xdr:row>338</xdr:row>
                    <xdr:rowOff>152400</xdr:rowOff>
                  </from>
                  <to>
                    <xdr:col>3</xdr:col>
                    <xdr:colOff>7620</xdr:colOff>
                    <xdr:row>340</xdr:row>
                    <xdr:rowOff>22860</xdr:rowOff>
                  </to>
                </anchor>
              </controlPr>
            </control>
          </mc:Choice>
        </mc:AlternateContent>
        <mc:AlternateContent xmlns:mc="http://schemas.openxmlformats.org/markup-compatibility/2006">
          <mc:Choice Requires="x14">
            <control shapeId="7970" r:id="rId791" name="Check Box 802">
              <controlPr locked="0" defaultSize="0" autoFill="0" autoLine="0" autoPict="0">
                <anchor moveWithCells="1">
                  <from>
                    <xdr:col>5</xdr:col>
                    <xdr:colOff>99060</xdr:colOff>
                    <xdr:row>338</xdr:row>
                    <xdr:rowOff>152400</xdr:rowOff>
                  </from>
                  <to>
                    <xdr:col>7</xdr:col>
                    <xdr:colOff>0</xdr:colOff>
                    <xdr:row>340</xdr:row>
                    <xdr:rowOff>22860</xdr:rowOff>
                  </to>
                </anchor>
              </controlPr>
            </control>
          </mc:Choice>
        </mc:AlternateContent>
        <mc:AlternateContent xmlns:mc="http://schemas.openxmlformats.org/markup-compatibility/2006">
          <mc:Choice Requires="x14">
            <control shapeId="7971" r:id="rId792" name="Check Box 803">
              <controlPr locked="0" defaultSize="0" autoFill="0" autoLine="0" autoPict="0">
                <anchor moveWithCells="1">
                  <from>
                    <xdr:col>9</xdr:col>
                    <xdr:colOff>99060</xdr:colOff>
                    <xdr:row>338</xdr:row>
                    <xdr:rowOff>152400</xdr:rowOff>
                  </from>
                  <to>
                    <xdr:col>11</xdr:col>
                    <xdr:colOff>0</xdr:colOff>
                    <xdr:row>340</xdr:row>
                    <xdr:rowOff>22860</xdr:rowOff>
                  </to>
                </anchor>
              </controlPr>
            </control>
          </mc:Choice>
        </mc:AlternateContent>
        <mc:AlternateContent xmlns:mc="http://schemas.openxmlformats.org/markup-compatibility/2006">
          <mc:Choice Requires="x14">
            <control shapeId="7972" r:id="rId793" name="Check Box 804">
              <controlPr locked="0" defaultSize="0" autoFill="0" autoLine="0" autoPict="0">
                <anchor moveWithCells="1">
                  <from>
                    <xdr:col>1</xdr:col>
                    <xdr:colOff>106680</xdr:colOff>
                    <xdr:row>339</xdr:row>
                    <xdr:rowOff>152400</xdr:rowOff>
                  </from>
                  <to>
                    <xdr:col>3</xdr:col>
                    <xdr:colOff>7620</xdr:colOff>
                    <xdr:row>341</xdr:row>
                    <xdr:rowOff>22860</xdr:rowOff>
                  </to>
                </anchor>
              </controlPr>
            </control>
          </mc:Choice>
        </mc:AlternateContent>
        <mc:AlternateContent xmlns:mc="http://schemas.openxmlformats.org/markup-compatibility/2006">
          <mc:Choice Requires="x14">
            <control shapeId="7973" r:id="rId794" name="Check Box 805">
              <controlPr locked="0" defaultSize="0" autoFill="0" autoLine="0" autoPict="0">
                <anchor moveWithCells="1">
                  <from>
                    <xdr:col>5</xdr:col>
                    <xdr:colOff>99060</xdr:colOff>
                    <xdr:row>339</xdr:row>
                    <xdr:rowOff>152400</xdr:rowOff>
                  </from>
                  <to>
                    <xdr:col>7</xdr:col>
                    <xdr:colOff>0</xdr:colOff>
                    <xdr:row>341</xdr:row>
                    <xdr:rowOff>22860</xdr:rowOff>
                  </to>
                </anchor>
              </controlPr>
            </control>
          </mc:Choice>
        </mc:AlternateContent>
        <mc:AlternateContent xmlns:mc="http://schemas.openxmlformats.org/markup-compatibility/2006">
          <mc:Choice Requires="x14">
            <control shapeId="7974" r:id="rId795" name="Check Box 806">
              <controlPr locked="0" defaultSize="0" autoFill="0" autoLine="0" autoPict="0">
                <anchor moveWithCells="1">
                  <from>
                    <xdr:col>9</xdr:col>
                    <xdr:colOff>99060</xdr:colOff>
                    <xdr:row>339</xdr:row>
                    <xdr:rowOff>152400</xdr:rowOff>
                  </from>
                  <to>
                    <xdr:col>11</xdr:col>
                    <xdr:colOff>0</xdr:colOff>
                    <xdr:row>341</xdr:row>
                    <xdr:rowOff>22860</xdr:rowOff>
                  </to>
                </anchor>
              </controlPr>
            </control>
          </mc:Choice>
        </mc:AlternateContent>
        <mc:AlternateContent xmlns:mc="http://schemas.openxmlformats.org/markup-compatibility/2006">
          <mc:Choice Requires="x14">
            <control shapeId="7975" r:id="rId796" name="Check Box 807">
              <controlPr locked="0" defaultSize="0" autoFill="0" autoLine="0" autoPict="0">
                <anchor moveWithCells="1">
                  <from>
                    <xdr:col>1</xdr:col>
                    <xdr:colOff>106680</xdr:colOff>
                    <xdr:row>340</xdr:row>
                    <xdr:rowOff>152400</xdr:rowOff>
                  </from>
                  <to>
                    <xdr:col>3</xdr:col>
                    <xdr:colOff>7620</xdr:colOff>
                    <xdr:row>342</xdr:row>
                    <xdr:rowOff>22860</xdr:rowOff>
                  </to>
                </anchor>
              </controlPr>
            </control>
          </mc:Choice>
        </mc:AlternateContent>
        <mc:AlternateContent xmlns:mc="http://schemas.openxmlformats.org/markup-compatibility/2006">
          <mc:Choice Requires="x14">
            <control shapeId="7976" r:id="rId797" name="Check Box 808">
              <controlPr locked="0" defaultSize="0" autoFill="0" autoLine="0" autoPict="0">
                <anchor moveWithCells="1">
                  <from>
                    <xdr:col>5</xdr:col>
                    <xdr:colOff>99060</xdr:colOff>
                    <xdr:row>340</xdr:row>
                    <xdr:rowOff>152400</xdr:rowOff>
                  </from>
                  <to>
                    <xdr:col>7</xdr:col>
                    <xdr:colOff>0</xdr:colOff>
                    <xdr:row>342</xdr:row>
                    <xdr:rowOff>22860</xdr:rowOff>
                  </to>
                </anchor>
              </controlPr>
            </control>
          </mc:Choice>
        </mc:AlternateContent>
        <mc:AlternateContent xmlns:mc="http://schemas.openxmlformats.org/markup-compatibility/2006">
          <mc:Choice Requires="x14">
            <control shapeId="7977" r:id="rId798" name="Check Box 809">
              <controlPr locked="0" defaultSize="0" autoFill="0" autoLine="0" autoPict="0">
                <anchor moveWithCells="1">
                  <from>
                    <xdr:col>9</xdr:col>
                    <xdr:colOff>99060</xdr:colOff>
                    <xdr:row>340</xdr:row>
                    <xdr:rowOff>152400</xdr:rowOff>
                  </from>
                  <to>
                    <xdr:col>11</xdr:col>
                    <xdr:colOff>0</xdr:colOff>
                    <xdr:row>342</xdr:row>
                    <xdr:rowOff>22860</xdr:rowOff>
                  </to>
                </anchor>
              </controlPr>
            </control>
          </mc:Choice>
        </mc:AlternateContent>
        <mc:AlternateContent xmlns:mc="http://schemas.openxmlformats.org/markup-compatibility/2006">
          <mc:Choice Requires="x14">
            <control shapeId="7978" r:id="rId799" name="Check Box 810">
              <controlPr locked="0" defaultSize="0" autoFill="0" autoLine="0" autoPict="0">
                <anchor moveWithCells="1">
                  <from>
                    <xdr:col>1</xdr:col>
                    <xdr:colOff>106680</xdr:colOff>
                    <xdr:row>341</xdr:row>
                    <xdr:rowOff>152400</xdr:rowOff>
                  </from>
                  <to>
                    <xdr:col>3</xdr:col>
                    <xdr:colOff>7620</xdr:colOff>
                    <xdr:row>343</xdr:row>
                    <xdr:rowOff>22860</xdr:rowOff>
                  </to>
                </anchor>
              </controlPr>
            </control>
          </mc:Choice>
        </mc:AlternateContent>
        <mc:AlternateContent xmlns:mc="http://schemas.openxmlformats.org/markup-compatibility/2006">
          <mc:Choice Requires="x14">
            <control shapeId="7979" r:id="rId800" name="Check Box 811">
              <controlPr locked="0" defaultSize="0" autoFill="0" autoLine="0" autoPict="0">
                <anchor moveWithCells="1">
                  <from>
                    <xdr:col>5</xdr:col>
                    <xdr:colOff>99060</xdr:colOff>
                    <xdr:row>341</xdr:row>
                    <xdr:rowOff>152400</xdr:rowOff>
                  </from>
                  <to>
                    <xdr:col>7</xdr:col>
                    <xdr:colOff>0</xdr:colOff>
                    <xdr:row>343</xdr:row>
                    <xdr:rowOff>22860</xdr:rowOff>
                  </to>
                </anchor>
              </controlPr>
            </control>
          </mc:Choice>
        </mc:AlternateContent>
        <mc:AlternateContent xmlns:mc="http://schemas.openxmlformats.org/markup-compatibility/2006">
          <mc:Choice Requires="x14">
            <control shapeId="7980" r:id="rId801" name="Check Box 812">
              <controlPr locked="0" defaultSize="0" autoFill="0" autoLine="0" autoPict="0">
                <anchor moveWithCells="1">
                  <from>
                    <xdr:col>9</xdr:col>
                    <xdr:colOff>99060</xdr:colOff>
                    <xdr:row>341</xdr:row>
                    <xdr:rowOff>152400</xdr:rowOff>
                  </from>
                  <to>
                    <xdr:col>11</xdr:col>
                    <xdr:colOff>0</xdr:colOff>
                    <xdr:row>343</xdr:row>
                    <xdr:rowOff>22860</xdr:rowOff>
                  </to>
                </anchor>
              </controlPr>
            </control>
          </mc:Choice>
        </mc:AlternateContent>
        <mc:AlternateContent xmlns:mc="http://schemas.openxmlformats.org/markup-compatibility/2006">
          <mc:Choice Requires="x14">
            <control shapeId="7981" r:id="rId802" name="Check Box 813">
              <controlPr locked="0" defaultSize="0" autoFill="0" autoLine="0" autoPict="0">
                <anchor moveWithCells="1">
                  <from>
                    <xdr:col>1</xdr:col>
                    <xdr:colOff>106680</xdr:colOff>
                    <xdr:row>342</xdr:row>
                    <xdr:rowOff>152400</xdr:rowOff>
                  </from>
                  <to>
                    <xdr:col>3</xdr:col>
                    <xdr:colOff>7620</xdr:colOff>
                    <xdr:row>344</xdr:row>
                    <xdr:rowOff>22860</xdr:rowOff>
                  </to>
                </anchor>
              </controlPr>
            </control>
          </mc:Choice>
        </mc:AlternateContent>
        <mc:AlternateContent xmlns:mc="http://schemas.openxmlformats.org/markup-compatibility/2006">
          <mc:Choice Requires="x14">
            <control shapeId="7982" r:id="rId803" name="Check Box 814">
              <controlPr locked="0" defaultSize="0" autoFill="0" autoLine="0" autoPict="0">
                <anchor moveWithCells="1">
                  <from>
                    <xdr:col>5</xdr:col>
                    <xdr:colOff>99060</xdr:colOff>
                    <xdr:row>342</xdr:row>
                    <xdr:rowOff>152400</xdr:rowOff>
                  </from>
                  <to>
                    <xdr:col>7</xdr:col>
                    <xdr:colOff>0</xdr:colOff>
                    <xdr:row>344</xdr:row>
                    <xdr:rowOff>22860</xdr:rowOff>
                  </to>
                </anchor>
              </controlPr>
            </control>
          </mc:Choice>
        </mc:AlternateContent>
        <mc:AlternateContent xmlns:mc="http://schemas.openxmlformats.org/markup-compatibility/2006">
          <mc:Choice Requires="x14">
            <control shapeId="7983" r:id="rId804" name="Check Box 815">
              <controlPr locked="0" defaultSize="0" autoFill="0" autoLine="0" autoPict="0">
                <anchor moveWithCells="1">
                  <from>
                    <xdr:col>9</xdr:col>
                    <xdr:colOff>99060</xdr:colOff>
                    <xdr:row>342</xdr:row>
                    <xdr:rowOff>152400</xdr:rowOff>
                  </from>
                  <to>
                    <xdr:col>11</xdr:col>
                    <xdr:colOff>0</xdr:colOff>
                    <xdr:row>344</xdr:row>
                    <xdr:rowOff>22860</xdr:rowOff>
                  </to>
                </anchor>
              </controlPr>
            </control>
          </mc:Choice>
        </mc:AlternateContent>
        <mc:AlternateContent xmlns:mc="http://schemas.openxmlformats.org/markup-compatibility/2006">
          <mc:Choice Requires="x14">
            <control shapeId="7984" r:id="rId805" name="Check Box 816">
              <controlPr locked="0" defaultSize="0" autoFill="0" autoLine="0" autoPict="0">
                <anchor moveWithCells="1">
                  <from>
                    <xdr:col>1</xdr:col>
                    <xdr:colOff>106680</xdr:colOff>
                    <xdr:row>343</xdr:row>
                    <xdr:rowOff>152400</xdr:rowOff>
                  </from>
                  <to>
                    <xdr:col>3</xdr:col>
                    <xdr:colOff>7620</xdr:colOff>
                    <xdr:row>345</xdr:row>
                    <xdr:rowOff>22860</xdr:rowOff>
                  </to>
                </anchor>
              </controlPr>
            </control>
          </mc:Choice>
        </mc:AlternateContent>
        <mc:AlternateContent xmlns:mc="http://schemas.openxmlformats.org/markup-compatibility/2006">
          <mc:Choice Requires="x14">
            <control shapeId="7985" r:id="rId806" name="Check Box 817">
              <controlPr locked="0" defaultSize="0" autoFill="0" autoLine="0" autoPict="0">
                <anchor moveWithCells="1">
                  <from>
                    <xdr:col>5</xdr:col>
                    <xdr:colOff>99060</xdr:colOff>
                    <xdr:row>343</xdr:row>
                    <xdr:rowOff>152400</xdr:rowOff>
                  </from>
                  <to>
                    <xdr:col>7</xdr:col>
                    <xdr:colOff>0</xdr:colOff>
                    <xdr:row>345</xdr:row>
                    <xdr:rowOff>22860</xdr:rowOff>
                  </to>
                </anchor>
              </controlPr>
            </control>
          </mc:Choice>
        </mc:AlternateContent>
        <mc:AlternateContent xmlns:mc="http://schemas.openxmlformats.org/markup-compatibility/2006">
          <mc:Choice Requires="x14">
            <control shapeId="7986" r:id="rId807" name="Check Box 818">
              <controlPr locked="0" defaultSize="0" autoFill="0" autoLine="0" autoPict="0">
                <anchor moveWithCells="1">
                  <from>
                    <xdr:col>9</xdr:col>
                    <xdr:colOff>99060</xdr:colOff>
                    <xdr:row>343</xdr:row>
                    <xdr:rowOff>152400</xdr:rowOff>
                  </from>
                  <to>
                    <xdr:col>11</xdr:col>
                    <xdr:colOff>0</xdr:colOff>
                    <xdr:row>345</xdr:row>
                    <xdr:rowOff>22860</xdr:rowOff>
                  </to>
                </anchor>
              </controlPr>
            </control>
          </mc:Choice>
        </mc:AlternateContent>
        <mc:AlternateContent xmlns:mc="http://schemas.openxmlformats.org/markup-compatibility/2006">
          <mc:Choice Requires="x14">
            <control shapeId="7987" r:id="rId808" name="Check Box 819">
              <controlPr locked="0" defaultSize="0" autoFill="0" autoLine="0" autoPict="0">
                <anchor moveWithCells="1">
                  <from>
                    <xdr:col>1</xdr:col>
                    <xdr:colOff>106680</xdr:colOff>
                    <xdr:row>344</xdr:row>
                    <xdr:rowOff>152400</xdr:rowOff>
                  </from>
                  <to>
                    <xdr:col>3</xdr:col>
                    <xdr:colOff>7620</xdr:colOff>
                    <xdr:row>346</xdr:row>
                    <xdr:rowOff>22860</xdr:rowOff>
                  </to>
                </anchor>
              </controlPr>
            </control>
          </mc:Choice>
        </mc:AlternateContent>
        <mc:AlternateContent xmlns:mc="http://schemas.openxmlformats.org/markup-compatibility/2006">
          <mc:Choice Requires="x14">
            <control shapeId="7988" r:id="rId809" name="Check Box 820">
              <controlPr locked="0" defaultSize="0" autoFill="0" autoLine="0" autoPict="0">
                <anchor moveWithCells="1">
                  <from>
                    <xdr:col>5</xdr:col>
                    <xdr:colOff>99060</xdr:colOff>
                    <xdr:row>344</xdr:row>
                    <xdr:rowOff>152400</xdr:rowOff>
                  </from>
                  <to>
                    <xdr:col>7</xdr:col>
                    <xdr:colOff>0</xdr:colOff>
                    <xdr:row>346</xdr:row>
                    <xdr:rowOff>22860</xdr:rowOff>
                  </to>
                </anchor>
              </controlPr>
            </control>
          </mc:Choice>
        </mc:AlternateContent>
        <mc:AlternateContent xmlns:mc="http://schemas.openxmlformats.org/markup-compatibility/2006">
          <mc:Choice Requires="x14">
            <control shapeId="7989" r:id="rId810" name="Check Box 821">
              <controlPr locked="0" defaultSize="0" autoFill="0" autoLine="0" autoPict="0">
                <anchor moveWithCells="1">
                  <from>
                    <xdr:col>9</xdr:col>
                    <xdr:colOff>99060</xdr:colOff>
                    <xdr:row>344</xdr:row>
                    <xdr:rowOff>152400</xdr:rowOff>
                  </from>
                  <to>
                    <xdr:col>11</xdr:col>
                    <xdr:colOff>0</xdr:colOff>
                    <xdr:row>346</xdr:row>
                    <xdr:rowOff>22860</xdr:rowOff>
                  </to>
                </anchor>
              </controlPr>
            </control>
          </mc:Choice>
        </mc:AlternateContent>
        <mc:AlternateContent xmlns:mc="http://schemas.openxmlformats.org/markup-compatibility/2006">
          <mc:Choice Requires="x14">
            <control shapeId="7990" r:id="rId811" name="Check Box 822">
              <controlPr locked="0" defaultSize="0" autoFill="0" autoLine="0" autoPict="0">
                <anchor moveWithCells="1">
                  <from>
                    <xdr:col>1</xdr:col>
                    <xdr:colOff>106680</xdr:colOff>
                    <xdr:row>345</xdr:row>
                    <xdr:rowOff>152400</xdr:rowOff>
                  </from>
                  <to>
                    <xdr:col>3</xdr:col>
                    <xdr:colOff>7620</xdr:colOff>
                    <xdr:row>347</xdr:row>
                    <xdr:rowOff>22860</xdr:rowOff>
                  </to>
                </anchor>
              </controlPr>
            </control>
          </mc:Choice>
        </mc:AlternateContent>
        <mc:AlternateContent xmlns:mc="http://schemas.openxmlformats.org/markup-compatibility/2006">
          <mc:Choice Requires="x14">
            <control shapeId="7991" r:id="rId812" name="Check Box 823">
              <controlPr locked="0" defaultSize="0" autoFill="0" autoLine="0" autoPict="0">
                <anchor moveWithCells="1">
                  <from>
                    <xdr:col>5</xdr:col>
                    <xdr:colOff>99060</xdr:colOff>
                    <xdr:row>345</xdr:row>
                    <xdr:rowOff>152400</xdr:rowOff>
                  </from>
                  <to>
                    <xdr:col>7</xdr:col>
                    <xdr:colOff>0</xdr:colOff>
                    <xdr:row>347</xdr:row>
                    <xdr:rowOff>22860</xdr:rowOff>
                  </to>
                </anchor>
              </controlPr>
            </control>
          </mc:Choice>
        </mc:AlternateContent>
        <mc:AlternateContent xmlns:mc="http://schemas.openxmlformats.org/markup-compatibility/2006">
          <mc:Choice Requires="x14">
            <control shapeId="7992" r:id="rId813" name="Check Box 824">
              <controlPr locked="0" defaultSize="0" autoFill="0" autoLine="0" autoPict="0">
                <anchor moveWithCells="1">
                  <from>
                    <xdr:col>9</xdr:col>
                    <xdr:colOff>99060</xdr:colOff>
                    <xdr:row>345</xdr:row>
                    <xdr:rowOff>152400</xdr:rowOff>
                  </from>
                  <to>
                    <xdr:col>11</xdr:col>
                    <xdr:colOff>0</xdr:colOff>
                    <xdr:row>347</xdr:row>
                    <xdr:rowOff>22860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8"/>
  <sheetViews>
    <sheetView topLeftCell="A10" workbookViewId="0">
      <selection activeCell="D35" sqref="D35"/>
    </sheetView>
  </sheetViews>
  <sheetFormatPr defaultRowHeight="13.2"/>
  <cols>
    <col min="1" max="1" width="18.33203125" style="2" bestFit="1" customWidth="1"/>
  </cols>
  <sheetData>
    <row r="1" spans="1:1">
      <c r="A1" s="2" t="s">
        <v>202</v>
      </c>
    </row>
    <row r="2" spans="1:1">
      <c r="A2" s="109" t="s">
        <v>230</v>
      </c>
    </row>
    <row r="3" spans="1:1">
      <c r="A3" s="109" t="s">
        <v>159</v>
      </c>
    </row>
    <row r="4" spans="1:1">
      <c r="A4" s="109" t="s">
        <v>160</v>
      </c>
    </row>
    <row r="5" spans="1:1">
      <c r="A5" s="109" t="s">
        <v>161</v>
      </c>
    </row>
    <row r="6" spans="1:1">
      <c r="A6" s="109" t="s">
        <v>178</v>
      </c>
    </row>
    <row r="7" spans="1:1">
      <c r="A7" s="109" t="s">
        <v>179</v>
      </c>
    </row>
    <row r="8" spans="1:1">
      <c r="A8" s="109" t="s">
        <v>180</v>
      </c>
    </row>
    <row r="9" spans="1:1">
      <c r="A9" s="109" t="s">
        <v>181</v>
      </c>
    </row>
    <row r="10" spans="1:1">
      <c r="A10" s="109" t="s">
        <v>182</v>
      </c>
    </row>
    <row r="11" spans="1:1">
      <c r="A11" s="109" t="s">
        <v>183</v>
      </c>
    </row>
    <row r="12" spans="1:1">
      <c r="A12" s="109" t="s">
        <v>162</v>
      </c>
    </row>
    <row r="13" spans="1:1">
      <c r="A13" s="109" t="s">
        <v>163</v>
      </c>
    </row>
    <row r="14" spans="1:1">
      <c r="A14" s="109" t="s">
        <v>164</v>
      </c>
    </row>
    <row r="15" spans="1:1">
      <c r="A15" s="109" t="s">
        <v>165</v>
      </c>
    </row>
    <row r="16" spans="1:1">
      <c r="A16" s="109" t="s">
        <v>166</v>
      </c>
    </row>
    <row r="17" spans="1:1">
      <c r="A17" s="109" t="s">
        <v>188</v>
      </c>
    </row>
    <row r="18" spans="1:1">
      <c r="A18" s="109" t="s">
        <v>168</v>
      </c>
    </row>
    <row r="19" spans="1:1">
      <c r="A19" s="109" t="s">
        <v>172</v>
      </c>
    </row>
    <row r="20" spans="1:1" s="138" customFormat="1">
      <c r="A20" s="109" t="s">
        <v>184</v>
      </c>
    </row>
    <row r="21" spans="1:1" s="138" customFormat="1">
      <c r="A21" s="109" t="s">
        <v>185</v>
      </c>
    </row>
    <row r="22" spans="1:1" s="138" customFormat="1">
      <c r="A22" s="109" t="s">
        <v>227</v>
      </c>
    </row>
    <row r="23" spans="1:1">
      <c r="A23" s="109" t="s">
        <v>231</v>
      </c>
    </row>
    <row r="24" spans="1:1">
      <c r="A24" s="2" t="s">
        <v>203</v>
      </c>
    </row>
    <row r="25" spans="1:1">
      <c r="A25" s="2" t="s">
        <v>189</v>
      </c>
    </row>
    <row r="26" spans="1:1">
      <c r="A26" s="2" t="s">
        <v>190</v>
      </c>
    </row>
    <row r="27" spans="1:1">
      <c r="A27" s="2" t="s">
        <v>186</v>
      </c>
    </row>
    <row r="28" spans="1:1">
      <c r="A28" s="2" t="s">
        <v>187</v>
      </c>
    </row>
    <row r="29" spans="1:1">
      <c r="A29" s="2" t="s">
        <v>167</v>
      </c>
    </row>
    <row r="30" spans="1:1">
      <c r="A30" s="2" t="s">
        <v>205</v>
      </c>
    </row>
    <row r="31" spans="1:1">
      <c r="A31" s="2" t="s">
        <v>169</v>
      </c>
    </row>
    <row r="32" spans="1:1">
      <c r="A32" s="2" t="s">
        <v>191</v>
      </c>
    </row>
    <row r="33" spans="1:1">
      <c r="A33" s="2" t="s">
        <v>170</v>
      </c>
    </row>
    <row r="34" spans="1:1">
      <c r="A34" s="2" t="s">
        <v>171</v>
      </c>
    </row>
    <row r="35" spans="1:1">
      <c r="A35" s="2" t="s">
        <v>192</v>
      </c>
    </row>
    <row r="36" spans="1:1">
      <c r="A36" s="2" t="s">
        <v>193</v>
      </c>
    </row>
    <row r="37" spans="1:1">
      <c r="A37" s="2" t="s">
        <v>173</v>
      </c>
    </row>
    <row r="38" spans="1:1">
      <c r="A38" s="2" t="s">
        <v>194</v>
      </c>
    </row>
    <row r="39" spans="1:1">
      <c r="A39" s="2" t="s">
        <v>174</v>
      </c>
    </row>
    <row r="40" spans="1:1">
      <c r="A40" s="2" t="s">
        <v>228</v>
      </c>
    </row>
    <row r="41" spans="1:1">
      <c r="A41" s="2" t="s">
        <v>195</v>
      </c>
    </row>
    <row r="42" spans="1:1">
      <c r="A42" s="2" t="s">
        <v>196</v>
      </c>
    </row>
    <row r="43" spans="1:1">
      <c r="A43" s="2" t="s">
        <v>197</v>
      </c>
    </row>
    <row r="44" spans="1:1">
      <c r="A44" s="2" t="s">
        <v>198</v>
      </c>
    </row>
    <row r="45" spans="1:1">
      <c r="A45" s="2" t="s">
        <v>199</v>
      </c>
    </row>
    <row r="46" spans="1:1">
      <c r="A46" s="2" t="s">
        <v>200</v>
      </c>
    </row>
    <row r="47" spans="1:1">
      <c r="A47" s="2" t="s">
        <v>201</v>
      </c>
    </row>
    <row r="48" spans="1:1">
      <c r="A48" s="2" t="s">
        <v>229</v>
      </c>
    </row>
  </sheetData>
  <phoneticPr fontId="2"/>
  <pageMargins left="0.7" right="0.7" top="0.75" bottom="0.75" header="0.3" footer="0.3"/>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37"/>
  <sheetViews>
    <sheetView view="pageBreakPreview" zoomScaleNormal="100" zoomScaleSheetLayoutView="100" workbookViewId="0">
      <selection activeCell="AS23" sqref="AS23"/>
    </sheetView>
  </sheetViews>
  <sheetFormatPr defaultRowHeight="13.2"/>
  <cols>
    <col min="1" max="52" width="2.6640625" customWidth="1"/>
  </cols>
  <sheetData>
    <row r="1" spans="1:35" ht="19.5" customHeight="1">
      <c r="A1" s="53" t="s">
        <v>291</v>
      </c>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4"/>
    </row>
    <row r="2" spans="1:35" ht="19.5" customHeight="1">
      <c r="A2" s="411"/>
      <c r="B2" s="411"/>
      <c r="C2" s="411"/>
      <c r="D2" s="411"/>
      <c r="E2" s="411"/>
      <c r="F2" s="411"/>
      <c r="G2" s="411"/>
      <c r="H2" s="411"/>
      <c r="I2" s="53"/>
      <c r="J2" s="53"/>
      <c r="K2" s="53"/>
      <c r="L2" s="53"/>
      <c r="M2" s="53"/>
      <c r="N2" s="53"/>
      <c r="O2" s="53"/>
      <c r="P2" s="53"/>
      <c r="Q2" s="53"/>
      <c r="R2" s="53"/>
      <c r="S2" s="53"/>
      <c r="T2" s="53"/>
      <c r="U2" s="53"/>
      <c r="V2" s="53"/>
      <c r="W2" s="53"/>
      <c r="X2" s="53"/>
      <c r="Y2" s="53"/>
      <c r="Z2" s="53"/>
      <c r="AA2" s="53"/>
      <c r="AB2" s="53"/>
      <c r="AC2" s="53"/>
      <c r="AD2" s="53"/>
      <c r="AE2" s="53"/>
      <c r="AF2" s="53"/>
      <c r="AG2" s="53"/>
      <c r="AH2" s="53"/>
      <c r="AI2" s="4"/>
    </row>
    <row r="3" spans="1:35" ht="19.5" customHeight="1">
      <c r="A3" s="53"/>
      <c r="B3" s="412" t="s">
        <v>292</v>
      </c>
      <c r="C3" s="412"/>
      <c r="D3" s="412"/>
      <c r="E3" s="412"/>
      <c r="F3" s="412"/>
      <c r="G3" s="412"/>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53"/>
      <c r="AI3" s="4"/>
    </row>
    <row r="4" spans="1:35" ht="19.5" customHeight="1">
      <c r="AI4" s="4"/>
    </row>
    <row r="5" spans="1:35" ht="19.5" customHeight="1">
      <c r="B5" s="4" t="s">
        <v>293</v>
      </c>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I5" s="4"/>
    </row>
    <row r="6" spans="1:35" ht="19.5" customHeight="1">
      <c r="B6" s="407" t="s">
        <v>294</v>
      </c>
      <c r="C6" s="407"/>
      <c r="D6" s="407"/>
      <c r="E6" s="407"/>
      <c r="F6" s="407"/>
      <c r="G6" s="407"/>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I6" s="4"/>
    </row>
    <row r="7" spans="1:35" ht="19.5" customHeight="1">
      <c r="B7" s="408" t="s">
        <v>295</v>
      </c>
      <c r="C7" s="408"/>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row>
    <row r="8" spans="1:35" ht="19.5" customHeight="1">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spans="1:35" ht="19.5" customHeight="1">
      <c r="B9" s="407" t="s">
        <v>296</v>
      </c>
      <c r="C9" s="407"/>
      <c r="D9" s="407"/>
      <c r="E9" s="407"/>
      <c r="F9" s="407"/>
      <c r="G9" s="407"/>
      <c r="H9" s="407"/>
      <c r="I9" s="407"/>
      <c r="J9" s="407"/>
      <c r="K9" s="407"/>
      <c r="L9" s="407"/>
      <c r="M9" s="407"/>
      <c r="N9" s="407"/>
      <c r="O9" s="407"/>
      <c r="P9" s="407"/>
      <c r="Q9" s="407"/>
      <c r="R9" s="407"/>
      <c r="S9" s="407"/>
      <c r="T9" s="407"/>
      <c r="U9" s="407"/>
      <c r="V9" s="407"/>
      <c r="W9" s="407"/>
      <c r="X9" s="407"/>
      <c r="Y9" s="407"/>
      <c r="Z9" s="407"/>
      <c r="AA9" s="407"/>
      <c r="AB9" s="407"/>
      <c r="AC9" s="407"/>
      <c r="AD9" s="407"/>
      <c r="AE9" s="407"/>
      <c r="AF9" s="407"/>
      <c r="AG9" s="407"/>
    </row>
    <row r="10" spans="1:35" ht="19.5" customHeight="1">
      <c r="B10" s="407" t="s">
        <v>297</v>
      </c>
      <c r="C10" s="407"/>
      <c r="D10" s="407"/>
      <c r="E10" s="407"/>
      <c r="F10" s="407"/>
      <c r="G10" s="407"/>
      <c r="H10" s="407"/>
      <c r="I10" s="407"/>
      <c r="J10" s="407"/>
      <c r="K10" s="407"/>
      <c r="L10" s="407"/>
      <c r="M10" s="407"/>
      <c r="N10" s="407"/>
      <c r="O10" s="407"/>
      <c r="P10" s="407"/>
      <c r="Q10" s="407"/>
      <c r="R10" s="407"/>
      <c r="S10" s="407"/>
      <c r="T10" s="407"/>
      <c r="U10" s="407"/>
      <c r="V10" s="407"/>
      <c r="W10" s="407"/>
      <c r="X10" s="407"/>
      <c r="Y10" s="407"/>
      <c r="Z10" s="407"/>
      <c r="AA10" s="407"/>
      <c r="AB10" s="407"/>
      <c r="AC10" s="407"/>
      <c r="AD10" s="407"/>
      <c r="AE10" s="407"/>
      <c r="AF10" s="407"/>
      <c r="AG10" s="407"/>
    </row>
    <row r="11" spans="1:35" ht="19.5" customHeight="1">
      <c r="B11" s="410" t="s">
        <v>298</v>
      </c>
      <c r="C11" s="410"/>
      <c r="D11" s="410"/>
      <c r="E11" s="410"/>
      <c r="F11" s="410"/>
      <c r="G11" s="410"/>
      <c r="H11" s="410"/>
      <c r="I11" s="410"/>
      <c r="J11" s="410"/>
      <c r="K11" s="410"/>
      <c r="L11" s="410"/>
      <c r="M11" s="410"/>
      <c r="N11" s="410"/>
      <c r="O11" s="410"/>
      <c r="P11" s="410"/>
      <c r="Q11" s="410"/>
      <c r="R11" s="410"/>
      <c r="S11" s="410"/>
      <c r="T11" s="410"/>
      <c r="U11" s="410"/>
      <c r="V11" s="410"/>
      <c r="W11" s="410"/>
      <c r="X11" s="410"/>
      <c r="Y11" s="410"/>
      <c r="Z11" s="410"/>
      <c r="AA11" s="410"/>
      <c r="AB11" s="410"/>
      <c r="AC11" s="410"/>
      <c r="AD11" s="410"/>
      <c r="AE11" s="410"/>
      <c r="AF11" s="410"/>
      <c r="AG11" s="410"/>
    </row>
    <row r="12" spans="1:35" ht="19.5" customHeigh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spans="1:35" ht="19.5" customHeight="1">
      <c r="B13" s="408" t="s">
        <v>299</v>
      </c>
      <c r="C13" s="408"/>
      <c r="D13" s="408"/>
      <c r="E13" s="408"/>
      <c r="F13" s="408"/>
      <c r="G13" s="408"/>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8"/>
      <c r="AG13" s="408"/>
    </row>
    <row r="14" spans="1:35" ht="19.5" customHeight="1">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spans="1:35" ht="19.5" customHeight="1">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spans="1:35" ht="19.5" customHeight="1">
      <c r="B16" s="4"/>
      <c r="C16" s="4"/>
      <c r="D16" s="4"/>
      <c r="E16" s="4"/>
      <c r="F16" s="4"/>
      <c r="G16" s="4"/>
      <c r="H16" s="4"/>
      <c r="I16" s="4"/>
      <c r="J16" s="4"/>
      <c r="K16" s="4"/>
      <c r="L16" s="4"/>
      <c r="M16" s="4"/>
      <c r="N16" s="4"/>
      <c r="O16" s="4"/>
      <c r="P16" s="4"/>
      <c r="Q16" s="4"/>
      <c r="R16" s="4"/>
      <c r="S16" s="4"/>
      <c r="T16" s="4"/>
      <c r="U16" s="4"/>
      <c r="V16" s="4"/>
      <c r="W16" s="409" t="str">
        <f>入力ｼｰﾄ1!J16</f>
        <v>令和</v>
      </c>
      <c r="X16" s="409"/>
      <c r="Y16" s="409">
        <f>IF(入力ｼｰﾄ1!L16="","",入力ｼｰﾄ1!L16)</f>
        <v>8</v>
      </c>
      <c r="Z16" s="409"/>
      <c r="AA16" s="85" t="s">
        <v>28</v>
      </c>
      <c r="AB16" s="409" t="str">
        <f>IF(入力ｼｰﾄ1!O16="","",入力ｼｰﾄ1!O16)</f>
        <v/>
      </c>
      <c r="AC16" s="409"/>
      <c r="AD16" s="85" t="s">
        <v>29</v>
      </c>
      <c r="AE16" s="409" t="str">
        <f>IF(入力ｼｰﾄ1!R16="","",入力ｼｰﾄ1!R16)</f>
        <v/>
      </c>
      <c r="AF16" s="409"/>
      <c r="AG16" s="85" t="s">
        <v>30</v>
      </c>
    </row>
    <row r="17" spans="1:35" ht="19.5"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spans="1:35" ht="19.5" customHeight="1">
      <c r="B18" s="4"/>
      <c r="C18" s="4"/>
      <c r="D18" s="4"/>
      <c r="E18" s="4"/>
      <c r="F18" s="4"/>
      <c r="G18" s="4"/>
      <c r="H18" s="4"/>
      <c r="I18" s="4"/>
      <c r="J18" s="4"/>
      <c r="K18" s="4"/>
      <c r="L18" s="4"/>
      <c r="M18" s="4"/>
      <c r="N18" s="4"/>
      <c r="O18" s="4"/>
      <c r="P18" s="4"/>
      <c r="Q18" s="4"/>
      <c r="R18" s="4"/>
      <c r="S18" s="407" t="s">
        <v>300</v>
      </c>
      <c r="T18" s="407"/>
      <c r="U18" s="407"/>
      <c r="V18" s="4"/>
      <c r="W18" s="155" t="str">
        <f>IF(入力ｼｰﾄ1!H5="","",入力ｼｰﾄ1!H5)</f>
        <v/>
      </c>
      <c r="X18" s="155"/>
      <c r="Y18" s="155"/>
      <c r="Z18" s="155"/>
      <c r="AA18" s="155"/>
      <c r="AB18" s="155"/>
      <c r="AC18" s="155"/>
      <c r="AD18" s="155"/>
      <c r="AE18" s="155"/>
      <c r="AF18" s="155"/>
      <c r="AG18" s="155"/>
    </row>
    <row r="19" spans="1:35" ht="19.5" customHeight="1">
      <c r="B19" s="4"/>
      <c r="C19" s="4"/>
      <c r="D19" s="4"/>
      <c r="E19" s="4"/>
      <c r="F19" s="4"/>
      <c r="G19" s="4"/>
      <c r="H19" s="4"/>
      <c r="I19" s="4"/>
      <c r="J19" s="4"/>
      <c r="K19" s="4"/>
      <c r="L19" s="4"/>
      <c r="M19" s="4"/>
      <c r="N19" s="4"/>
      <c r="O19" s="4"/>
      <c r="P19" s="4"/>
      <c r="Q19" s="4"/>
      <c r="R19" s="4"/>
      <c r="S19" s="407" t="s">
        <v>301</v>
      </c>
      <c r="T19" s="407"/>
      <c r="U19" s="407"/>
      <c r="V19" s="4"/>
      <c r="W19" s="407" t="str">
        <f>IF(入力ｼｰﾄ1!H4="","",入力ｼｰﾄ1!H4)</f>
        <v/>
      </c>
      <c r="X19" s="407"/>
      <c r="Y19" s="407"/>
      <c r="Z19" s="407"/>
      <c r="AA19" s="407"/>
      <c r="AB19" s="407"/>
      <c r="AC19" s="407"/>
      <c r="AD19" s="407"/>
      <c r="AE19" s="407"/>
      <c r="AF19" s="4"/>
      <c r="AG19" s="4" t="s">
        <v>49</v>
      </c>
    </row>
    <row r="20" spans="1:35" ht="19.5" customHeight="1">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row>
    <row r="21" spans="1:35" ht="19.5" customHeight="1">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row>
    <row r="22" spans="1:35" ht="19.5" customHeight="1">
      <c r="B22" s="153" t="s">
        <v>302</v>
      </c>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row>
    <row r="23" spans="1:35" ht="19.5" customHeight="1"/>
    <row r="24" spans="1:35" ht="19.5" customHeight="1">
      <c r="C24" s="145" t="s">
        <v>303</v>
      </c>
    </row>
    <row r="25" spans="1:35" ht="19.5" customHeight="1"/>
    <row r="26" spans="1:35" ht="19.5" customHeight="1">
      <c r="A26" s="43"/>
      <c r="B26" s="43"/>
      <c r="C26" s="43"/>
      <c r="D26" s="43"/>
      <c r="E26" s="43"/>
      <c r="F26" s="43"/>
      <c r="G26" s="43"/>
      <c r="H26" s="43"/>
      <c r="I26" s="43"/>
      <c r="J26" s="43"/>
      <c r="K26" s="43"/>
      <c r="L26" s="43"/>
      <c r="M26" s="43"/>
      <c r="N26" s="43"/>
      <c r="O26" s="43"/>
      <c r="P26" s="43"/>
      <c r="Q26" s="43"/>
      <c r="R26" s="43"/>
      <c r="S26" s="43"/>
      <c r="T26" s="43"/>
      <c r="U26" s="43"/>
      <c r="V26" s="43"/>
      <c r="W26" s="43"/>
      <c r="X26" s="361"/>
      <c r="Y26" s="361"/>
      <c r="Z26" s="361"/>
      <c r="AA26" s="361"/>
      <c r="AB26" s="143" t="s">
        <v>28</v>
      </c>
      <c r="AC26" s="361"/>
      <c r="AD26" s="361"/>
      <c r="AE26" s="143" t="s">
        <v>29</v>
      </c>
      <c r="AF26" s="361"/>
      <c r="AG26" s="361"/>
      <c r="AH26" s="143" t="s">
        <v>30</v>
      </c>
    </row>
    <row r="27" spans="1:35" ht="19.5" customHeight="1">
      <c r="A27" s="351" t="s">
        <v>70</v>
      </c>
      <c r="B27" s="351"/>
      <c r="C27" s="351"/>
      <c r="D27" s="351"/>
      <c r="E27" s="351"/>
      <c r="F27" s="351"/>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row>
    <row r="28" spans="1:35" ht="19.5" customHeight="1">
      <c r="A28" s="43"/>
      <c r="B28" s="43"/>
      <c r="C28" s="43"/>
      <c r="D28" s="43"/>
      <c r="E28" s="43"/>
      <c r="F28" s="43"/>
      <c r="G28" s="43"/>
      <c r="H28" s="43"/>
      <c r="I28" s="43"/>
      <c r="J28" s="43"/>
      <c r="K28" s="43"/>
      <c r="L28" s="43"/>
      <c r="M28" s="43"/>
      <c r="N28" s="43"/>
      <c r="O28" s="43"/>
      <c r="P28" s="43"/>
      <c r="Q28" s="43"/>
      <c r="R28" s="43"/>
      <c r="S28" s="43"/>
      <c r="T28" s="43"/>
      <c r="U28" s="361" t="s">
        <v>259</v>
      </c>
      <c r="V28" s="361"/>
      <c r="W28" s="361"/>
      <c r="X28" s="361"/>
      <c r="Y28" s="361"/>
      <c r="Z28" s="43"/>
      <c r="AA28" s="43"/>
      <c r="AB28" s="43"/>
      <c r="AC28" s="43"/>
      <c r="AD28" s="43"/>
      <c r="AE28" s="43"/>
      <c r="AF28" s="43"/>
      <c r="AG28" s="361" t="s">
        <v>49</v>
      </c>
      <c r="AH28" s="361"/>
    </row>
    <row r="29" spans="1:35" ht="19.5" customHeight="1">
      <c r="A29" s="43"/>
      <c r="B29" s="43"/>
      <c r="C29" s="43"/>
      <c r="D29" s="43"/>
      <c r="E29" s="43"/>
      <c r="F29" s="43"/>
      <c r="G29" s="43"/>
      <c r="H29" s="43"/>
      <c r="I29" s="43"/>
      <c r="J29" s="50"/>
      <c r="K29" s="50"/>
      <c r="L29" s="50"/>
      <c r="M29" s="50"/>
      <c r="N29" s="50"/>
      <c r="O29" s="50"/>
      <c r="P29" s="50"/>
      <c r="Q29" s="50"/>
      <c r="R29" s="50"/>
      <c r="S29" s="50"/>
      <c r="T29" s="50"/>
      <c r="U29" s="50"/>
      <c r="V29" s="50"/>
      <c r="W29" s="50"/>
      <c r="X29" s="50"/>
      <c r="Y29" s="50"/>
      <c r="Z29" s="50"/>
      <c r="AA29" s="43"/>
      <c r="AB29" s="43"/>
      <c r="AC29" s="43"/>
      <c r="AD29" s="43"/>
      <c r="AE29" s="43"/>
      <c r="AF29" s="43"/>
      <c r="AG29" s="43"/>
      <c r="AH29" s="43"/>
      <c r="AI29" s="43"/>
    </row>
    <row r="30" spans="1:35" ht="19.5" customHeight="1">
      <c r="A30" s="43"/>
      <c r="B30" s="43"/>
      <c r="C30" s="43"/>
      <c r="D30" s="43"/>
      <c r="E30" s="43"/>
      <c r="F30" s="43"/>
      <c r="G30" s="43"/>
      <c r="H30" s="43"/>
      <c r="I30" s="43"/>
      <c r="J30" s="671" t="s">
        <v>71</v>
      </c>
      <c r="K30" s="672"/>
      <c r="L30" s="672"/>
      <c r="M30" s="672"/>
      <c r="N30" s="672"/>
      <c r="O30" s="672"/>
      <c r="P30" s="672"/>
      <c r="Q30" s="672"/>
      <c r="R30" s="672"/>
      <c r="S30" s="672"/>
      <c r="T30" s="392" t="s">
        <v>72</v>
      </c>
      <c r="U30" s="386"/>
      <c r="V30" s="386"/>
      <c r="W30" s="386"/>
      <c r="X30" s="386"/>
      <c r="Y30" s="386"/>
      <c r="Z30" s="387"/>
      <c r="AA30" s="51"/>
      <c r="AB30" s="43"/>
      <c r="AC30" s="43"/>
      <c r="AD30" s="43"/>
      <c r="AE30" s="43"/>
      <c r="AF30" s="43"/>
      <c r="AG30" s="43"/>
      <c r="AH30" s="43"/>
      <c r="AI30" s="43"/>
    </row>
    <row r="31" spans="1:35" ht="19.5" customHeight="1">
      <c r="A31" s="43"/>
      <c r="B31" s="43"/>
      <c r="C31" s="43"/>
      <c r="D31" s="43"/>
      <c r="E31" s="43"/>
      <c r="F31" s="43"/>
      <c r="G31" s="43"/>
      <c r="H31" s="43"/>
      <c r="I31" s="43"/>
      <c r="J31" s="43"/>
      <c r="K31" s="43"/>
      <c r="L31" s="43"/>
      <c r="M31" s="43"/>
      <c r="N31" s="43"/>
      <c r="O31" s="43"/>
      <c r="P31" s="43"/>
      <c r="Q31" s="43"/>
      <c r="R31" s="52"/>
      <c r="S31" s="43"/>
      <c r="T31" s="52"/>
      <c r="U31" s="43"/>
      <c r="V31" s="43"/>
      <c r="W31" s="43"/>
      <c r="X31" s="43"/>
      <c r="Y31" s="43"/>
      <c r="Z31" s="43"/>
      <c r="AA31" s="43"/>
      <c r="AB31" s="43"/>
      <c r="AC31" s="43"/>
      <c r="AD31" s="43"/>
      <c r="AE31" s="43"/>
      <c r="AF31" s="43"/>
      <c r="AG31" s="43"/>
      <c r="AH31" s="43"/>
      <c r="AI31" s="43"/>
    </row>
    <row r="32" spans="1:35" ht="19.5" customHeight="1">
      <c r="A32" s="404" t="s">
        <v>73</v>
      </c>
      <c r="B32" s="404"/>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404"/>
      <c r="AA32" s="404"/>
      <c r="AB32" s="404"/>
      <c r="AC32" s="404"/>
      <c r="AD32" s="404"/>
      <c r="AE32" s="404"/>
      <c r="AF32" s="404"/>
      <c r="AG32" s="404"/>
      <c r="AH32" s="404"/>
      <c r="AI32" s="404"/>
    </row>
    <row r="33" spans="1:34" ht="19.5" customHeight="1">
      <c r="A33" s="43"/>
      <c r="B33" s="43"/>
      <c r="C33" s="43"/>
      <c r="D33" s="43"/>
      <c r="E33" s="43"/>
      <c r="F33" s="43"/>
      <c r="G33" s="43"/>
      <c r="H33" s="43"/>
      <c r="I33" s="43"/>
      <c r="J33" s="43"/>
      <c r="K33" s="43"/>
      <c r="L33" s="43"/>
      <c r="M33" s="43"/>
      <c r="N33" s="43"/>
      <c r="O33" s="361"/>
      <c r="P33" s="361"/>
      <c r="Q33" s="43"/>
      <c r="R33" s="43"/>
      <c r="S33" s="43"/>
      <c r="T33" s="43"/>
      <c r="U33" s="43"/>
      <c r="V33" s="43"/>
      <c r="W33" s="43"/>
      <c r="X33" s="43"/>
      <c r="Y33" s="43"/>
      <c r="Z33" s="361"/>
      <c r="AA33" s="361"/>
      <c r="AB33" s="143" t="s">
        <v>28</v>
      </c>
      <c r="AC33" s="361"/>
      <c r="AD33" s="361"/>
      <c r="AE33" s="143" t="s">
        <v>29</v>
      </c>
      <c r="AF33" s="361"/>
      <c r="AG33" s="361"/>
      <c r="AH33" s="143" t="s">
        <v>30</v>
      </c>
    </row>
    <row r="34" spans="1:34" ht="19.5" customHeight="1"/>
    <row r="35" spans="1:34" ht="19.5" customHeight="1">
      <c r="A35" s="43"/>
      <c r="B35" s="43"/>
      <c r="C35" s="43"/>
      <c r="D35" s="43"/>
      <c r="E35" s="43"/>
      <c r="F35" s="43"/>
      <c r="G35" s="43"/>
      <c r="H35" s="43"/>
      <c r="I35" s="43"/>
      <c r="J35" s="43"/>
      <c r="K35" s="43"/>
      <c r="L35" s="43"/>
      <c r="M35" s="43"/>
      <c r="N35" s="43"/>
      <c r="O35" s="43"/>
      <c r="P35" s="43"/>
      <c r="Q35" s="43"/>
      <c r="R35" s="43"/>
      <c r="S35" s="43"/>
      <c r="T35" s="43"/>
      <c r="U35" s="361" t="s">
        <v>74</v>
      </c>
      <c r="V35" s="361"/>
      <c r="W35" s="361"/>
      <c r="X35" s="361"/>
      <c r="Y35" s="361"/>
      <c r="Z35" s="43"/>
      <c r="AA35" s="43"/>
      <c r="AB35" s="43"/>
      <c r="AC35" s="43"/>
      <c r="AD35" s="43"/>
      <c r="AE35" s="43"/>
      <c r="AF35" s="43"/>
      <c r="AG35" s="361" t="s">
        <v>49</v>
      </c>
      <c r="AH35" s="361"/>
    </row>
    <row r="36" spans="1:34" ht="19.5" customHeight="1"/>
    <row r="37" spans="1:34" ht="19.5" customHeight="1"/>
  </sheetData>
  <mergeCells count="31">
    <mergeCell ref="B10:AG10"/>
    <mergeCell ref="B11:AG11"/>
    <mergeCell ref="A2:H2"/>
    <mergeCell ref="B3:AG3"/>
    <mergeCell ref="B6:AG6"/>
    <mergeCell ref="B7:AG7"/>
    <mergeCell ref="B9:AG9"/>
    <mergeCell ref="S18:U18"/>
    <mergeCell ref="S19:U19"/>
    <mergeCell ref="W19:AE19"/>
    <mergeCell ref="B13:AG13"/>
    <mergeCell ref="W16:X16"/>
    <mergeCell ref="Y16:Z16"/>
    <mergeCell ref="AB16:AC16"/>
    <mergeCell ref="AE16:AF16"/>
    <mergeCell ref="X26:Y26"/>
    <mergeCell ref="Z26:AA26"/>
    <mergeCell ref="AC26:AD26"/>
    <mergeCell ref="AF26:AG26"/>
    <mergeCell ref="A27:F27"/>
    <mergeCell ref="U28:Y28"/>
    <mergeCell ref="AG28:AH28"/>
    <mergeCell ref="J30:S30"/>
    <mergeCell ref="T30:Z30"/>
    <mergeCell ref="A32:AI32"/>
    <mergeCell ref="O33:P33"/>
    <mergeCell ref="Z33:AA33"/>
    <mergeCell ref="AC33:AD33"/>
    <mergeCell ref="AF33:AG33"/>
    <mergeCell ref="U35:Y35"/>
    <mergeCell ref="AG35:AH35"/>
  </mergeCells>
  <phoneticPr fontId="2"/>
  <printOptions horizontalCentered="1" verticalCentered="1"/>
  <pageMargins left="0.70866141732283472" right="0.70866141732283472" top="0.74803149606299213" bottom="0.74803149606299213" header="0.31496062992125984" footer="0.31496062992125984"/>
  <pageSetup paperSize="9" scale="9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6E3F4-665F-4D35-B15E-BE5636C1EF8E}">
  <dimension ref="A1:AS47"/>
  <sheetViews>
    <sheetView view="pageBreakPreview" topLeftCell="A19" zoomScaleNormal="100" zoomScaleSheetLayoutView="100" workbookViewId="0">
      <selection activeCell="AR13" sqref="AR13"/>
    </sheetView>
  </sheetViews>
  <sheetFormatPr defaultColWidth="8.88671875" defaultRowHeight="13.2"/>
  <cols>
    <col min="1" max="52" width="2.6640625" style="138" customWidth="1"/>
    <col min="53" max="16384" width="8.88671875" style="138"/>
  </cols>
  <sheetData>
    <row r="1" spans="1:45" ht="19.5" customHeight="1">
      <c r="A1" s="53" t="s">
        <v>304</v>
      </c>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4"/>
    </row>
    <row r="2" spans="1:45" ht="19.5" customHeight="1">
      <c r="A2" s="53"/>
      <c r="B2" s="53"/>
      <c r="C2" s="53"/>
      <c r="D2" s="53"/>
      <c r="E2" s="53"/>
      <c r="F2" s="53"/>
      <c r="G2" s="53"/>
      <c r="H2" s="53"/>
      <c r="I2" s="53"/>
      <c r="J2" s="53"/>
      <c r="K2" s="53"/>
      <c r="L2" s="53"/>
      <c r="M2" s="53"/>
      <c r="N2" s="53"/>
      <c r="O2" s="53"/>
      <c r="P2" s="53"/>
      <c r="Q2" s="53"/>
      <c r="R2" s="53"/>
      <c r="S2" s="53"/>
      <c r="T2" s="53"/>
      <c r="U2" s="53"/>
      <c r="V2" s="53"/>
      <c r="W2" s="409" t="str">
        <f>入力ｼｰﾄ1!J30</f>
        <v>令和</v>
      </c>
      <c r="X2" s="409"/>
      <c r="Y2" s="409" t="str">
        <f>IF(入力ｼｰﾄ1!L30="","",入力ｼｰﾄ1!L30)</f>
        <v/>
      </c>
      <c r="Z2" s="409"/>
      <c r="AA2" s="85" t="s">
        <v>28</v>
      </c>
      <c r="AB2" s="409" t="str">
        <f>IF(入力ｼｰﾄ1!O30="","",入力ｼｰﾄ1!O30)</f>
        <v/>
      </c>
      <c r="AC2" s="409"/>
      <c r="AD2" s="85" t="s">
        <v>29</v>
      </c>
      <c r="AE2" s="409" t="str">
        <f>IF(入力ｼｰﾄ1!R30="","",入力ｼｰﾄ1!R30)</f>
        <v/>
      </c>
      <c r="AF2" s="409"/>
      <c r="AG2" s="85" t="s">
        <v>30</v>
      </c>
      <c r="AH2" s="53"/>
      <c r="AI2" s="4"/>
    </row>
    <row r="3" spans="1:45" ht="19.5" customHeight="1">
      <c r="A3" s="411" t="s">
        <v>215</v>
      </c>
      <c r="B3" s="411"/>
      <c r="C3" s="411"/>
      <c r="D3" s="411"/>
      <c r="E3" s="411"/>
      <c r="F3" s="411"/>
      <c r="G3" s="411"/>
      <c r="H3" s="411"/>
      <c r="I3" s="53"/>
      <c r="J3" s="53"/>
      <c r="K3" s="53"/>
      <c r="L3" s="53"/>
      <c r="M3" s="53"/>
      <c r="N3" s="53"/>
      <c r="O3" s="53"/>
      <c r="P3" s="53"/>
      <c r="Q3" s="53"/>
      <c r="R3" s="53"/>
      <c r="S3" s="53"/>
      <c r="T3" s="53"/>
      <c r="U3" s="53"/>
      <c r="V3" s="53"/>
      <c r="W3" s="53"/>
      <c r="X3" s="53"/>
      <c r="Y3" s="53"/>
      <c r="Z3" s="53"/>
      <c r="AA3" s="53"/>
      <c r="AB3" s="53"/>
      <c r="AC3" s="53"/>
      <c r="AD3" s="53"/>
      <c r="AE3" s="53"/>
      <c r="AF3" s="53"/>
      <c r="AG3" s="53"/>
      <c r="AH3" s="53"/>
      <c r="AI3" s="4"/>
    </row>
    <row r="4" spans="1:45" ht="19.5" customHeight="1">
      <c r="A4" s="53"/>
      <c r="B4" s="53"/>
      <c r="C4" s="53"/>
      <c r="D4" s="53"/>
      <c r="E4" s="53"/>
      <c r="F4" s="53"/>
      <c r="G4" s="53"/>
      <c r="H4" s="53"/>
      <c r="I4" s="53"/>
      <c r="J4" s="53"/>
      <c r="K4" s="53"/>
      <c r="L4" s="53"/>
      <c r="M4" s="53"/>
      <c r="N4" s="53"/>
      <c r="O4" s="53"/>
      <c r="P4" s="53"/>
      <c r="Q4" s="413" t="s">
        <v>19</v>
      </c>
      <c r="R4" s="413"/>
      <c r="S4" s="413"/>
      <c r="T4" s="413"/>
      <c r="U4" s="53"/>
      <c r="V4" s="414" t="str">
        <f>IF(入力ｼｰﾄ1!H5="","",入力ｼｰﾄ1!H5)</f>
        <v/>
      </c>
      <c r="W4" s="414"/>
      <c r="X4" s="414"/>
      <c r="Y4" s="414"/>
      <c r="Z4" s="414"/>
      <c r="AA4" s="414"/>
      <c r="AB4" s="414"/>
      <c r="AC4" s="414"/>
      <c r="AD4" s="414"/>
      <c r="AE4" s="414"/>
      <c r="AF4" s="414"/>
      <c r="AG4" s="414"/>
      <c r="AH4" s="53"/>
      <c r="AI4" s="4"/>
    </row>
    <row r="5" spans="1:45" ht="19.5" customHeight="1">
      <c r="A5" s="53"/>
      <c r="B5" s="53"/>
      <c r="C5" s="53"/>
      <c r="D5" s="53"/>
      <c r="E5" s="53"/>
      <c r="F5" s="53"/>
      <c r="G5" s="53"/>
      <c r="H5" s="53"/>
      <c r="I5" s="53"/>
      <c r="J5" s="53"/>
      <c r="K5" s="53"/>
      <c r="L5" s="53"/>
      <c r="M5" s="53"/>
      <c r="N5" s="53"/>
      <c r="O5" s="53"/>
      <c r="P5" s="53"/>
      <c r="Q5" s="413" t="s">
        <v>18</v>
      </c>
      <c r="R5" s="413"/>
      <c r="S5" s="413"/>
      <c r="T5" s="413"/>
      <c r="U5" s="53"/>
      <c r="V5" s="411" t="str">
        <f>IF(入力ｼｰﾄ1!H4="","",入力ｼｰﾄ1!H4)</f>
        <v/>
      </c>
      <c r="W5" s="411"/>
      <c r="X5" s="411"/>
      <c r="Y5" s="411"/>
      <c r="Z5" s="411"/>
      <c r="AA5" s="411"/>
      <c r="AB5" s="411"/>
      <c r="AC5" s="411"/>
      <c r="AD5" s="411"/>
      <c r="AE5" s="411"/>
      <c r="AF5" s="409" t="s">
        <v>49</v>
      </c>
      <c r="AG5" s="409"/>
      <c r="AH5" s="53"/>
      <c r="AI5" s="4"/>
    </row>
    <row r="6" spans="1:45" ht="19.5" customHeight="1">
      <c r="A6" s="53"/>
      <c r="B6" s="53"/>
      <c r="C6" s="53"/>
      <c r="D6" s="53"/>
      <c r="E6" s="53"/>
      <c r="F6" s="53"/>
      <c r="G6" s="53"/>
      <c r="H6" s="53"/>
      <c r="I6" s="53"/>
      <c r="J6" s="53"/>
      <c r="K6" s="53"/>
      <c r="L6" s="53"/>
      <c r="M6" s="53"/>
      <c r="N6" s="53"/>
      <c r="O6" s="53"/>
      <c r="P6" s="53"/>
      <c r="Q6" s="413" t="s">
        <v>20</v>
      </c>
      <c r="R6" s="413"/>
      <c r="S6" s="413"/>
      <c r="T6" s="413"/>
      <c r="U6" s="53"/>
      <c r="V6" s="411" t="str">
        <f>IF(入力ｼｰﾄ1!H6="","",入力ｼｰﾄ1!H6)</f>
        <v/>
      </c>
      <c r="W6" s="411"/>
      <c r="X6" s="411"/>
      <c r="Y6" s="411"/>
      <c r="Z6" s="411"/>
      <c r="AA6" s="411"/>
      <c r="AB6" s="411"/>
      <c r="AC6" s="411"/>
      <c r="AD6" s="411"/>
      <c r="AE6" s="411"/>
      <c r="AF6" s="411"/>
      <c r="AG6" s="411"/>
      <c r="AH6" s="53"/>
      <c r="AI6" s="4"/>
    </row>
    <row r="7" spans="1:45" ht="19.5" customHeight="1">
      <c r="A7" s="53"/>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4"/>
    </row>
    <row r="8" spans="1:45" ht="19.5" customHeight="1">
      <c r="A8" s="416" t="s">
        <v>381</v>
      </c>
      <c r="B8" s="416"/>
      <c r="C8" s="416"/>
      <c r="D8" s="416"/>
      <c r="E8" s="416"/>
      <c r="F8" s="416"/>
      <c r="G8" s="416"/>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c r="AH8" s="84"/>
    </row>
    <row r="9" spans="1:45" ht="19.5" customHeight="1">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row>
    <row r="10" spans="1:45" ht="19.5" customHeight="1">
      <c r="A10" s="411" t="s">
        <v>305</v>
      </c>
      <c r="B10" s="411"/>
      <c r="C10" s="411"/>
      <c r="D10" s="411"/>
      <c r="E10" s="411"/>
      <c r="F10" s="411"/>
      <c r="G10" s="411"/>
      <c r="H10" s="411"/>
      <c r="I10" s="411"/>
      <c r="J10" s="411"/>
      <c r="K10" s="411"/>
      <c r="L10" s="411"/>
      <c r="M10" s="411"/>
      <c r="N10" s="411"/>
      <c r="O10" s="411"/>
      <c r="P10" s="411"/>
      <c r="Q10" s="411"/>
      <c r="R10" s="411"/>
      <c r="S10" s="411"/>
      <c r="T10" s="411"/>
      <c r="U10" s="411"/>
      <c r="V10" s="411"/>
      <c r="W10" s="411"/>
      <c r="X10" s="411"/>
      <c r="Y10" s="411"/>
      <c r="Z10" s="411"/>
      <c r="AA10" s="411"/>
      <c r="AB10" s="411"/>
      <c r="AC10" s="411"/>
      <c r="AD10" s="411"/>
      <c r="AE10" s="411"/>
      <c r="AF10" s="411"/>
      <c r="AG10" s="411"/>
      <c r="AH10" s="411"/>
    </row>
    <row r="11" spans="1:45" ht="19.5" customHeight="1">
      <c r="A11" s="411" t="s">
        <v>306</v>
      </c>
      <c r="B11" s="411"/>
      <c r="C11" s="411"/>
      <c r="D11" s="411"/>
      <c r="E11" s="411"/>
      <c r="F11" s="411"/>
      <c r="G11" s="411"/>
      <c r="H11" s="411"/>
      <c r="I11" s="411"/>
      <c r="J11" s="411"/>
      <c r="K11" s="411"/>
      <c r="L11" s="411"/>
      <c r="M11" s="411"/>
      <c r="N11" s="411"/>
      <c r="O11" s="411"/>
      <c r="P11" s="411"/>
      <c r="Q11" s="411"/>
      <c r="R11" s="411"/>
      <c r="S11" s="411"/>
      <c r="T11" s="411"/>
      <c r="U11" s="411"/>
      <c r="V11" s="411"/>
      <c r="W11" s="411"/>
      <c r="X11" s="411"/>
      <c r="Y11" s="411"/>
      <c r="Z11" s="411"/>
      <c r="AA11" s="411"/>
      <c r="AB11" s="411"/>
      <c r="AC11" s="411"/>
      <c r="AD11" s="411"/>
      <c r="AE11" s="411"/>
      <c r="AF11" s="411"/>
      <c r="AG11" s="411"/>
      <c r="AH11" s="411"/>
    </row>
    <row r="12" spans="1:45" ht="19.5" customHeigh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S12" s="146"/>
    </row>
    <row r="13" spans="1:45" ht="19.5" customHeight="1">
      <c r="A13" s="53"/>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row>
    <row r="14" spans="1:45" ht="19.5" customHeight="1">
      <c r="A14" s="409" t="s">
        <v>50</v>
      </c>
      <c r="B14" s="409"/>
      <c r="C14" s="409"/>
      <c r="D14" s="409"/>
      <c r="E14" s="409"/>
      <c r="F14" s="409"/>
      <c r="G14" s="409"/>
      <c r="H14" s="409"/>
      <c r="I14" s="409"/>
      <c r="J14" s="409"/>
      <c r="K14" s="409"/>
      <c r="L14" s="409"/>
      <c r="M14" s="409"/>
      <c r="N14" s="409"/>
      <c r="O14" s="409"/>
      <c r="P14" s="409"/>
      <c r="Q14" s="409"/>
      <c r="R14" s="409"/>
      <c r="S14" s="409"/>
      <c r="T14" s="409"/>
      <c r="U14" s="409"/>
      <c r="V14" s="409"/>
      <c r="W14" s="409"/>
      <c r="X14" s="409"/>
      <c r="Y14" s="409"/>
      <c r="Z14" s="409"/>
      <c r="AA14" s="409"/>
      <c r="AB14" s="409"/>
      <c r="AC14" s="409"/>
      <c r="AD14" s="409"/>
      <c r="AE14" s="409"/>
      <c r="AF14" s="409"/>
      <c r="AG14" s="409"/>
      <c r="AH14" s="53"/>
    </row>
    <row r="15" spans="1:45" ht="19.5" customHeight="1">
      <c r="A15" s="53"/>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row>
    <row r="16" spans="1:45" ht="19.5" customHeight="1">
      <c r="A16" s="53" t="s">
        <v>307</v>
      </c>
      <c r="B16" s="53"/>
      <c r="C16" s="53"/>
      <c r="D16" s="53"/>
      <c r="E16" s="53"/>
      <c r="F16" s="53"/>
      <c r="G16" s="53"/>
      <c r="H16" s="53"/>
      <c r="I16" s="53"/>
      <c r="J16" s="53"/>
      <c r="K16" s="53"/>
      <c r="L16" s="53"/>
      <c r="M16" s="409" t="str">
        <f>IF(入力ｼｰﾄ1!J21="","",入力ｼｰﾄ1!J21)</f>
        <v>令和</v>
      </c>
      <c r="N16" s="409"/>
      <c r="O16" s="409">
        <f>IF(入力ｼｰﾄ1!L21="","",入力ｼｰﾄ1!L21)</f>
        <v>8</v>
      </c>
      <c r="P16" s="409"/>
      <c r="Q16" s="85" t="s">
        <v>28</v>
      </c>
      <c r="R16" s="409" t="str">
        <f>IF(入力ｼｰﾄ1!O21="","",入力ｼｰﾄ1!O21)</f>
        <v/>
      </c>
      <c r="S16" s="409"/>
      <c r="T16" s="85" t="s">
        <v>214</v>
      </c>
      <c r="U16" s="409" t="str">
        <f>IF(入力ｼｰﾄ1!R21="","",入力ｼｰﾄ1!R21)</f>
        <v/>
      </c>
      <c r="V16" s="409"/>
      <c r="W16" s="85" t="s">
        <v>30</v>
      </c>
      <c r="X16" s="53"/>
      <c r="Y16" s="53"/>
      <c r="Z16" s="53"/>
      <c r="AA16" s="53"/>
      <c r="AB16" s="53"/>
      <c r="AC16" s="53"/>
      <c r="AD16" s="53"/>
      <c r="AE16" s="53"/>
      <c r="AF16" s="53"/>
      <c r="AG16" s="53"/>
      <c r="AH16" s="53"/>
      <c r="AI16" s="53"/>
      <c r="AJ16" s="53"/>
    </row>
    <row r="17" spans="1:36" ht="19.5" customHeight="1">
      <c r="A17" s="53"/>
      <c r="B17" s="53"/>
      <c r="N17" s="85"/>
      <c r="O17" s="85"/>
      <c r="P17" s="85"/>
      <c r="Q17" s="85"/>
      <c r="R17" s="53"/>
      <c r="S17" s="53"/>
      <c r="T17" s="53"/>
      <c r="U17" s="53"/>
      <c r="V17" s="53"/>
      <c r="W17" s="53"/>
      <c r="X17" s="53"/>
      <c r="Y17" s="53"/>
      <c r="Z17" s="53"/>
      <c r="AA17" s="53"/>
      <c r="AB17" s="53"/>
      <c r="AC17" s="53"/>
      <c r="AD17" s="53"/>
      <c r="AE17" s="53"/>
      <c r="AF17" s="53"/>
      <c r="AG17" s="53"/>
      <c r="AH17" s="53"/>
    </row>
    <row r="18" spans="1:36" ht="19.5" customHeight="1">
      <c r="A18" s="53" t="s">
        <v>308</v>
      </c>
      <c r="B18" s="53"/>
      <c r="C18" s="53"/>
      <c r="D18" s="53"/>
      <c r="E18" s="53"/>
      <c r="F18" s="53"/>
      <c r="G18" s="53"/>
      <c r="H18" s="53"/>
      <c r="I18" s="53"/>
      <c r="J18" s="53"/>
      <c r="K18" s="53"/>
      <c r="L18" s="53"/>
      <c r="M18" s="409" t="str">
        <f>IF(入力ｼｰﾄ1!J22="","",入力ｼｰﾄ1!J22)</f>
        <v>令和</v>
      </c>
      <c r="N18" s="409"/>
      <c r="O18" s="409">
        <f>IF(入力ｼｰﾄ1!L22="","",入力ｼｰﾄ1!L22)</f>
        <v>8</v>
      </c>
      <c r="P18" s="409"/>
      <c r="Q18" s="85" t="s">
        <v>28</v>
      </c>
      <c r="R18" s="409" t="str">
        <f>IF(入力ｼｰﾄ1!O22="","",入力ｼｰﾄ1!O22)</f>
        <v/>
      </c>
      <c r="S18" s="409"/>
      <c r="T18" s="85" t="s">
        <v>214</v>
      </c>
      <c r="U18" s="409" t="str">
        <f>IF(入力ｼｰﾄ1!R22="","",入力ｼｰﾄ1!R22)</f>
        <v/>
      </c>
      <c r="V18" s="409"/>
      <c r="W18" s="85" t="s">
        <v>30</v>
      </c>
      <c r="X18" s="53"/>
      <c r="Y18" s="53"/>
      <c r="Z18" s="53"/>
      <c r="AA18" s="53"/>
      <c r="AB18" s="53"/>
      <c r="AC18" s="53"/>
      <c r="AD18" s="53"/>
      <c r="AE18" s="53"/>
      <c r="AF18" s="53"/>
      <c r="AG18" s="53"/>
      <c r="AH18" s="53"/>
      <c r="AI18" s="53"/>
      <c r="AJ18" s="53"/>
    </row>
    <row r="19" spans="1:36" ht="19.5" customHeight="1">
      <c r="A19" s="53"/>
      <c r="B19" s="53"/>
      <c r="N19" s="85"/>
      <c r="O19" s="85"/>
      <c r="P19" s="85"/>
      <c r="Q19" s="53"/>
      <c r="R19" s="53"/>
      <c r="S19" s="53"/>
      <c r="T19" s="53"/>
      <c r="U19" s="53"/>
      <c r="V19" s="53"/>
      <c r="W19" s="53"/>
      <c r="X19" s="53"/>
      <c r="Y19" s="53"/>
      <c r="Z19" s="53"/>
      <c r="AA19" s="53"/>
      <c r="AB19" s="53"/>
      <c r="AC19" s="53"/>
      <c r="AD19" s="53"/>
      <c r="AE19" s="53"/>
      <c r="AF19" s="53"/>
      <c r="AG19" s="53"/>
      <c r="AH19" s="53"/>
    </row>
    <row r="20" spans="1:36" ht="19.5" customHeight="1">
      <c r="A20" s="53" t="s">
        <v>309</v>
      </c>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row>
    <row r="21" spans="1:36" ht="19.5" customHeight="1">
      <c r="A21" s="53"/>
      <c r="B21" s="415" t="str">
        <f>IF(入力ｼｰﾄ1!J31="","",入力ｼｰﾄ1!J31)</f>
        <v/>
      </c>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415"/>
      <c r="AG21" s="53"/>
      <c r="AH21" s="53"/>
    </row>
    <row r="22" spans="1:36" ht="19.5" customHeight="1">
      <c r="A22" s="53"/>
      <c r="B22" s="415"/>
      <c r="C22" s="415"/>
      <c r="D22" s="415"/>
      <c r="E22" s="415"/>
      <c r="F22" s="415"/>
      <c r="G22" s="415"/>
      <c r="H22" s="415"/>
      <c r="I22" s="415"/>
      <c r="J22" s="415"/>
      <c r="K22" s="415"/>
      <c r="L22" s="415"/>
      <c r="M22" s="415"/>
      <c r="N22" s="415"/>
      <c r="O22" s="415"/>
      <c r="P22" s="415"/>
      <c r="Q22" s="415"/>
      <c r="R22" s="415"/>
      <c r="S22" s="415"/>
      <c r="T22" s="415"/>
      <c r="U22" s="415"/>
      <c r="V22" s="415"/>
      <c r="W22" s="415"/>
      <c r="X22" s="415"/>
      <c r="Y22" s="415"/>
      <c r="Z22" s="415"/>
      <c r="AA22" s="415"/>
      <c r="AB22" s="415"/>
      <c r="AC22" s="415"/>
      <c r="AD22" s="415"/>
      <c r="AE22" s="415"/>
      <c r="AF22" s="415"/>
      <c r="AG22" s="53"/>
      <c r="AH22" s="53"/>
    </row>
    <row r="23" spans="1:36" ht="19.5" customHeight="1">
      <c r="A23" s="53"/>
      <c r="B23" s="415"/>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c r="AA23" s="415"/>
      <c r="AB23" s="415"/>
      <c r="AC23" s="415"/>
      <c r="AD23" s="415"/>
      <c r="AE23" s="415"/>
      <c r="AF23" s="415"/>
      <c r="AG23" s="53"/>
      <c r="AH23" s="53"/>
    </row>
    <row r="24" spans="1:36" ht="19.5" customHeight="1">
      <c r="A24" s="53"/>
      <c r="B24" s="53"/>
      <c r="C24" s="53"/>
      <c r="D24" s="53"/>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row>
    <row r="25" spans="1:36" ht="19.5" customHeight="1">
      <c r="A25" s="53"/>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row>
    <row r="26" spans="1:36" ht="19.5" customHeight="1">
      <c r="A26" s="53"/>
      <c r="B26" s="53"/>
      <c r="C26" s="53"/>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row>
    <row r="27" spans="1:36" ht="19.5" customHeight="1">
      <c r="A27" s="53" t="s">
        <v>213</v>
      </c>
      <c r="B27" s="53"/>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row>
    <row r="28" spans="1:36" ht="19.5" customHeight="1">
      <c r="A28" s="53" t="s">
        <v>310</v>
      </c>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row>
    <row r="29" spans="1:36" ht="19.5" customHeight="1">
      <c r="A29" s="53"/>
      <c r="B29" s="53" t="s">
        <v>311</v>
      </c>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row>
    <row r="30" spans="1:36" ht="19.5" customHeight="1">
      <c r="A30" s="53" t="s">
        <v>312</v>
      </c>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row>
    <row r="31" spans="1:36" ht="19.5" customHeight="1">
      <c r="A31" s="53"/>
      <c r="B31" s="53" t="s">
        <v>313</v>
      </c>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row>
    <row r="32" spans="1:36" ht="19.5" customHeight="1">
      <c r="A32" s="53" t="s">
        <v>314</v>
      </c>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row>
    <row r="33" spans="1:34" ht="19.5" customHeight="1">
      <c r="A33" s="53"/>
      <c r="B33" s="53" t="s">
        <v>315</v>
      </c>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row>
    <row r="34" spans="1:34" ht="19.5" customHeight="1">
      <c r="A34" s="53"/>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row>
    <row r="35" spans="1:34" ht="19.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row>
    <row r="36" spans="1:34" ht="19.5" customHeight="1">
      <c r="A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row>
    <row r="37" spans="1:34" ht="19.5" customHeight="1"/>
    <row r="38" spans="1:34" ht="19.5" customHeight="1"/>
    <row r="39" spans="1:34" ht="19.5" customHeight="1"/>
    <row r="40" spans="1:34" ht="19.5" customHeight="1"/>
    <row r="41" spans="1:34" ht="19.5" customHeight="1"/>
    <row r="42" spans="1:34" ht="19.5" customHeight="1"/>
    <row r="43" spans="1:34" ht="19.5" customHeight="1"/>
    <row r="44" spans="1:34" ht="19.5" customHeight="1"/>
    <row r="45" spans="1:34" ht="19.5" customHeight="1"/>
    <row r="46" spans="1:34" ht="19.5" customHeight="1"/>
    <row r="47" spans="1:34" ht="19.5" customHeight="1"/>
  </sheetData>
  <mergeCells count="25">
    <mergeCell ref="Q4:T4"/>
    <mergeCell ref="V4:AG4"/>
    <mergeCell ref="B21:AF23"/>
    <mergeCell ref="W2:X2"/>
    <mergeCell ref="Y2:Z2"/>
    <mergeCell ref="AB2:AC2"/>
    <mergeCell ref="AE2:AF2"/>
    <mergeCell ref="A3:H3"/>
    <mergeCell ref="Q5:T5"/>
    <mergeCell ref="V5:AE5"/>
    <mergeCell ref="AF5:AG5"/>
    <mergeCell ref="Q6:T6"/>
    <mergeCell ref="V6:AG6"/>
    <mergeCell ref="A8:AG8"/>
    <mergeCell ref="A10:AH10"/>
    <mergeCell ref="A11:AH11"/>
    <mergeCell ref="M18:N18"/>
    <mergeCell ref="O18:P18"/>
    <mergeCell ref="R18:S18"/>
    <mergeCell ref="U18:V18"/>
    <mergeCell ref="A14:AG14"/>
    <mergeCell ref="M16:N16"/>
    <mergeCell ref="O16:P16"/>
    <mergeCell ref="R16:S16"/>
    <mergeCell ref="U16:V16"/>
  </mergeCells>
  <phoneticPr fontId="2"/>
  <printOptions horizontalCentered="1" verticalCentered="1"/>
  <pageMargins left="0.70866141732283472" right="0.70866141732283472" top="0.74803149606299213" bottom="0.74803149606299213" header="0.31496062992125984" footer="0.31496062992125984"/>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CH349"/>
  <sheetViews>
    <sheetView view="pageBreakPreview" zoomScale="85" zoomScaleNormal="100" zoomScaleSheetLayoutView="85" workbookViewId="0">
      <selection activeCell="AN6" sqref="AN6:AQ6"/>
    </sheetView>
  </sheetViews>
  <sheetFormatPr defaultColWidth="9" defaultRowHeight="13.2"/>
  <cols>
    <col min="1" max="31" width="2.6640625" style="1" customWidth="1"/>
    <col min="32" max="35" width="3.88671875" style="1" customWidth="1"/>
    <col min="36" max="47" width="2.6640625" style="1" customWidth="1"/>
    <col min="48" max="51" width="2.88671875" style="1" customWidth="1"/>
    <col min="52" max="109" width="2.6640625" style="1" customWidth="1"/>
    <col min="110" max="16384" width="9" style="1"/>
  </cols>
  <sheetData>
    <row r="1" spans="1:51" ht="13.5" customHeight="1">
      <c r="A1" s="479" t="s">
        <v>139</v>
      </c>
      <c r="B1" s="479"/>
      <c r="C1" s="479"/>
      <c r="D1" s="479"/>
      <c r="E1" s="479"/>
      <c r="F1" s="479"/>
      <c r="G1" s="479"/>
      <c r="H1" s="479"/>
      <c r="I1" s="479"/>
      <c r="J1" s="479"/>
      <c r="K1" s="460" t="s">
        <v>380</v>
      </c>
      <c r="L1" s="460"/>
      <c r="M1" s="460"/>
      <c r="N1" s="460"/>
      <c r="O1" s="460"/>
      <c r="P1" s="460"/>
      <c r="Q1" s="460"/>
      <c r="R1" s="460"/>
      <c r="S1" s="460"/>
      <c r="T1" s="460"/>
      <c r="U1" s="460"/>
      <c r="V1" s="460"/>
      <c r="W1" s="460"/>
      <c r="X1" s="460"/>
      <c r="Y1" s="460"/>
      <c r="Z1" s="460"/>
      <c r="AA1" s="460"/>
      <c r="AB1" s="460"/>
      <c r="AC1" s="460"/>
      <c r="AD1" s="460"/>
      <c r="AE1" s="460"/>
      <c r="AF1" s="460"/>
      <c r="AG1" s="460"/>
      <c r="AH1" s="460"/>
      <c r="AI1" s="460"/>
      <c r="AJ1" s="460"/>
      <c r="AK1" s="460"/>
      <c r="AL1" s="460"/>
      <c r="AM1" s="460"/>
      <c r="AN1" s="460"/>
      <c r="AO1" s="3"/>
      <c r="AP1" s="3"/>
      <c r="AQ1" s="3"/>
      <c r="AR1" s="3"/>
      <c r="AS1" s="3"/>
      <c r="AT1" s="3"/>
      <c r="AU1" s="462" t="str">
        <f>IF(C6="","","1page")</f>
        <v>1page</v>
      </c>
      <c r="AV1" s="462"/>
      <c r="AW1" s="462"/>
      <c r="AX1" s="462"/>
    </row>
    <row r="2" spans="1:51" ht="13.5" customHeight="1">
      <c r="A2" s="34"/>
      <c r="B2" s="34"/>
      <c r="C2" s="34"/>
      <c r="D2" s="34"/>
      <c r="E2" s="33"/>
      <c r="F2" s="33"/>
      <c r="G2" s="33"/>
      <c r="H2" s="33"/>
      <c r="I2" s="33"/>
      <c r="J2" s="33"/>
      <c r="K2" s="461"/>
      <c r="L2" s="461"/>
      <c r="M2" s="461"/>
      <c r="N2" s="461"/>
      <c r="O2" s="461"/>
      <c r="P2" s="461"/>
      <c r="Q2" s="461"/>
      <c r="R2" s="461"/>
      <c r="S2" s="461"/>
      <c r="T2" s="461"/>
      <c r="U2" s="461"/>
      <c r="V2" s="461"/>
      <c r="W2" s="461"/>
      <c r="X2" s="461"/>
      <c r="Y2" s="461"/>
      <c r="Z2" s="461"/>
      <c r="AA2" s="461"/>
      <c r="AB2" s="461"/>
      <c r="AC2" s="461"/>
      <c r="AD2" s="461"/>
      <c r="AE2" s="461"/>
      <c r="AF2" s="461"/>
      <c r="AG2" s="461"/>
      <c r="AH2" s="461"/>
      <c r="AI2" s="461"/>
      <c r="AJ2" s="461"/>
      <c r="AK2" s="461"/>
      <c r="AL2" s="461"/>
      <c r="AM2" s="461"/>
      <c r="AN2" s="461"/>
      <c r="AO2" s="33"/>
      <c r="AP2" s="33"/>
      <c r="AQ2" s="33"/>
      <c r="AR2" s="33"/>
      <c r="AS2" s="33"/>
      <c r="AT2" s="33"/>
      <c r="AU2" s="462"/>
      <c r="AV2" s="462"/>
      <c r="AW2" s="462"/>
      <c r="AX2" s="462"/>
    </row>
    <row r="3" spans="1:51" ht="13.5" customHeight="1">
      <c r="A3" s="459" t="s">
        <v>16</v>
      </c>
      <c r="B3" s="459"/>
      <c r="C3" s="459" t="s">
        <v>2</v>
      </c>
      <c r="D3" s="459"/>
      <c r="E3" s="459"/>
      <c r="F3" s="459"/>
      <c r="G3" s="459"/>
      <c r="H3" s="459"/>
      <c r="I3" s="463" t="s">
        <v>379</v>
      </c>
      <c r="J3" s="459"/>
      <c r="K3" s="459"/>
      <c r="L3" s="463" t="s">
        <v>5</v>
      </c>
      <c r="M3" s="459"/>
      <c r="N3" s="459"/>
      <c r="O3" s="463" t="s">
        <v>6</v>
      </c>
      <c r="P3" s="459"/>
      <c r="Q3" s="459"/>
      <c r="R3" s="463" t="s">
        <v>7</v>
      </c>
      <c r="S3" s="459"/>
      <c r="T3" s="459"/>
      <c r="U3" s="470" t="s">
        <v>8</v>
      </c>
      <c r="V3" s="471"/>
      <c r="W3" s="471"/>
      <c r="X3" s="463" t="s">
        <v>9</v>
      </c>
      <c r="Y3" s="463"/>
      <c r="Z3" s="459"/>
      <c r="AA3" s="459"/>
      <c r="AB3" s="463" t="s">
        <v>316</v>
      </c>
      <c r="AC3" s="459"/>
      <c r="AD3" s="459"/>
      <c r="AE3" s="459"/>
      <c r="AF3" s="483" t="s">
        <v>317</v>
      </c>
      <c r="AG3" s="421"/>
      <c r="AH3" s="421"/>
      <c r="AI3" s="418"/>
      <c r="AJ3" s="463" t="s">
        <v>206</v>
      </c>
      <c r="AK3" s="463"/>
      <c r="AL3" s="463"/>
      <c r="AM3" s="463"/>
      <c r="AN3" s="463" t="s">
        <v>10</v>
      </c>
      <c r="AO3" s="463"/>
      <c r="AP3" s="463"/>
      <c r="AQ3" s="463"/>
      <c r="AR3" s="463" t="s">
        <v>207</v>
      </c>
      <c r="AS3" s="463"/>
      <c r="AT3" s="463"/>
      <c r="AU3" s="463"/>
      <c r="AV3" s="463" t="s">
        <v>140</v>
      </c>
      <c r="AW3" s="463"/>
      <c r="AX3" s="463"/>
      <c r="AY3" s="463"/>
    </row>
    <row r="4" spans="1:51" ht="13.5" customHeight="1">
      <c r="A4" s="459"/>
      <c r="B4" s="459"/>
      <c r="C4" s="459"/>
      <c r="D4" s="459"/>
      <c r="E4" s="459"/>
      <c r="F4" s="459"/>
      <c r="G4" s="459"/>
      <c r="H4" s="459"/>
      <c r="I4" s="459"/>
      <c r="J4" s="459"/>
      <c r="K4" s="459"/>
      <c r="L4" s="459"/>
      <c r="M4" s="459"/>
      <c r="N4" s="459"/>
      <c r="O4" s="459"/>
      <c r="P4" s="459"/>
      <c r="Q4" s="459"/>
      <c r="R4" s="459"/>
      <c r="S4" s="459"/>
      <c r="T4" s="459"/>
      <c r="U4" s="471"/>
      <c r="V4" s="471"/>
      <c r="W4" s="471"/>
      <c r="X4" s="459"/>
      <c r="Y4" s="459"/>
      <c r="Z4" s="459"/>
      <c r="AA4" s="459"/>
      <c r="AB4" s="459"/>
      <c r="AC4" s="459"/>
      <c r="AD4" s="459"/>
      <c r="AE4" s="459"/>
      <c r="AF4" s="484"/>
      <c r="AG4" s="485"/>
      <c r="AH4" s="485"/>
      <c r="AI4" s="486"/>
      <c r="AJ4" s="463"/>
      <c r="AK4" s="463"/>
      <c r="AL4" s="463"/>
      <c r="AM4" s="463"/>
      <c r="AN4" s="463"/>
      <c r="AO4" s="463"/>
      <c r="AP4" s="463"/>
      <c r="AQ4" s="463"/>
      <c r="AR4" s="463"/>
      <c r="AS4" s="463"/>
      <c r="AT4" s="463"/>
      <c r="AU4" s="463"/>
      <c r="AV4" s="463"/>
      <c r="AW4" s="463"/>
      <c r="AX4" s="463"/>
      <c r="AY4" s="463"/>
    </row>
    <row r="5" spans="1:51">
      <c r="A5" s="459"/>
      <c r="B5" s="459"/>
      <c r="C5" s="459"/>
      <c r="D5" s="459"/>
      <c r="E5" s="459"/>
      <c r="F5" s="459"/>
      <c r="G5" s="459"/>
      <c r="H5" s="459"/>
      <c r="I5" s="459"/>
      <c r="J5" s="459"/>
      <c r="K5" s="459"/>
      <c r="L5" s="459"/>
      <c r="M5" s="459"/>
      <c r="N5" s="459"/>
      <c r="O5" s="459"/>
      <c r="P5" s="459"/>
      <c r="Q5" s="459"/>
      <c r="R5" s="459"/>
      <c r="S5" s="459"/>
      <c r="T5" s="459"/>
      <c r="U5" s="471"/>
      <c r="V5" s="471"/>
      <c r="W5" s="471"/>
      <c r="X5" s="459"/>
      <c r="Y5" s="459"/>
      <c r="Z5" s="459"/>
      <c r="AA5" s="459"/>
      <c r="AB5" s="459"/>
      <c r="AC5" s="459"/>
      <c r="AD5" s="459"/>
      <c r="AE5" s="459"/>
      <c r="AF5" s="419"/>
      <c r="AG5" s="422"/>
      <c r="AH5" s="422"/>
      <c r="AI5" s="420"/>
      <c r="AJ5" s="463"/>
      <c r="AK5" s="463"/>
      <c r="AL5" s="463"/>
      <c r="AM5" s="463"/>
      <c r="AN5" s="463"/>
      <c r="AO5" s="463"/>
      <c r="AP5" s="463"/>
      <c r="AQ5" s="463"/>
      <c r="AR5" s="463"/>
      <c r="AS5" s="463"/>
      <c r="AT5" s="463"/>
      <c r="AU5" s="463"/>
      <c r="AV5" s="463"/>
      <c r="AW5" s="463"/>
      <c r="AX5" s="463"/>
      <c r="AY5" s="463"/>
    </row>
    <row r="6" spans="1:51">
      <c r="A6" s="459">
        <v>1</v>
      </c>
      <c r="B6" s="459"/>
      <c r="C6" s="459" t="str">
        <f>IF(入力ｼｰﾄ2!O6="","",入力ｼｰﾄ2!O6)</f>
        <v>土台</v>
      </c>
      <c r="D6" s="459"/>
      <c r="E6" s="459"/>
      <c r="F6" s="459"/>
      <c r="G6" s="459"/>
      <c r="H6" s="459"/>
      <c r="I6" s="464">
        <f>IF(入力ｼｰﾄ2!U6="",0,入力ｼｰﾄ2!U6)</f>
        <v>4</v>
      </c>
      <c r="J6" s="464"/>
      <c r="K6" s="464"/>
      <c r="L6" s="464">
        <f>IF(入力ｼｰﾄ2!X6="",0,入力ｼｰﾄ2!X6)</f>
        <v>0.105</v>
      </c>
      <c r="M6" s="464"/>
      <c r="N6" s="464"/>
      <c r="O6" s="464">
        <f>IF(入力ｼｰﾄ2!AA6="",0,入力ｼｰﾄ2!AA6)</f>
        <v>0.105</v>
      </c>
      <c r="P6" s="464"/>
      <c r="Q6" s="464"/>
      <c r="R6" s="465">
        <f>ROUNDDOWN(I6*L6*O6,4)</f>
        <v>4.41E-2</v>
      </c>
      <c r="S6" s="465"/>
      <c r="T6" s="465"/>
      <c r="U6" s="459">
        <f>IF(入力ｼｰﾄ2!AG6="",0,入力ｼｰﾄ2!AG6)</f>
        <v>9</v>
      </c>
      <c r="V6" s="459"/>
      <c r="W6" s="459"/>
      <c r="X6" s="465">
        <f>ROUNDDOWN(R6*U6,4)</f>
        <v>0.39689999999999998</v>
      </c>
      <c r="Y6" s="465"/>
      <c r="Z6" s="465"/>
      <c r="AA6" s="465"/>
      <c r="AB6" s="466">
        <f>IF(入力ｼｰﾄ2!AN6="",0,入力ｼｰﾄ2!AN6)</f>
        <v>144897</v>
      </c>
      <c r="AC6" s="466"/>
      <c r="AD6" s="466"/>
      <c r="AE6" s="466"/>
      <c r="AF6" s="467">
        <f>X6*AB6</f>
        <v>57509.619299999998</v>
      </c>
      <c r="AG6" s="468"/>
      <c r="AH6" s="468"/>
      <c r="AI6" s="469"/>
      <c r="AJ6" s="466">
        <f>IF(入力ｼｰﾄ2!BU6=TRUE,20000,IF(入力ｼｰﾄ2!BV6=TRUE,11000,IF(入力ｼｰﾄ2!BW6=TRUE,2000,0)))</f>
        <v>0</v>
      </c>
      <c r="AK6" s="466"/>
      <c r="AL6" s="466"/>
      <c r="AM6" s="466"/>
      <c r="AN6" s="466">
        <f>IF(AJ6="-","-",IF(入力ｼｰﾄ2!BW6=TRUE,2000,ROUNDDOWN(X6*AJ6,0)))</f>
        <v>0</v>
      </c>
      <c r="AO6" s="466"/>
      <c r="AP6" s="466"/>
      <c r="AQ6" s="466"/>
      <c r="AR6" s="466">
        <f>IF(入力ｼｰﾄ2!O6="",0,70000)</f>
        <v>70000</v>
      </c>
      <c r="AS6" s="466"/>
      <c r="AT6" s="466"/>
      <c r="AU6" s="466"/>
      <c r="AV6" s="466">
        <f t="shared" ref="AV6:AV35" si="0">ROUNDDOWN(X6*AR6,0)</f>
        <v>27783</v>
      </c>
      <c r="AW6" s="466"/>
      <c r="AX6" s="466"/>
      <c r="AY6" s="466"/>
    </row>
    <row r="7" spans="1:51">
      <c r="A7" s="459">
        <v>2</v>
      </c>
      <c r="B7" s="459"/>
      <c r="C7" s="459" t="str">
        <f>IF(入力ｼｰﾄ2!O7="","",入力ｼｰﾄ2!O7)</f>
        <v>土台</v>
      </c>
      <c r="D7" s="459"/>
      <c r="E7" s="459"/>
      <c r="F7" s="459"/>
      <c r="G7" s="459"/>
      <c r="H7" s="459"/>
      <c r="I7" s="464">
        <f>IF(入力ｼｰﾄ2!U7="",0,入力ｼｰﾄ2!U7)</f>
        <v>3</v>
      </c>
      <c r="J7" s="464"/>
      <c r="K7" s="464"/>
      <c r="L7" s="464">
        <f>IF(入力ｼｰﾄ2!X7="",0,入力ｼｰﾄ2!X7)</f>
        <v>0.105</v>
      </c>
      <c r="M7" s="464"/>
      <c r="N7" s="464"/>
      <c r="O7" s="464">
        <f>IF(入力ｼｰﾄ2!AA7="",0,入力ｼｰﾄ2!AA7)</f>
        <v>0.105</v>
      </c>
      <c r="P7" s="464"/>
      <c r="Q7" s="464"/>
      <c r="R7" s="465">
        <f t="shared" ref="R7:R35" si="1">ROUNDDOWN(I7*L7*O7,4)</f>
        <v>3.3000000000000002E-2</v>
      </c>
      <c r="S7" s="465"/>
      <c r="T7" s="465"/>
      <c r="U7" s="459">
        <f>IF(入力ｼｰﾄ2!AG7="",0,入力ｼｰﾄ2!AG7)</f>
        <v>19</v>
      </c>
      <c r="V7" s="459"/>
      <c r="W7" s="459"/>
      <c r="X7" s="465">
        <f t="shared" ref="X7:X35" si="2">ROUNDDOWN(R7*U7,4)</f>
        <v>0.627</v>
      </c>
      <c r="Y7" s="465"/>
      <c r="Z7" s="465"/>
      <c r="AA7" s="465"/>
      <c r="AB7" s="466">
        <f>IF(入力ｼｰﾄ2!AN7="",0,入力ｼｰﾄ2!AN7)</f>
        <v>143613</v>
      </c>
      <c r="AC7" s="466"/>
      <c r="AD7" s="466"/>
      <c r="AE7" s="466"/>
      <c r="AF7" s="467">
        <f t="shared" ref="AF7:AF35" si="3">X7*AB7</f>
        <v>90045.350999999995</v>
      </c>
      <c r="AG7" s="468"/>
      <c r="AH7" s="468"/>
      <c r="AI7" s="469"/>
      <c r="AJ7" s="466">
        <f>IF(入力ｼｰﾄ2!BU7=TRUE,20000,IF(入力ｼｰﾄ2!BV7=TRUE,11000,IF(入力ｼｰﾄ2!BW7=TRUE,2000,0)))</f>
        <v>0</v>
      </c>
      <c r="AK7" s="466"/>
      <c r="AL7" s="466"/>
      <c r="AM7" s="466"/>
      <c r="AN7" s="466">
        <f>IF(AJ7="-","-",IF(入力ｼｰﾄ2!BW7=TRUE,2000,ROUNDDOWN(X7*AJ7,0)))</f>
        <v>0</v>
      </c>
      <c r="AO7" s="466"/>
      <c r="AP7" s="466"/>
      <c r="AQ7" s="466"/>
      <c r="AR7" s="466">
        <f>IF(入力ｼｰﾄ2!O7="",0,70000)</f>
        <v>70000</v>
      </c>
      <c r="AS7" s="466"/>
      <c r="AT7" s="466"/>
      <c r="AU7" s="466"/>
      <c r="AV7" s="466">
        <f t="shared" si="0"/>
        <v>43890</v>
      </c>
      <c r="AW7" s="466"/>
      <c r="AX7" s="466"/>
      <c r="AY7" s="466"/>
    </row>
    <row r="8" spans="1:51">
      <c r="A8" s="459">
        <v>3</v>
      </c>
      <c r="B8" s="459"/>
      <c r="C8" s="459" t="str">
        <f>IF(入力ｼｰﾄ2!O8="","",入力ｼｰﾄ2!O8)</f>
        <v>大引</v>
      </c>
      <c r="D8" s="459"/>
      <c r="E8" s="459"/>
      <c r="F8" s="459"/>
      <c r="G8" s="459"/>
      <c r="H8" s="459"/>
      <c r="I8" s="464">
        <f>IF(入力ｼｰﾄ2!U8="",0,入力ｼｰﾄ2!U8)</f>
        <v>4</v>
      </c>
      <c r="J8" s="464"/>
      <c r="K8" s="464"/>
      <c r="L8" s="464">
        <f>IF(入力ｼｰﾄ2!X8="",0,入力ｼｰﾄ2!X8)</f>
        <v>0.105</v>
      </c>
      <c r="M8" s="464"/>
      <c r="N8" s="464"/>
      <c r="O8" s="464">
        <f>IF(入力ｼｰﾄ2!AA8="",0,入力ｼｰﾄ2!AA8)</f>
        <v>0.105</v>
      </c>
      <c r="P8" s="464"/>
      <c r="Q8" s="464"/>
      <c r="R8" s="465">
        <f t="shared" si="1"/>
        <v>4.41E-2</v>
      </c>
      <c r="S8" s="465"/>
      <c r="T8" s="465"/>
      <c r="U8" s="459">
        <f>IF(入力ｼｰﾄ2!AG8="",0,入力ｼｰﾄ2!AG8)</f>
        <v>5</v>
      </c>
      <c r="V8" s="459"/>
      <c r="W8" s="459"/>
      <c r="X8" s="465">
        <f t="shared" si="2"/>
        <v>0.2205</v>
      </c>
      <c r="Y8" s="465"/>
      <c r="Z8" s="465"/>
      <c r="AA8" s="465"/>
      <c r="AB8" s="466">
        <f>IF(入力ｼｰﾄ2!AN8="",0,入力ｼｰﾄ2!AN8)</f>
        <v>144897</v>
      </c>
      <c r="AC8" s="466"/>
      <c r="AD8" s="466"/>
      <c r="AE8" s="466"/>
      <c r="AF8" s="467">
        <f t="shared" si="3"/>
        <v>31949.788499999999</v>
      </c>
      <c r="AG8" s="468"/>
      <c r="AH8" s="468"/>
      <c r="AI8" s="469"/>
      <c r="AJ8" s="466">
        <f>IF(入力ｼｰﾄ2!BU8=TRUE,20000,IF(入力ｼｰﾄ2!BV8=TRUE,11000,IF(入力ｼｰﾄ2!BW8=TRUE,2000,0)))</f>
        <v>0</v>
      </c>
      <c r="AK8" s="466"/>
      <c r="AL8" s="466"/>
      <c r="AM8" s="466"/>
      <c r="AN8" s="466">
        <f>IF(AJ8="-","-",IF(入力ｼｰﾄ2!BW8=TRUE,2000,ROUNDDOWN(X8*AJ8,0)))</f>
        <v>0</v>
      </c>
      <c r="AO8" s="466"/>
      <c r="AP8" s="466"/>
      <c r="AQ8" s="466"/>
      <c r="AR8" s="466">
        <f>IF(入力ｼｰﾄ2!O8="",0,70000)</f>
        <v>70000</v>
      </c>
      <c r="AS8" s="466"/>
      <c r="AT8" s="466"/>
      <c r="AU8" s="466"/>
      <c r="AV8" s="466">
        <f t="shared" si="0"/>
        <v>15435</v>
      </c>
      <c r="AW8" s="466"/>
      <c r="AX8" s="466"/>
      <c r="AY8" s="466"/>
    </row>
    <row r="9" spans="1:51">
      <c r="A9" s="459">
        <v>4</v>
      </c>
      <c r="B9" s="459"/>
      <c r="C9" s="459" t="str">
        <f>IF(入力ｼｰﾄ2!O9="","",入力ｼｰﾄ2!O9)</f>
        <v>大引</v>
      </c>
      <c r="D9" s="459"/>
      <c r="E9" s="459"/>
      <c r="F9" s="459"/>
      <c r="G9" s="459"/>
      <c r="H9" s="459"/>
      <c r="I9" s="464">
        <f>IF(入力ｼｰﾄ2!U9="",0,入力ｼｰﾄ2!U9)</f>
        <v>3</v>
      </c>
      <c r="J9" s="464"/>
      <c r="K9" s="464"/>
      <c r="L9" s="464">
        <f>IF(入力ｼｰﾄ2!X9="",0,入力ｼｰﾄ2!X9)</f>
        <v>0.105</v>
      </c>
      <c r="M9" s="464"/>
      <c r="N9" s="464"/>
      <c r="O9" s="464">
        <f>IF(入力ｼｰﾄ2!AA9="",0,入力ｼｰﾄ2!AA9)</f>
        <v>0.105</v>
      </c>
      <c r="P9" s="464"/>
      <c r="Q9" s="464"/>
      <c r="R9" s="465">
        <f t="shared" si="1"/>
        <v>3.3000000000000002E-2</v>
      </c>
      <c r="S9" s="465"/>
      <c r="T9" s="465"/>
      <c r="U9" s="459">
        <f>IF(入力ｼｰﾄ2!AG9="",0,入力ｼｰﾄ2!AG9)</f>
        <v>6</v>
      </c>
      <c r="V9" s="459"/>
      <c r="W9" s="459"/>
      <c r="X9" s="465">
        <f t="shared" si="2"/>
        <v>0.19800000000000001</v>
      </c>
      <c r="Y9" s="465"/>
      <c r="Z9" s="465"/>
      <c r="AA9" s="465"/>
      <c r="AB9" s="466">
        <f>IF(入力ｼｰﾄ2!AN9="",0,入力ｼｰﾄ2!AN9)</f>
        <v>143613</v>
      </c>
      <c r="AC9" s="466"/>
      <c r="AD9" s="466"/>
      <c r="AE9" s="466"/>
      <c r="AF9" s="467">
        <f t="shared" si="3"/>
        <v>28435.374</v>
      </c>
      <c r="AG9" s="468"/>
      <c r="AH9" s="468"/>
      <c r="AI9" s="469"/>
      <c r="AJ9" s="466">
        <f>IF(入力ｼｰﾄ2!BU9=TRUE,20000,IF(入力ｼｰﾄ2!BV9=TRUE,11000,IF(入力ｼｰﾄ2!BW9=TRUE,2000,0)))</f>
        <v>0</v>
      </c>
      <c r="AK9" s="466"/>
      <c r="AL9" s="466"/>
      <c r="AM9" s="466"/>
      <c r="AN9" s="466">
        <f>IF(AJ9="-","-",IF(入力ｼｰﾄ2!BW9=TRUE,2000,ROUNDDOWN(X9*AJ9,0)))</f>
        <v>0</v>
      </c>
      <c r="AO9" s="466"/>
      <c r="AP9" s="466"/>
      <c r="AQ9" s="466"/>
      <c r="AR9" s="466">
        <f>IF(入力ｼｰﾄ2!O9="",0,70000)</f>
        <v>70000</v>
      </c>
      <c r="AS9" s="466"/>
      <c r="AT9" s="466"/>
      <c r="AU9" s="466"/>
      <c r="AV9" s="466">
        <f t="shared" si="0"/>
        <v>13860</v>
      </c>
      <c r="AW9" s="466"/>
      <c r="AX9" s="466"/>
      <c r="AY9" s="466"/>
    </row>
    <row r="10" spans="1:51">
      <c r="A10" s="459">
        <v>5</v>
      </c>
      <c r="B10" s="459"/>
      <c r="C10" s="459" t="str">
        <f>IF(入力ｼｰﾄ2!O10="","",入力ｼｰﾄ2!O10)</f>
        <v>梁・桁</v>
      </c>
      <c r="D10" s="459"/>
      <c r="E10" s="459"/>
      <c r="F10" s="459"/>
      <c r="G10" s="459"/>
      <c r="H10" s="459"/>
      <c r="I10" s="464">
        <f>IF(入力ｼｰﾄ2!U10="",0,入力ｼｰﾄ2!U10)</f>
        <v>4</v>
      </c>
      <c r="J10" s="464"/>
      <c r="K10" s="464"/>
      <c r="L10" s="464">
        <f>IF(入力ｼｰﾄ2!X10="",0,入力ｼｰﾄ2!X10)</f>
        <v>0.105</v>
      </c>
      <c r="M10" s="464"/>
      <c r="N10" s="464"/>
      <c r="O10" s="464">
        <f>IF(入力ｼｰﾄ2!AA10="",0,入力ｼｰﾄ2!AA10)</f>
        <v>0.21</v>
      </c>
      <c r="P10" s="464"/>
      <c r="Q10" s="464"/>
      <c r="R10" s="465">
        <f t="shared" si="1"/>
        <v>8.8200000000000001E-2</v>
      </c>
      <c r="S10" s="465"/>
      <c r="T10" s="465"/>
      <c r="U10" s="459">
        <f>IF(入力ｼｰﾄ2!AG10="",0,入力ｼｰﾄ2!AG10)</f>
        <v>10</v>
      </c>
      <c r="V10" s="459"/>
      <c r="W10" s="459"/>
      <c r="X10" s="465">
        <f t="shared" si="2"/>
        <v>0.88200000000000001</v>
      </c>
      <c r="Y10" s="465"/>
      <c r="Z10" s="465"/>
      <c r="AA10" s="465"/>
      <c r="AB10" s="466">
        <f>IF(入力ｼｰﾄ2!AN10="",0,入力ｼｰﾄ2!AN10)</f>
        <v>150000</v>
      </c>
      <c r="AC10" s="466"/>
      <c r="AD10" s="466"/>
      <c r="AE10" s="466"/>
      <c r="AF10" s="467">
        <f t="shared" si="3"/>
        <v>132300</v>
      </c>
      <c r="AG10" s="468"/>
      <c r="AH10" s="468"/>
      <c r="AI10" s="469"/>
      <c r="AJ10" s="466">
        <f>IF(入力ｼｰﾄ2!BU10=TRUE,20000,IF(入力ｼｰﾄ2!BV10=TRUE,11000,IF(入力ｼｰﾄ2!BW10=TRUE,2000,0)))</f>
        <v>0</v>
      </c>
      <c r="AK10" s="466"/>
      <c r="AL10" s="466"/>
      <c r="AM10" s="466"/>
      <c r="AN10" s="466">
        <f>IF(AJ10="-","-",IF(入力ｼｰﾄ2!BW10=TRUE,2000,ROUNDDOWN(X10*AJ10,0)))</f>
        <v>0</v>
      </c>
      <c r="AO10" s="466"/>
      <c r="AP10" s="466"/>
      <c r="AQ10" s="466"/>
      <c r="AR10" s="466">
        <f>IF(入力ｼｰﾄ2!O10="",0,70000)</f>
        <v>70000</v>
      </c>
      <c r="AS10" s="466"/>
      <c r="AT10" s="466"/>
      <c r="AU10" s="466"/>
      <c r="AV10" s="466">
        <f t="shared" si="0"/>
        <v>61740</v>
      </c>
      <c r="AW10" s="466"/>
      <c r="AX10" s="466"/>
      <c r="AY10" s="466"/>
    </row>
    <row r="11" spans="1:51">
      <c r="A11" s="459">
        <v>6</v>
      </c>
      <c r="B11" s="459"/>
      <c r="C11" s="459" t="str">
        <f>IF(入力ｼｰﾄ2!O11="","",入力ｼｰﾄ2!O11)</f>
        <v>梁・桁</v>
      </c>
      <c r="D11" s="459"/>
      <c r="E11" s="459"/>
      <c r="F11" s="459"/>
      <c r="G11" s="459"/>
      <c r="H11" s="459"/>
      <c r="I11" s="464">
        <f>IF(入力ｼｰﾄ2!U11="",0,入力ｼｰﾄ2!U11)</f>
        <v>4</v>
      </c>
      <c r="J11" s="464"/>
      <c r="K11" s="464"/>
      <c r="L11" s="464">
        <f>IF(入力ｼｰﾄ2!X11="",0,入力ｼｰﾄ2!X11)</f>
        <v>0.105</v>
      </c>
      <c r="M11" s="464"/>
      <c r="N11" s="464"/>
      <c r="O11" s="464">
        <f>IF(入力ｼｰﾄ2!AA11="",0,入力ｼｰﾄ2!AA11)</f>
        <v>0.18</v>
      </c>
      <c r="P11" s="464"/>
      <c r="Q11" s="464"/>
      <c r="R11" s="465">
        <f t="shared" si="1"/>
        <v>7.5600000000000001E-2</v>
      </c>
      <c r="S11" s="465"/>
      <c r="T11" s="465"/>
      <c r="U11" s="459">
        <f>IF(入力ｼｰﾄ2!AG11="",0,入力ｼｰﾄ2!AG11)</f>
        <v>11</v>
      </c>
      <c r="V11" s="459"/>
      <c r="W11" s="459"/>
      <c r="X11" s="465">
        <f t="shared" si="2"/>
        <v>0.83160000000000001</v>
      </c>
      <c r="Y11" s="465"/>
      <c r="Z11" s="465"/>
      <c r="AA11" s="465"/>
      <c r="AB11" s="466">
        <f>IF(入力ｼｰﾄ2!AN11="",0,入力ｼｰﾄ2!AN11)</f>
        <v>140211</v>
      </c>
      <c r="AC11" s="466"/>
      <c r="AD11" s="466"/>
      <c r="AE11" s="466"/>
      <c r="AF11" s="467">
        <f t="shared" si="3"/>
        <v>116599.4676</v>
      </c>
      <c r="AG11" s="468"/>
      <c r="AH11" s="468"/>
      <c r="AI11" s="469"/>
      <c r="AJ11" s="466">
        <f>IF(入力ｼｰﾄ2!BU11=TRUE,20000,IF(入力ｼｰﾄ2!BV11=TRUE,11000,IF(入力ｼｰﾄ2!BW11=TRUE,2000,0)))</f>
        <v>0</v>
      </c>
      <c r="AK11" s="466"/>
      <c r="AL11" s="466"/>
      <c r="AM11" s="466"/>
      <c r="AN11" s="466">
        <f>IF(AJ11="-","-",IF(入力ｼｰﾄ2!BW11=TRUE,2000,ROUNDDOWN(X11*AJ11,0)))</f>
        <v>0</v>
      </c>
      <c r="AO11" s="466"/>
      <c r="AP11" s="466"/>
      <c r="AQ11" s="466"/>
      <c r="AR11" s="466">
        <f>IF(入力ｼｰﾄ2!O11="",0,70000)</f>
        <v>70000</v>
      </c>
      <c r="AS11" s="466"/>
      <c r="AT11" s="466"/>
      <c r="AU11" s="466"/>
      <c r="AV11" s="466">
        <f t="shared" si="0"/>
        <v>58212</v>
      </c>
      <c r="AW11" s="466"/>
      <c r="AX11" s="466"/>
      <c r="AY11" s="466"/>
    </row>
    <row r="12" spans="1:51">
      <c r="A12" s="459">
        <v>7</v>
      </c>
      <c r="B12" s="459"/>
      <c r="C12" s="459" t="str">
        <f>IF(入力ｼｰﾄ2!O12="","",入力ｼｰﾄ2!O12)</f>
        <v>梁・桁</v>
      </c>
      <c r="D12" s="459"/>
      <c r="E12" s="459"/>
      <c r="F12" s="459"/>
      <c r="G12" s="459"/>
      <c r="H12" s="459"/>
      <c r="I12" s="464">
        <f>IF(入力ｼｰﾄ2!U12="",0,入力ｼｰﾄ2!U12)</f>
        <v>3</v>
      </c>
      <c r="J12" s="464"/>
      <c r="K12" s="464"/>
      <c r="L12" s="464">
        <f>IF(入力ｼｰﾄ2!X12="",0,入力ｼｰﾄ2!X12)</f>
        <v>0.105</v>
      </c>
      <c r="M12" s="464"/>
      <c r="N12" s="464"/>
      <c r="O12" s="464">
        <f>IF(入力ｼｰﾄ2!AA12="",0,入力ｼｰﾄ2!AA12)</f>
        <v>0.27</v>
      </c>
      <c r="P12" s="464"/>
      <c r="Q12" s="464"/>
      <c r="R12" s="465">
        <f t="shared" si="1"/>
        <v>8.5000000000000006E-2</v>
      </c>
      <c r="S12" s="465"/>
      <c r="T12" s="465"/>
      <c r="U12" s="459">
        <f>IF(入力ｼｰﾄ2!AG12="",0,入力ｼｰﾄ2!AG12)</f>
        <v>5</v>
      </c>
      <c r="V12" s="459"/>
      <c r="W12" s="459"/>
      <c r="X12" s="465">
        <f t="shared" si="2"/>
        <v>0.42499999999999999</v>
      </c>
      <c r="Y12" s="465"/>
      <c r="Z12" s="465"/>
      <c r="AA12" s="465"/>
      <c r="AB12" s="466">
        <f>IF(入力ｼｰﾄ2!AN12="",0,入力ｼｰﾄ2!AN12)</f>
        <v>175073</v>
      </c>
      <c r="AC12" s="466"/>
      <c r="AD12" s="466"/>
      <c r="AE12" s="466"/>
      <c r="AF12" s="467">
        <f t="shared" si="3"/>
        <v>74406.024999999994</v>
      </c>
      <c r="AG12" s="468"/>
      <c r="AH12" s="468"/>
      <c r="AI12" s="469"/>
      <c r="AJ12" s="466">
        <f>IF(入力ｼｰﾄ2!BU12=TRUE,20000,IF(入力ｼｰﾄ2!BV12=TRUE,11000,IF(入力ｼｰﾄ2!BW12=TRUE,2000,0)))</f>
        <v>0</v>
      </c>
      <c r="AK12" s="466"/>
      <c r="AL12" s="466"/>
      <c r="AM12" s="466"/>
      <c r="AN12" s="466">
        <f>IF(AJ12="-","-",IF(入力ｼｰﾄ2!BW12=TRUE,2000,ROUNDDOWN(X12*AJ12,0)))</f>
        <v>0</v>
      </c>
      <c r="AO12" s="466"/>
      <c r="AP12" s="466"/>
      <c r="AQ12" s="466"/>
      <c r="AR12" s="466">
        <f>IF(入力ｼｰﾄ2!O12="",0,70000)</f>
        <v>70000</v>
      </c>
      <c r="AS12" s="466"/>
      <c r="AT12" s="466"/>
      <c r="AU12" s="466"/>
      <c r="AV12" s="466">
        <f t="shared" si="0"/>
        <v>29750</v>
      </c>
      <c r="AW12" s="466"/>
      <c r="AX12" s="466"/>
      <c r="AY12" s="466"/>
    </row>
    <row r="13" spans="1:51">
      <c r="A13" s="459">
        <v>8</v>
      </c>
      <c r="B13" s="459"/>
      <c r="C13" s="459" t="str">
        <f>IF(入力ｼｰﾄ2!O13="","",入力ｼｰﾄ2!O13)</f>
        <v>梁・桁</v>
      </c>
      <c r="D13" s="459"/>
      <c r="E13" s="459"/>
      <c r="F13" s="459"/>
      <c r="G13" s="459"/>
      <c r="H13" s="459"/>
      <c r="I13" s="464">
        <f>IF(入力ｼｰﾄ2!U13="",0,入力ｼｰﾄ2!U13)</f>
        <v>3</v>
      </c>
      <c r="J13" s="464"/>
      <c r="K13" s="464"/>
      <c r="L13" s="464">
        <f>IF(入力ｼｰﾄ2!X13="",0,入力ｼｰﾄ2!X13)</f>
        <v>0.105</v>
      </c>
      <c r="M13" s="464"/>
      <c r="N13" s="464"/>
      <c r="O13" s="464">
        <f>IF(入力ｼｰﾄ2!AA13="",0,入力ｼｰﾄ2!AA13)</f>
        <v>0.24</v>
      </c>
      <c r="P13" s="464"/>
      <c r="Q13" s="464"/>
      <c r="R13" s="465">
        <f t="shared" si="1"/>
        <v>7.5600000000000001E-2</v>
      </c>
      <c r="S13" s="465"/>
      <c r="T13" s="465"/>
      <c r="U13" s="459">
        <f>IF(入力ｼｰﾄ2!AG13="",0,入力ｼｰﾄ2!AG13)</f>
        <v>1</v>
      </c>
      <c r="V13" s="459"/>
      <c r="W13" s="459"/>
      <c r="X13" s="465">
        <f t="shared" si="2"/>
        <v>7.5600000000000001E-2</v>
      </c>
      <c r="Y13" s="465"/>
      <c r="Z13" s="465"/>
      <c r="AA13" s="465"/>
      <c r="AB13" s="466">
        <f>IF(入力ｼｰﾄ2!AN13="",0,入力ｼｰﾄ2!AN13)</f>
        <v>155026</v>
      </c>
      <c r="AC13" s="466"/>
      <c r="AD13" s="466"/>
      <c r="AE13" s="466"/>
      <c r="AF13" s="467">
        <f t="shared" si="3"/>
        <v>11719.9656</v>
      </c>
      <c r="AG13" s="468"/>
      <c r="AH13" s="468"/>
      <c r="AI13" s="469"/>
      <c r="AJ13" s="466">
        <f>IF(入力ｼｰﾄ2!BU13=TRUE,20000,IF(入力ｼｰﾄ2!BV13=TRUE,11000,IF(入力ｼｰﾄ2!BW13=TRUE,2000,0)))</f>
        <v>0</v>
      </c>
      <c r="AK13" s="466"/>
      <c r="AL13" s="466"/>
      <c r="AM13" s="466"/>
      <c r="AN13" s="466">
        <f>IF(AJ13="-","-",IF(入力ｼｰﾄ2!BW13=TRUE,2000,ROUNDDOWN(X13*AJ13,0)))</f>
        <v>0</v>
      </c>
      <c r="AO13" s="466"/>
      <c r="AP13" s="466"/>
      <c r="AQ13" s="466"/>
      <c r="AR13" s="466">
        <f>IF(入力ｼｰﾄ2!O13="",0,70000)</f>
        <v>70000</v>
      </c>
      <c r="AS13" s="466"/>
      <c r="AT13" s="466"/>
      <c r="AU13" s="466"/>
      <c r="AV13" s="466">
        <f t="shared" si="0"/>
        <v>5292</v>
      </c>
      <c r="AW13" s="466"/>
      <c r="AX13" s="466"/>
      <c r="AY13" s="466"/>
    </row>
    <row r="14" spans="1:51">
      <c r="A14" s="459">
        <v>9</v>
      </c>
      <c r="B14" s="459"/>
      <c r="C14" s="459" t="str">
        <f>IF(入力ｼｰﾄ2!O14="","",入力ｼｰﾄ2!O14)</f>
        <v>梁・桁</v>
      </c>
      <c r="D14" s="459"/>
      <c r="E14" s="459"/>
      <c r="F14" s="459"/>
      <c r="G14" s="459"/>
      <c r="H14" s="459"/>
      <c r="I14" s="464">
        <f>IF(入力ｼｰﾄ2!U14="",0,入力ｼｰﾄ2!U14)</f>
        <v>3</v>
      </c>
      <c r="J14" s="464"/>
      <c r="K14" s="464"/>
      <c r="L14" s="464">
        <f>IF(入力ｼｰﾄ2!X14="",0,入力ｼｰﾄ2!X14)</f>
        <v>0.105</v>
      </c>
      <c r="M14" s="464"/>
      <c r="N14" s="464"/>
      <c r="O14" s="464">
        <f>IF(入力ｼｰﾄ2!AA14="",0,入力ｼｰﾄ2!AA14)</f>
        <v>0.21</v>
      </c>
      <c r="P14" s="464"/>
      <c r="Q14" s="464"/>
      <c r="R14" s="465">
        <f t="shared" si="1"/>
        <v>6.6100000000000006E-2</v>
      </c>
      <c r="S14" s="465"/>
      <c r="T14" s="465"/>
      <c r="U14" s="459">
        <f>IF(入力ｼｰﾄ2!AG14="",0,入力ｼｰﾄ2!AG14)</f>
        <v>9</v>
      </c>
      <c r="V14" s="459"/>
      <c r="W14" s="459"/>
      <c r="X14" s="465">
        <f t="shared" si="2"/>
        <v>0.59489999999999998</v>
      </c>
      <c r="Y14" s="465"/>
      <c r="Z14" s="465"/>
      <c r="AA14" s="465"/>
      <c r="AB14" s="466">
        <f>IF(入力ｼｰﾄ2!AN14="",0,入力ｼｰﾄ2!AN14)</f>
        <v>149962</v>
      </c>
      <c r="AC14" s="466"/>
      <c r="AD14" s="466"/>
      <c r="AE14" s="466"/>
      <c r="AF14" s="467">
        <f t="shared" si="3"/>
        <v>89212.393799999991</v>
      </c>
      <c r="AG14" s="468"/>
      <c r="AH14" s="468"/>
      <c r="AI14" s="469"/>
      <c r="AJ14" s="466">
        <f>IF(入力ｼｰﾄ2!BU14=TRUE,20000,IF(入力ｼｰﾄ2!BV14=TRUE,11000,IF(入力ｼｰﾄ2!BW14=TRUE,2000,0)))</f>
        <v>0</v>
      </c>
      <c r="AK14" s="466"/>
      <c r="AL14" s="466"/>
      <c r="AM14" s="466"/>
      <c r="AN14" s="466">
        <f>IF(AJ14="-","-",IF(入力ｼｰﾄ2!BW14=TRUE,2000,ROUNDDOWN(X14*AJ14,0)))</f>
        <v>0</v>
      </c>
      <c r="AO14" s="466"/>
      <c r="AP14" s="466"/>
      <c r="AQ14" s="466"/>
      <c r="AR14" s="466">
        <f>IF(入力ｼｰﾄ2!O14="",0,70000)</f>
        <v>70000</v>
      </c>
      <c r="AS14" s="466"/>
      <c r="AT14" s="466"/>
      <c r="AU14" s="466"/>
      <c r="AV14" s="466">
        <f t="shared" si="0"/>
        <v>41643</v>
      </c>
      <c r="AW14" s="466"/>
      <c r="AX14" s="466"/>
      <c r="AY14" s="466"/>
    </row>
    <row r="15" spans="1:51">
      <c r="A15" s="459">
        <v>10</v>
      </c>
      <c r="B15" s="459"/>
      <c r="C15" s="459" t="str">
        <f>IF(入力ｼｰﾄ2!O15="","",入力ｼｰﾄ2!O15)</f>
        <v>梁・桁</v>
      </c>
      <c r="D15" s="459"/>
      <c r="E15" s="459"/>
      <c r="F15" s="459"/>
      <c r="G15" s="459"/>
      <c r="H15" s="459"/>
      <c r="I15" s="464">
        <f>IF(入力ｼｰﾄ2!U15="",0,入力ｼｰﾄ2!U15)</f>
        <v>3</v>
      </c>
      <c r="J15" s="464"/>
      <c r="K15" s="464"/>
      <c r="L15" s="464">
        <f>IF(入力ｼｰﾄ2!X15="",0,入力ｼｰﾄ2!X15)</f>
        <v>0.105</v>
      </c>
      <c r="M15" s="464"/>
      <c r="N15" s="464"/>
      <c r="O15" s="464">
        <f>IF(入力ｼｰﾄ2!AA15="",0,入力ｼｰﾄ2!AA15)</f>
        <v>0.18</v>
      </c>
      <c r="P15" s="464"/>
      <c r="Q15" s="464"/>
      <c r="R15" s="465">
        <f t="shared" si="1"/>
        <v>5.67E-2</v>
      </c>
      <c r="S15" s="465"/>
      <c r="T15" s="465"/>
      <c r="U15" s="459">
        <f>IF(入力ｼｰﾄ2!AG15="",0,入力ｼｰﾄ2!AG15)</f>
        <v>11</v>
      </c>
      <c r="V15" s="459"/>
      <c r="W15" s="459"/>
      <c r="X15" s="465">
        <f t="shared" si="2"/>
        <v>0.62370000000000003</v>
      </c>
      <c r="Y15" s="465"/>
      <c r="Z15" s="465"/>
      <c r="AA15" s="465"/>
      <c r="AB15" s="466">
        <f>IF(入力ｼｰﾄ2!AN15="",0,入力ｼｰﾄ2!AN15)</f>
        <v>140035</v>
      </c>
      <c r="AC15" s="466"/>
      <c r="AD15" s="466"/>
      <c r="AE15" s="466"/>
      <c r="AF15" s="467">
        <f t="shared" si="3"/>
        <v>87339.829500000007</v>
      </c>
      <c r="AG15" s="468"/>
      <c r="AH15" s="468"/>
      <c r="AI15" s="469"/>
      <c r="AJ15" s="466">
        <f>IF(入力ｼｰﾄ2!BU15=TRUE,20000,IF(入力ｼｰﾄ2!BV15=TRUE,11000,IF(入力ｼｰﾄ2!BW15=TRUE,2000,0)))</f>
        <v>0</v>
      </c>
      <c r="AK15" s="466"/>
      <c r="AL15" s="466"/>
      <c r="AM15" s="466"/>
      <c r="AN15" s="466">
        <f>IF(AJ15="-","-",IF(入力ｼｰﾄ2!BW15=TRUE,2000,ROUNDDOWN(X15*AJ15,0)))</f>
        <v>0</v>
      </c>
      <c r="AO15" s="466"/>
      <c r="AP15" s="466"/>
      <c r="AQ15" s="466"/>
      <c r="AR15" s="466">
        <f>IF(入力ｼｰﾄ2!O15="",0,70000)</f>
        <v>70000</v>
      </c>
      <c r="AS15" s="466"/>
      <c r="AT15" s="466"/>
      <c r="AU15" s="466"/>
      <c r="AV15" s="466">
        <f t="shared" si="0"/>
        <v>43659</v>
      </c>
      <c r="AW15" s="466"/>
      <c r="AX15" s="466"/>
      <c r="AY15" s="466"/>
    </row>
    <row r="16" spans="1:51">
      <c r="A16" s="459">
        <v>11</v>
      </c>
      <c r="B16" s="459"/>
      <c r="C16" s="459" t="str">
        <f>IF(入力ｼｰﾄ2!O16="","",入力ｼｰﾄ2!O16)</f>
        <v>梁・桁</v>
      </c>
      <c r="D16" s="459"/>
      <c r="E16" s="459"/>
      <c r="F16" s="459"/>
      <c r="G16" s="459"/>
      <c r="H16" s="459"/>
      <c r="I16" s="464">
        <f>IF(入力ｼｰﾄ2!U16="",0,入力ｼｰﾄ2!U16)</f>
        <v>3</v>
      </c>
      <c r="J16" s="464"/>
      <c r="K16" s="464"/>
      <c r="L16" s="464">
        <f>IF(入力ｼｰﾄ2!X16="",0,入力ｼｰﾄ2!X16)</f>
        <v>0.105</v>
      </c>
      <c r="M16" s="464"/>
      <c r="N16" s="464"/>
      <c r="O16" s="464">
        <f>IF(入力ｼｰﾄ2!AA16="",0,入力ｼｰﾄ2!AA16)</f>
        <v>0.15</v>
      </c>
      <c r="P16" s="464"/>
      <c r="Q16" s="464"/>
      <c r="R16" s="465">
        <f t="shared" si="1"/>
        <v>4.7199999999999999E-2</v>
      </c>
      <c r="S16" s="465"/>
      <c r="T16" s="465"/>
      <c r="U16" s="459">
        <f>IF(入力ｼｰﾄ2!AG16="",0,入力ｼｰﾄ2!AG16)</f>
        <v>1</v>
      </c>
      <c r="V16" s="459"/>
      <c r="W16" s="459"/>
      <c r="X16" s="465">
        <f t="shared" si="2"/>
        <v>4.7199999999999999E-2</v>
      </c>
      <c r="Y16" s="465"/>
      <c r="Z16" s="465"/>
      <c r="AA16" s="465"/>
      <c r="AB16" s="466">
        <f>IF(入力ｼｰﾄ2!AN16="",0,入力ｼｰﾄ2!AN16)</f>
        <v>140105</v>
      </c>
      <c r="AC16" s="466"/>
      <c r="AD16" s="466"/>
      <c r="AE16" s="466"/>
      <c r="AF16" s="467">
        <f t="shared" si="3"/>
        <v>6612.9560000000001</v>
      </c>
      <c r="AG16" s="468"/>
      <c r="AH16" s="468"/>
      <c r="AI16" s="469"/>
      <c r="AJ16" s="466">
        <f>IF(入力ｼｰﾄ2!BU16=TRUE,20000,IF(入力ｼｰﾄ2!BV16=TRUE,11000,IF(入力ｼｰﾄ2!BW16=TRUE,2000,0)))</f>
        <v>0</v>
      </c>
      <c r="AK16" s="466"/>
      <c r="AL16" s="466"/>
      <c r="AM16" s="466"/>
      <c r="AN16" s="466">
        <f>IF(AJ16="-","-",IF(入力ｼｰﾄ2!BW16=TRUE,2000,ROUNDDOWN(X16*AJ16,0)))</f>
        <v>0</v>
      </c>
      <c r="AO16" s="466"/>
      <c r="AP16" s="466"/>
      <c r="AQ16" s="466"/>
      <c r="AR16" s="466">
        <f>IF(入力ｼｰﾄ2!O16="",0,70000)</f>
        <v>70000</v>
      </c>
      <c r="AS16" s="466"/>
      <c r="AT16" s="466"/>
      <c r="AU16" s="466"/>
      <c r="AV16" s="466">
        <f t="shared" si="0"/>
        <v>3304</v>
      </c>
      <c r="AW16" s="466"/>
      <c r="AX16" s="466"/>
      <c r="AY16" s="466"/>
    </row>
    <row r="17" spans="1:86">
      <c r="A17" s="459">
        <v>12</v>
      </c>
      <c r="B17" s="459"/>
      <c r="C17" s="459" t="str">
        <f>IF(入力ｼｰﾄ2!O17="","",入力ｼｰﾄ2!O17)</f>
        <v>梁・桁</v>
      </c>
      <c r="D17" s="459"/>
      <c r="E17" s="459"/>
      <c r="F17" s="459"/>
      <c r="G17" s="459"/>
      <c r="H17" s="459"/>
      <c r="I17" s="464">
        <f>IF(入力ｼｰﾄ2!U17="",0,入力ｼｰﾄ2!U17)</f>
        <v>3</v>
      </c>
      <c r="J17" s="464"/>
      <c r="K17" s="464"/>
      <c r="L17" s="464">
        <f>IF(入力ｼｰﾄ2!X17="",0,入力ｼｰﾄ2!X17)</f>
        <v>0.105</v>
      </c>
      <c r="M17" s="464"/>
      <c r="N17" s="464"/>
      <c r="O17" s="464">
        <f>IF(入力ｼｰﾄ2!AA17="",0,入力ｼｰﾄ2!AA17)</f>
        <v>0.105</v>
      </c>
      <c r="P17" s="464"/>
      <c r="Q17" s="464"/>
      <c r="R17" s="465">
        <f t="shared" si="1"/>
        <v>3.3000000000000002E-2</v>
      </c>
      <c r="S17" s="465"/>
      <c r="T17" s="465"/>
      <c r="U17" s="459">
        <f>IF(入力ｼｰﾄ2!AG17="",0,入力ｼｰﾄ2!AG17)</f>
        <v>5</v>
      </c>
      <c r="V17" s="459"/>
      <c r="W17" s="459"/>
      <c r="X17" s="465">
        <f t="shared" si="2"/>
        <v>0.16500000000000001</v>
      </c>
      <c r="Y17" s="465"/>
      <c r="Z17" s="465"/>
      <c r="AA17" s="465"/>
      <c r="AB17" s="466">
        <f>IF(入力ｼｰﾄ2!AN17="",0,入力ｼｰﾄ2!AN17)</f>
        <v>143613</v>
      </c>
      <c r="AC17" s="466"/>
      <c r="AD17" s="466"/>
      <c r="AE17" s="466"/>
      <c r="AF17" s="467">
        <f t="shared" si="3"/>
        <v>23696.145</v>
      </c>
      <c r="AG17" s="468"/>
      <c r="AH17" s="468"/>
      <c r="AI17" s="469"/>
      <c r="AJ17" s="466">
        <f>IF(入力ｼｰﾄ2!BU17=TRUE,20000,IF(入力ｼｰﾄ2!BV17=TRUE,11000,IF(入力ｼｰﾄ2!BW17=TRUE,2000,0)))</f>
        <v>0</v>
      </c>
      <c r="AK17" s="466"/>
      <c r="AL17" s="466"/>
      <c r="AM17" s="466"/>
      <c r="AN17" s="466">
        <f>IF(AJ17="-","-",IF(入力ｼｰﾄ2!BW17=TRUE,2000,ROUNDDOWN(X17*AJ17,0)))</f>
        <v>0</v>
      </c>
      <c r="AO17" s="466"/>
      <c r="AP17" s="466"/>
      <c r="AQ17" s="466"/>
      <c r="AR17" s="466">
        <f>IF(入力ｼｰﾄ2!O17="",0,70000)</f>
        <v>70000</v>
      </c>
      <c r="AS17" s="466"/>
      <c r="AT17" s="466"/>
      <c r="AU17" s="466"/>
      <c r="AV17" s="466">
        <f t="shared" si="0"/>
        <v>11550</v>
      </c>
      <c r="AW17" s="466"/>
      <c r="AX17" s="466"/>
      <c r="AY17" s="466"/>
    </row>
    <row r="18" spans="1:86">
      <c r="A18" s="459">
        <v>13</v>
      </c>
      <c r="B18" s="459"/>
      <c r="C18" s="459" t="str">
        <f>IF(入力ｼｰﾄ2!O18="","",入力ｼｰﾄ2!O18)</f>
        <v>梁・桁</v>
      </c>
      <c r="D18" s="459"/>
      <c r="E18" s="459"/>
      <c r="F18" s="459"/>
      <c r="G18" s="459"/>
      <c r="H18" s="459"/>
      <c r="I18" s="464">
        <f>IF(入力ｼｰﾄ2!U18="",0,入力ｼｰﾄ2!U18)</f>
        <v>4</v>
      </c>
      <c r="J18" s="464"/>
      <c r="K18" s="464"/>
      <c r="L18" s="464">
        <f>IF(入力ｼｰﾄ2!X18="",0,入力ｼｰﾄ2!X18)</f>
        <v>0.105</v>
      </c>
      <c r="M18" s="464"/>
      <c r="N18" s="464"/>
      <c r="O18" s="464">
        <f>IF(入力ｼｰﾄ2!AA18="",0,入力ｼｰﾄ2!AA18)</f>
        <v>0.105</v>
      </c>
      <c r="P18" s="464"/>
      <c r="Q18" s="464"/>
      <c r="R18" s="465">
        <f t="shared" si="1"/>
        <v>4.41E-2</v>
      </c>
      <c r="S18" s="465"/>
      <c r="T18" s="465"/>
      <c r="U18" s="459">
        <f>IF(入力ｼｰﾄ2!AG18="",0,入力ｼｰﾄ2!AG18)</f>
        <v>1</v>
      </c>
      <c r="V18" s="459"/>
      <c r="W18" s="459"/>
      <c r="X18" s="465">
        <f t="shared" si="2"/>
        <v>4.41E-2</v>
      </c>
      <c r="Y18" s="465"/>
      <c r="Z18" s="465"/>
      <c r="AA18" s="465"/>
      <c r="AB18" s="466">
        <f>IF(入力ｼｰﾄ2!AN18="",0,入力ｼｰﾄ2!AN18)</f>
        <v>144897</v>
      </c>
      <c r="AC18" s="466"/>
      <c r="AD18" s="466"/>
      <c r="AE18" s="466"/>
      <c r="AF18" s="467">
        <f t="shared" si="3"/>
        <v>6389.9576999999999</v>
      </c>
      <c r="AG18" s="468"/>
      <c r="AH18" s="468"/>
      <c r="AI18" s="469"/>
      <c r="AJ18" s="466">
        <f>IF(入力ｼｰﾄ2!BU18=TRUE,20000,IF(入力ｼｰﾄ2!BV18=TRUE,11000,IF(入力ｼｰﾄ2!BW18=TRUE,2000,0)))</f>
        <v>0</v>
      </c>
      <c r="AK18" s="466"/>
      <c r="AL18" s="466"/>
      <c r="AM18" s="466"/>
      <c r="AN18" s="466">
        <f>IF(AJ18="-","-",IF(入力ｼｰﾄ2!BW18=TRUE,2000,ROUNDDOWN(X18*AJ18,0)))</f>
        <v>0</v>
      </c>
      <c r="AO18" s="466"/>
      <c r="AP18" s="466"/>
      <c r="AQ18" s="466"/>
      <c r="AR18" s="466">
        <f>IF(入力ｼｰﾄ2!O18="",0,70000)</f>
        <v>70000</v>
      </c>
      <c r="AS18" s="466"/>
      <c r="AT18" s="466"/>
      <c r="AU18" s="466"/>
      <c r="AV18" s="466">
        <f t="shared" si="0"/>
        <v>3087</v>
      </c>
      <c r="AW18" s="466"/>
      <c r="AX18" s="466"/>
      <c r="AY18" s="466"/>
    </row>
    <row r="19" spans="1:86">
      <c r="A19" s="459">
        <v>14</v>
      </c>
      <c r="B19" s="459"/>
      <c r="C19" s="459" t="str">
        <f>IF(入力ｼｰﾄ2!O19="","",入力ｼｰﾄ2!O19)</f>
        <v>母屋</v>
      </c>
      <c r="D19" s="459"/>
      <c r="E19" s="459"/>
      <c r="F19" s="459"/>
      <c r="G19" s="459"/>
      <c r="H19" s="459"/>
      <c r="I19" s="464">
        <f>IF(入力ｼｰﾄ2!U19="",0,入力ｼｰﾄ2!U19)</f>
        <v>4</v>
      </c>
      <c r="J19" s="464"/>
      <c r="K19" s="464"/>
      <c r="L19" s="464">
        <f>IF(入力ｼｰﾄ2!X19="",0,入力ｼｰﾄ2!X19)</f>
        <v>0.105</v>
      </c>
      <c r="M19" s="464"/>
      <c r="N19" s="464"/>
      <c r="O19" s="464">
        <f>IF(入力ｼｰﾄ2!AA19="",0,入力ｼｰﾄ2!AA19)</f>
        <v>0.105</v>
      </c>
      <c r="P19" s="464"/>
      <c r="Q19" s="464"/>
      <c r="R19" s="465">
        <f t="shared" si="1"/>
        <v>4.41E-2</v>
      </c>
      <c r="S19" s="465"/>
      <c r="T19" s="465"/>
      <c r="U19" s="459">
        <f>IF(入力ｼｰﾄ2!AG19="",0,入力ｼｰﾄ2!AG19)</f>
        <v>20</v>
      </c>
      <c r="V19" s="459"/>
      <c r="W19" s="459"/>
      <c r="X19" s="465">
        <f t="shared" si="2"/>
        <v>0.88200000000000001</v>
      </c>
      <c r="Y19" s="465"/>
      <c r="Z19" s="465"/>
      <c r="AA19" s="465"/>
      <c r="AB19" s="466">
        <f>IF(入力ｼｰﾄ2!AN19="",0,入力ｼｰﾄ2!AN19)</f>
        <v>144897</v>
      </c>
      <c r="AC19" s="466"/>
      <c r="AD19" s="466"/>
      <c r="AE19" s="466"/>
      <c r="AF19" s="467">
        <f t="shared" si="3"/>
        <v>127799.15399999999</v>
      </c>
      <c r="AG19" s="468"/>
      <c r="AH19" s="468"/>
      <c r="AI19" s="469"/>
      <c r="AJ19" s="466">
        <f>IF(入力ｼｰﾄ2!BU19=TRUE,20000,IF(入力ｼｰﾄ2!BV19=TRUE,11000,IF(入力ｼｰﾄ2!BW19=TRUE,2000,0)))</f>
        <v>0</v>
      </c>
      <c r="AK19" s="466"/>
      <c r="AL19" s="466"/>
      <c r="AM19" s="466"/>
      <c r="AN19" s="466">
        <f>IF(AJ19="-","-",IF(入力ｼｰﾄ2!BW19=TRUE,2000,ROUNDDOWN(X19*AJ19,0)))</f>
        <v>0</v>
      </c>
      <c r="AO19" s="466"/>
      <c r="AP19" s="466"/>
      <c r="AQ19" s="466"/>
      <c r="AR19" s="466">
        <f>IF(入力ｼｰﾄ2!O19="",0,70000)</f>
        <v>70000</v>
      </c>
      <c r="AS19" s="466"/>
      <c r="AT19" s="466"/>
      <c r="AU19" s="466"/>
      <c r="AV19" s="466">
        <f t="shared" si="0"/>
        <v>61740</v>
      </c>
      <c r="AW19" s="466"/>
      <c r="AX19" s="466"/>
      <c r="AY19" s="466"/>
    </row>
    <row r="20" spans="1:86">
      <c r="A20" s="459">
        <v>15</v>
      </c>
      <c r="B20" s="459"/>
      <c r="C20" s="459" t="str">
        <f>IF(入力ｼｰﾄ2!O20="","",入力ｼｰﾄ2!O20)</f>
        <v>母屋</v>
      </c>
      <c r="D20" s="459"/>
      <c r="E20" s="459"/>
      <c r="F20" s="459"/>
      <c r="G20" s="459"/>
      <c r="H20" s="459"/>
      <c r="I20" s="464">
        <f>IF(入力ｼｰﾄ2!U20="",0,入力ｼｰﾄ2!U20)</f>
        <v>3</v>
      </c>
      <c r="J20" s="464"/>
      <c r="K20" s="464"/>
      <c r="L20" s="464">
        <f>IF(入力ｼｰﾄ2!X20="",0,入力ｼｰﾄ2!X20)</f>
        <v>0.105</v>
      </c>
      <c r="M20" s="464"/>
      <c r="N20" s="464"/>
      <c r="O20" s="464">
        <f>IF(入力ｼｰﾄ2!AA20="",0,入力ｼｰﾄ2!AA20)</f>
        <v>0.105</v>
      </c>
      <c r="P20" s="464"/>
      <c r="Q20" s="464"/>
      <c r="R20" s="465">
        <f t="shared" si="1"/>
        <v>3.3000000000000002E-2</v>
      </c>
      <c r="S20" s="465"/>
      <c r="T20" s="465"/>
      <c r="U20" s="459">
        <f>IF(入力ｼｰﾄ2!AG20="",0,入力ｼｰﾄ2!AG20)</f>
        <v>3</v>
      </c>
      <c r="V20" s="459"/>
      <c r="W20" s="459"/>
      <c r="X20" s="465">
        <f t="shared" si="2"/>
        <v>9.9000000000000005E-2</v>
      </c>
      <c r="Y20" s="465"/>
      <c r="Z20" s="465"/>
      <c r="AA20" s="465"/>
      <c r="AB20" s="466">
        <f>IF(入力ｼｰﾄ2!AN20="",0,入力ｼｰﾄ2!AN20)</f>
        <v>143613</v>
      </c>
      <c r="AC20" s="466"/>
      <c r="AD20" s="466"/>
      <c r="AE20" s="466"/>
      <c r="AF20" s="467">
        <f t="shared" si="3"/>
        <v>14217.687</v>
      </c>
      <c r="AG20" s="468"/>
      <c r="AH20" s="468"/>
      <c r="AI20" s="469"/>
      <c r="AJ20" s="466">
        <f>IF(入力ｼｰﾄ2!BU20=TRUE,20000,IF(入力ｼｰﾄ2!BV20=TRUE,11000,IF(入力ｼｰﾄ2!BW20=TRUE,2000,0)))</f>
        <v>0</v>
      </c>
      <c r="AK20" s="466"/>
      <c r="AL20" s="466"/>
      <c r="AM20" s="466"/>
      <c r="AN20" s="466">
        <f>IF(AJ20="-","-",IF(入力ｼｰﾄ2!BW20=TRUE,2000,ROUNDDOWN(X20*AJ20,0)))</f>
        <v>0</v>
      </c>
      <c r="AO20" s="466"/>
      <c r="AP20" s="466"/>
      <c r="AQ20" s="466"/>
      <c r="AR20" s="466">
        <f>IF(入力ｼｰﾄ2!O20="",0,70000)</f>
        <v>70000</v>
      </c>
      <c r="AS20" s="466"/>
      <c r="AT20" s="466"/>
      <c r="AU20" s="466"/>
      <c r="AV20" s="466">
        <f t="shared" si="0"/>
        <v>6930</v>
      </c>
      <c r="AW20" s="466"/>
      <c r="AX20" s="466"/>
      <c r="AY20" s="466"/>
    </row>
    <row r="21" spans="1:86">
      <c r="A21" s="459">
        <v>16</v>
      </c>
      <c r="B21" s="459"/>
      <c r="C21" s="459" t="str">
        <f>IF(入力ｼｰﾄ2!O21="","",入力ｼｰﾄ2!O21)</f>
        <v>火打</v>
      </c>
      <c r="D21" s="459"/>
      <c r="E21" s="459"/>
      <c r="F21" s="459"/>
      <c r="G21" s="459"/>
      <c r="H21" s="459"/>
      <c r="I21" s="464">
        <f>IF(入力ｼｰﾄ2!U21="",0,入力ｼｰﾄ2!U21)</f>
        <v>3</v>
      </c>
      <c r="J21" s="464"/>
      <c r="K21" s="464"/>
      <c r="L21" s="464">
        <f>IF(入力ｼｰﾄ2!X21="",0,入力ｼｰﾄ2!X21)</f>
        <v>0.105</v>
      </c>
      <c r="M21" s="464"/>
      <c r="N21" s="464"/>
      <c r="O21" s="464">
        <f>IF(入力ｼｰﾄ2!AA21="",0,入力ｼｰﾄ2!AA21)</f>
        <v>0.105</v>
      </c>
      <c r="P21" s="464"/>
      <c r="Q21" s="464"/>
      <c r="R21" s="465">
        <f t="shared" si="1"/>
        <v>3.3000000000000002E-2</v>
      </c>
      <c r="S21" s="465"/>
      <c r="T21" s="465"/>
      <c r="U21" s="459">
        <f>IF(入力ｼｰﾄ2!AG21="",0,入力ｼｰﾄ2!AG21)</f>
        <v>10</v>
      </c>
      <c r="V21" s="459"/>
      <c r="W21" s="459"/>
      <c r="X21" s="465">
        <f t="shared" si="2"/>
        <v>0.33</v>
      </c>
      <c r="Y21" s="465"/>
      <c r="Z21" s="465"/>
      <c r="AA21" s="465"/>
      <c r="AB21" s="466">
        <f>IF(入力ｼｰﾄ2!AN21="",0,入力ｼｰﾄ2!AN21)</f>
        <v>143613</v>
      </c>
      <c r="AC21" s="466"/>
      <c r="AD21" s="466"/>
      <c r="AE21" s="466"/>
      <c r="AF21" s="467">
        <f t="shared" si="3"/>
        <v>47392.29</v>
      </c>
      <c r="AG21" s="468"/>
      <c r="AH21" s="468"/>
      <c r="AI21" s="469"/>
      <c r="AJ21" s="466">
        <f>IF(入力ｼｰﾄ2!BU21=TRUE,20000,IF(入力ｼｰﾄ2!BV21=TRUE,11000,IF(入力ｼｰﾄ2!BW21=TRUE,2000,0)))</f>
        <v>0</v>
      </c>
      <c r="AK21" s="466"/>
      <c r="AL21" s="466"/>
      <c r="AM21" s="466"/>
      <c r="AN21" s="466">
        <f>IF(AJ21="-","-",IF(入力ｼｰﾄ2!BW21=TRUE,2000,ROUNDDOWN(X21*AJ21,0)))</f>
        <v>0</v>
      </c>
      <c r="AO21" s="466"/>
      <c r="AP21" s="466"/>
      <c r="AQ21" s="466"/>
      <c r="AR21" s="466">
        <f>IF(入力ｼｰﾄ2!O21="",0,70000)</f>
        <v>70000</v>
      </c>
      <c r="AS21" s="466"/>
      <c r="AT21" s="466"/>
      <c r="AU21" s="466"/>
      <c r="AV21" s="466">
        <f t="shared" si="0"/>
        <v>23100</v>
      </c>
      <c r="AW21" s="466"/>
      <c r="AX21" s="466"/>
      <c r="AY21" s="466"/>
    </row>
    <row r="22" spans="1:86">
      <c r="A22" s="459">
        <v>17</v>
      </c>
      <c r="B22" s="459"/>
      <c r="C22" s="459" t="str">
        <f>IF(入力ｼｰﾄ2!O22="","",入力ｼｰﾄ2!O22)</f>
        <v>通し柱</v>
      </c>
      <c r="D22" s="459"/>
      <c r="E22" s="459"/>
      <c r="F22" s="459"/>
      <c r="G22" s="459"/>
      <c r="H22" s="459"/>
      <c r="I22" s="464">
        <f>IF(入力ｼｰﾄ2!U22="",0,入力ｼｰﾄ2!U22)</f>
        <v>6</v>
      </c>
      <c r="J22" s="464"/>
      <c r="K22" s="464"/>
      <c r="L22" s="464">
        <f>IF(入力ｼｰﾄ2!X22="",0,入力ｼｰﾄ2!X22)</f>
        <v>0.12</v>
      </c>
      <c r="M22" s="464"/>
      <c r="N22" s="464"/>
      <c r="O22" s="464">
        <f>IF(入力ｼｰﾄ2!AA22="",0,入力ｼｰﾄ2!AA22)</f>
        <v>0.12</v>
      </c>
      <c r="P22" s="464"/>
      <c r="Q22" s="464"/>
      <c r="R22" s="465">
        <f t="shared" si="1"/>
        <v>8.6400000000000005E-2</v>
      </c>
      <c r="S22" s="465"/>
      <c r="T22" s="465"/>
      <c r="U22" s="459">
        <f>IF(入力ｼｰﾄ2!AG22="",0,入力ｼｰﾄ2!AG22)</f>
        <v>4</v>
      </c>
      <c r="V22" s="459"/>
      <c r="W22" s="459"/>
      <c r="X22" s="465">
        <f t="shared" si="2"/>
        <v>0.34560000000000002</v>
      </c>
      <c r="Y22" s="465"/>
      <c r="Z22" s="465"/>
      <c r="AA22" s="465"/>
      <c r="AB22" s="466">
        <f>IF(入力ｼｰﾄ2!AN22="",0,入力ｼｰﾄ2!AN22)</f>
        <v>256712</v>
      </c>
      <c r="AC22" s="466"/>
      <c r="AD22" s="466"/>
      <c r="AE22" s="466"/>
      <c r="AF22" s="467">
        <f t="shared" si="3"/>
        <v>88719.667200000011</v>
      </c>
      <c r="AG22" s="468"/>
      <c r="AH22" s="468"/>
      <c r="AI22" s="469"/>
      <c r="AJ22" s="466">
        <f>IF(入力ｼｰﾄ2!BU22=TRUE,20000,IF(入力ｼｰﾄ2!BV22=TRUE,11000,IF(入力ｼｰﾄ2!BW22=TRUE,2000,0)))</f>
        <v>0</v>
      </c>
      <c r="AK22" s="466"/>
      <c r="AL22" s="466"/>
      <c r="AM22" s="466"/>
      <c r="AN22" s="466">
        <f>IF(AJ22="-","-",IF(入力ｼｰﾄ2!BW22=TRUE,2000,ROUNDDOWN(X22*AJ22,0)))</f>
        <v>0</v>
      </c>
      <c r="AO22" s="466"/>
      <c r="AP22" s="466"/>
      <c r="AQ22" s="466"/>
      <c r="AR22" s="466">
        <f>IF(入力ｼｰﾄ2!O22="",0,70000)</f>
        <v>70000</v>
      </c>
      <c r="AS22" s="466"/>
      <c r="AT22" s="466"/>
      <c r="AU22" s="466"/>
      <c r="AV22" s="466">
        <f t="shared" si="0"/>
        <v>24192</v>
      </c>
      <c r="AW22" s="466"/>
      <c r="AX22" s="466"/>
      <c r="AY22" s="466"/>
    </row>
    <row r="23" spans="1:86">
      <c r="A23" s="459">
        <v>18</v>
      </c>
      <c r="B23" s="459"/>
      <c r="C23" s="459" t="str">
        <f>IF(入力ｼｰﾄ2!O23="","",入力ｼｰﾄ2!O23)</f>
        <v>管柱</v>
      </c>
      <c r="D23" s="459"/>
      <c r="E23" s="459"/>
      <c r="F23" s="459"/>
      <c r="G23" s="459"/>
      <c r="H23" s="459"/>
      <c r="I23" s="464">
        <f>IF(入力ｼｰﾄ2!U23="",0,入力ｼｰﾄ2!U23)</f>
        <v>4</v>
      </c>
      <c r="J23" s="464"/>
      <c r="K23" s="464"/>
      <c r="L23" s="464">
        <f>IF(入力ｼｰﾄ2!X23="",0,入力ｼｰﾄ2!X23)</f>
        <v>0.105</v>
      </c>
      <c r="M23" s="464"/>
      <c r="N23" s="464"/>
      <c r="O23" s="464">
        <f>IF(入力ｼｰﾄ2!AA23="",0,入力ｼｰﾄ2!AA23)</f>
        <v>0.105</v>
      </c>
      <c r="P23" s="464"/>
      <c r="Q23" s="464"/>
      <c r="R23" s="465">
        <f t="shared" si="1"/>
        <v>4.41E-2</v>
      </c>
      <c r="S23" s="465"/>
      <c r="T23" s="465"/>
      <c r="U23" s="459">
        <f>IF(入力ｼｰﾄ2!AG23="",0,入力ｼｰﾄ2!AG23)</f>
        <v>3</v>
      </c>
      <c r="V23" s="459"/>
      <c r="W23" s="459"/>
      <c r="X23" s="465">
        <f t="shared" si="2"/>
        <v>0.1323</v>
      </c>
      <c r="Y23" s="465"/>
      <c r="Z23" s="465"/>
      <c r="AA23" s="465"/>
      <c r="AB23" s="466">
        <f>IF(入力ｼｰﾄ2!AN23="",0,入力ｼｰﾄ2!AN23)</f>
        <v>148526</v>
      </c>
      <c r="AC23" s="466"/>
      <c r="AD23" s="466"/>
      <c r="AE23" s="466"/>
      <c r="AF23" s="467">
        <f t="shared" si="3"/>
        <v>19649.989799999999</v>
      </c>
      <c r="AG23" s="468"/>
      <c r="AH23" s="468"/>
      <c r="AI23" s="469"/>
      <c r="AJ23" s="466">
        <f>IF(入力ｼｰﾄ2!BU23=TRUE,20000,IF(入力ｼｰﾄ2!BV23=TRUE,11000,IF(入力ｼｰﾄ2!BW23=TRUE,2000,0)))</f>
        <v>0</v>
      </c>
      <c r="AK23" s="466"/>
      <c r="AL23" s="466"/>
      <c r="AM23" s="466"/>
      <c r="AN23" s="466">
        <f>IF(AJ23="-","-",IF(入力ｼｰﾄ2!BW23=TRUE,2000,ROUNDDOWN(X23*AJ23,0)))</f>
        <v>0</v>
      </c>
      <c r="AO23" s="466"/>
      <c r="AP23" s="466"/>
      <c r="AQ23" s="466"/>
      <c r="AR23" s="466">
        <f>IF(入力ｼｰﾄ2!O23="",0,70000)</f>
        <v>70000</v>
      </c>
      <c r="AS23" s="466"/>
      <c r="AT23" s="466"/>
      <c r="AU23" s="466"/>
      <c r="AV23" s="466">
        <f t="shared" si="0"/>
        <v>9261</v>
      </c>
      <c r="AW23" s="466"/>
      <c r="AX23" s="466"/>
      <c r="AY23" s="466"/>
    </row>
    <row r="24" spans="1:86">
      <c r="A24" s="459">
        <v>19</v>
      </c>
      <c r="B24" s="459"/>
      <c r="C24" s="459" t="str">
        <f>IF(入力ｼｰﾄ2!O24="","",入力ｼｰﾄ2!O24)</f>
        <v>管柱</v>
      </c>
      <c r="D24" s="459"/>
      <c r="E24" s="459"/>
      <c r="F24" s="459"/>
      <c r="G24" s="459"/>
      <c r="H24" s="459"/>
      <c r="I24" s="464">
        <f>IF(入力ｼｰﾄ2!U24="",0,入力ｼｰﾄ2!U24)</f>
        <v>3</v>
      </c>
      <c r="J24" s="464"/>
      <c r="K24" s="464"/>
      <c r="L24" s="464">
        <f>IF(入力ｼｰﾄ2!X24="",0,入力ｼｰﾄ2!X24)</f>
        <v>0.105</v>
      </c>
      <c r="M24" s="464"/>
      <c r="N24" s="464"/>
      <c r="O24" s="464">
        <f>IF(入力ｼｰﾄ2!AA24="",0,入力ｼｰﾄ2!AA24)</f>
        <v>0.105</v>
      </c>
      <c r="P24" s="464"/>
      <c r="Q24" s="464"/>
      <c r="R24" s="465">
        <f t="shared" si="1"/>
        <v>3.3000000000000002E-2</v>
      </c>
      <c r="S24" s="465"/>
      <c r="T24" s="465"/>
      <c r="U24" s="459">
        <f>IF(入力ｼｰﾄ2!AG24="",0,入力ｼｰﾄ2!AG24)</f>
        <v>88</v>
      </c>
      <c r="V24" s="459"/>
      <c r="W24" s="459"/>
      <c r="X24" s="465">
        <f t="shared" si="2"/>
        <v>2.9039999999999999</v>
      </c>
      <c r="Y24" s="465"/>
      <c r="Z24" s="465"/>
      <c r="AA24" s="465"/>
      <c r="AB24" s="466">
        <f>IF(入力ｼｰﾄ2!AN24="",0,入力ｼｰﾄ2!AN24)</f>
        <v>146636</v>
      </c>
      <c r="AC24" s="466"/>
      <c r="AD24" s="466"/>
      <c r="AE24" s="466"/>
      <c r="AF24" s="467">
        <f t="shared" si="3"/>
        <v>425830.94399999996</v>
      </c>
      <c r="AG24" s="468"/>
      <c r="AH24" s="468"/>
      <c r="AI24" s="469"/>
      <c r="AJ24" s="466">
        <f>IF(入力ｼｰﾄ2!BU24=TRUE,20000,IF(入力ｼｰﾄ2!BV24=TRUE,11000,IF(入力ｼｰﾄ2!BW24=TRUE,2000,0)))</f>
        <v>0</v>
      </c>
      <c r="AK24" s="466"/>
      <c r="AL24" s="466"/>
      <c r="AM24" s="466"/>
      <c r="AN24" s="466">
        <f>IF(AJ24="-","-",IF(入力ｼｰﾄ2!BW24=TRUE,2000,ROUNDDOWN(X24*AJ24,0)))</f>
        <v>0</v>
      </c>
      <c r="AO24" s="466"/>
      <c r="AP24" s="466"/>
      <c r="AQ24" s="466"/>
      <c r="AR24" s="466">
        <f>IF(入力ｼｰﾄ2!O24="",0,70000)</f>
        <v>70000</v>
      </c>
      <c r="AS24" s="466"/>
      <c r="AT24" s="466"/>
      <c r="AU24" s="466"/>
      <c r="AV24" s="466">
        <f t="shared" si="0"/>
        <v>203280</v>
      </c>
      <c r="AW24" s="466"/>
      <c r="AX24" s="466"/>
      <c r="AY24" s="466"/>
    </row>
    <row r="25" spans="1:86">
      <c r="A25" s="459">
        <v>20</v>
      </c>
      <c r="B25" s="459"/>
      <c r="C25" s="459" t="str">
        <f>IF(入力ｼｰﾄ2!O25="","",入力ｼｰﾄ2!O25)</f>
        <v>束</v>
      </c>
      <c r="D25" s="459"/>
      <c r="E25" s="459"/>
      <c r="F25" s="459"/>
      <c r="G25" s="459"/>
      <c r="H25" s="459"/>
      <c r="I25" s="464">
        <f>IF(入力ｼｰﾄ2!U25="",0,入力ｼｰﾄ2!U25)</f>
        <v>3</v>
      </c>
      <c r="J25" s="464"/>
      <c r="K25" s="464"/>
      <c r="L25" s="464">
        <f>IF(入力ｼｰﾄ2!X25="",0,入力ｼｰﾄ2!X25)</f>
        <v>0.105</v>
      </c>
      <c r="M25" s="464"/>
      <c r="N25" s="464"/>
      <c r="O25" s="464">
        <f>IF(入力ｼｰﾄ2!AA25="",0,入力ｼｰﾄ2!AA25)</f>
        <v>0.105</v>
      </c>
      <c r="P25" s="464"/>
      <c r="Q25" s="464"/>
      <c r="R25" s="465">
        <f t="shared" si="1"/>
        <v>3.3000000000000002E-2</v>
      </c>
      <c r="S25" s="465"/>
      <c r="T25" s="465"/>
      <c r="U25" s="459">
        <f>IF(入力ｼｰﾄ2!AG25="",0,入力ｼｰﾄ2!AG25)</f>
        <v>9</v>
      </c>
      <c r="V25" s="459"/>
      <c r="W25" s="459"/>
      <c r="X25" s="465">
        <f t="shared" si="2"/>
        <v>0.29699999999999999</v>
      </c>
      <c r="Y25" s="465"/>
      <c r="Z25" s="465"/>
      <c r="AA25" s="465"/>
      <c r="AB25" s="466">
        <f>IF(入力ｼｰﾄ2!AN25="",0,入力ｼｰﾄ2!AN25)</f>
        <v>143613</v>
      </c>
      <c r="AC25" s="466"/>
      <c r="AD25" s="466"/>
      <c r="AE25" s="466"/>
      <c r="AF25" s="467">
        <f t="shared" si="3"/>
        <v>42653.061000000002</v>
      </c>
      <c r="AG25" s="468"/>
      <c r="AH25" s="468"/>
      <c r="AI25" s="469"/>
      <c r="AJ25" s="466">
        <f>IF(入力ｼｰﾄ2!BU25=TRUE,20000,IF(入力ｼｰﾄ2!BV25=TRUE,11000,IF(入力ｼｰﾄ2!BW25=TRUE,2000,0)))</f>
        <v>0</v>
      </c>
      <c r="AK25" s="466"/>
      <c r="AL25" s="466"/>
      <c r="AM25" s="466"/>
      <c r="AN25" s="466">
        <f>IF(AJ25="-","-",IF(入力ｼｰﾄ2!BW25=TRUE,2000,ROUNDDOWN(X25*AJ25,0)))</f>
        <v>0</v>
      </c>
      <c r="AO25" s="466"/>
      <c r="AP25" s="466"/>
      <c r="AQ25" s="466"/>
      <c r="AR25" s="466">
        <f>IF(入力ｼｰﾄ2!O25="",0,70000)</f>
        <v>70000</v>
      </c>
      <c r="AS25" s="466"/>
      <c r="AT25" s="466"/>
      <c r="AU25" s="466"/>
      <c r="AV25" s="466">
        <f t="shared" si="0"/>
        <v>20790</v>
      </c>
      <c r="AW25" s="466"/>
      <c r="AX25" s="466"/>
      <c r="AY25" s="466"/>
    </row>
    <row r="26" spans="1:86">
      <c r="A26" s="459">
        <v>21</v>
      </c>
      <c r="B26" s="459"/>
      <c r="C26" s="459" t="str">
        <f>IF(入力ｼｰﾄ2!O26="","",入力ｼｰﾄ2!O26)</f>
        <v>間柱</v>
      </c>
      <c r="D26" s="459"/>
      <c r="E26" s="459"/>
      <c r="F26" s="459"/>
      <c r="G26" s="459"/>
      <c r="H26" s="459"/>
      <c r="I26" s="464">
        <f>IF(入力ｼｰﾄ2!U26="",0,入力ｼｰﾄ2!U26)</f>
        <v>3</v>
      </c>
      <c r="J26" s="464"/>
      <c r="K26" s="464"/>
      <c r="L26" s="464">
        <f>IF(入力ｼｰﾄ2!X26="",0,入力ｼｰﾄ2!X26)</f>
        <v>0.105</v>
      </c>
      <c r="M26" s="464"/>
      <c r="N26" s="464"/>
      <c r="O26" s="464">
        <f>IF(入力ｼｰﾄ2!AA26="",0,入力ｼｰﾄ2!AA26)</f>
        <v>0.03</v>
      </c>
      <c r="P26" s="464"/>
      <c r="Q26" s="464"/>
      <c r="R26" s="465">
        <f t="shared" si="1"/>
        <v>9.4000000000000004E-3</v>
      </c>
      <c r="S26" s="465"/>
      <c r="T26" s="465"/>
      <c r="U26" s="459">
        <f>IF(入力ｼｰﾄ2!AG26="",0,入力ｼｰﾄ2!AG26)</f>
        <v>150</v>
      </c>
      <c r="V26" s="459"/>
      <c r="W26" s="459"/>
      <c r="X26" s="465">
        <f t="shared" si="2"/>
        <v>1.41</v>
      </c>
      <c r="Y26" s="465"/>
      <c r="Z26" s="465"/>
      <c r="AA26" s="465"/>
      <c r="AB26" s="466">
        <f>IF(入力ｼｰﾄ2!AN26="",0,入力ｼｰﾄ2!AN26)</f>
        <v>135449</v>
      </c>
      <c r="AC26" s="466"/>
      <c r="AD26" s="466"/>
      <c r="AE26" s="466"/>
      <c r="AF26" s="467">
        <f t="shared" si="3"/>
        <v>190983.09</v>
      </c>
      <c r="AG26" s="468"/>
      <c r="AH26" s="468"/>
      <c r="AI26" s="469"/>
      <c r="AJ26" s="466">
        <f>IF(入力ｼｰﾄ2!BU26=TRUE,20000,IF(入力ｼｰﾄ2!BV26=TRUE,11000,IF(入力ｼｰﾄ2!BW26=TRUE,2000,0)))</f>
        <v>0</v>
      </c>
      <c r="AK26" s="466"/>
      <c r="AL26" s="466"/>
      <c r="AM26" s="466"/>
      <c r="AN26" s="466">
        <f>IF(AJ26="-","-",IF(入力ｼｰﾄ2!BW26=TRUE,2000,ROUNDDOWN(X26*AJ26,0)))</f>
        <v>0</v>
      </c>
      <c r="AO26" s="466"/>
      <c r="AP26" s="466"/>
      <c r="AQ26" s="466"/>
      <c r="AR26" s="466">
        <f>IF(入力ｼｰﾄ2!O26="",0,70000)</f>
        <v>70000</v>
      </c>
      <c r="AS26" s="466"/>
      <c r="AT26" s="466"/>
      <c r="AU26" s="466"/>
      <c r="AV26" s="466">
        <f t="shared" si="0"/>
        <v>98700</v>
      </c>
      <c r="AW26" s="466"/>
      <c r="AX26" s="466"/>
      <c r="AY26" s="466"/>
    </row>
    <row r="27" spans="1:86">
      <c r="A27" s="459">
        <v>22</v>
      </c>
      <c r="B27" s="459"/>
      <c r="C27" s="459" t="str">
        <f>IF(入力ｼｰﾄ2!O27="","",入力ｼｰﾄ2!O27)</f>
        <v>垂木</v>
      </c>
      <c r="D27" s="459"/>
      <c r="E27" s="459"/>
      <c r="F27" s="459"/>
      <c r="G27" s="459"/>
      <c r="H27" s="459"/>
      <c r="I27" s="464">
        <f>IF(入力ｼｰﾄ2!U27="",0,入力ｼｰﾄ2!U27)</f>
        <v>4</v>
      </c>
      <c r="J27" s="464"/>
      <c r="K27" s="464"/>
      <c r="L27" s="464">
        <f>IF(入力ｼｰﾄ2!X27="",0,入力ｼｰﾄ2!X27)</f>
        <v>4.4999999999999998E-2</v>
      </c>
      <c r="M27" s="464"/>
      <c r="N27" s="464"/>
      <c r="O27" s="464">
        <f>IF(入力ｼｰﾄ2!AA27="",0,入力ｼｰﾄ2!AA27)</f>
        <v>0.06</v>
      </c>
      <c r="P27" s="464"/>
      <c r="Q27" s="464"/>
      <c r="R27" s="465">
        <f t="shared" si="1"/>
        <v>1.0800000000000001E-2</v>
      </c>
      <c r="S27" s="465"/>
      <c r="T27" s="465"/>
      <c r="U27" s="459">
        <f>IF(入力ｼｰﾄ2!AG27="",0,入力ｼｰﾄ2!AG27)</f>
        <v>12</v>
      </c>
      <c r="V27" s="459"/>
      <c r="W27" s="459"/>
      <c r="X27" s="465">
        <f t="shared" si="2"/>
        <v>0.12959999999999999</v>
      </c>
      <c r="Y27" s="465"/>
      <c r="Z27" s="465"/>
      <c r="AA27" s="465"/>
      <c r="AB27" s="466">
        <f>IF(入力ｼｰﾄ2!AN27="",0,入力ｼｰﾄ2!AN27)</f>
        <v>143518</v>
      </c>
      <c r="AC27" s="466"/>
      <c r="AD27" s="466"/>
      <c r="AE27" s="466"/>
      <c r="AF27" s="467">
        <f t="shared" si="3"/>
        <v>18599.932799999999</v>
      </c>
      <c r="AG27" s="468"/>
      <c r="AH27" s="468"/>
      <c r="AI27" s="469"/>
      <c r="AJ27" s="466">
        <f>IF(入力ｼｰﾄ2!BU27=TRUE,20000,IF(入力ｼｰﾄ2!BV27=TRUE,11000,IF(入力ｼｰﾄ2!BW27=TRUE,2000,0)))</f>
        <v>0</v>
      </c>
      <c r="AK27" s="466"/>
      <c r="AL27" s="466"/>
      <c r="AM27" s="466"/>
      <c r="AN27" s="466">
        <f>IF(AJ27="-","-",IF(入力ｼｰﾄ2!BW27=TRUE,2000,ROUNDDOWN(X27*AJ27,0)))</f>
        <v>0</v>
      </c>
      <c r="AO27" s="466"/>
      <c r="AP27" s="466"/>
      <c r="AQ27" s="466"/>
      <c r="AR27" s="466">
        <f>IF(入力ｼｰﾄ2!O27="",0,70000)</f>
        <v>70000</v>
      </c>
      <c r="AS27" s="466"/>
      <c r="AT27" s="466"/>
      <c r="AU27" s="466"/>
      <c r="AV27" s="466">
        <f t="shared" si="0"/>
        <v>9072</v>
      </c>
      <c r="AW27" s="466"/>
      <c r="AX27" s="466"/>
      <c r="AY27" s="466"/>
    </row>
    <row r="28" spans="1:86">
      <c r="A28" s="459">
        <v>23</v>
      </c>
      <c r="B28" s="459"/>
      <c r="C28" s="459" t="str">
        <f>IF(入力ｼｰﾄ2!O28="","",入力ｼｰﾄ2!O28)</f>
        <v>垂木</v>
      </c>
      <c r="D28" s="459"/>
      <c r="E28" s="459"/>
      <c r="F28" s="459"/>
      <c r="G28" s="459"/>
      <c r="H28" s="459"/>
      <c r="I28" s="464">
        <f>IF(入力ｼｰﾄ2!U28="",0,入力ｼｰﾄ2!U28)</f>
        <v>3</v>
      </c>
      <c r="J28" s="464"/>
      <c r="K28" s="464"/>
      <c r="L28" s="464">
        <f>IF(入力ｼｰﾄ2!X28="",0,入力ｼｰﾄ2!X28)</f>
        <v>4.4999999999999998E-2</v>
      </c>
      <c r="M28" s="464"/>
      <c r="N28" s="464"/>
      <c r="O28" s="464">
        <f>IF(入力ｼｰﾄ2!AA28="",0,入力ｼｰﾄ2!AA28)</f>
        <v>0.06</v>
      </c>
      <c r="P28" s="464"/>
      <c r="Q28" s="464"/>
      <c r="R28" s="465">
        <f t="shared" si="1"/>
        <v>8.0999999999999996E-3</v>
      </c>
      <c r="S28" s="465"/>
      <c r="T28" s="465"/>
      <c r="U28" s="459">
        <f>IF(入力ｼｰﾄ2!AG28="",0,入力ｼｰﾄ2!AG28)</f>
        <v>71</v>
      </c>
      <c r="V28" s="459"/>
      <c r="W28" s="459"/>
      <c r="X28" s="465">
        <f t="shared" si="2"/>
        <v>0.57509999999999994</v>
      </c>
      <c r="Y28" s="465"/>
      <c r="Z28" s="465"/>
      <c r="AA28" s="465"/>
      <c r="AB28" s="466">
        <f>IF(入力ｼｰﾄ2!AN28="",0,入力ｼｰﾄ2!AN28)</f>
        <v>158024</v>
      </c>
      <c r="AC28" s="466"/>
      <c r="AD28" s="466"/>
      <c r="AE28" s="466"/>
      <c r="AF28" s="467">
        <f t="shared" si="3"/>
        <v>90879.602399999989</v>
      </c>
      <c r="AG28" s="468"/>
      <c r="AH28" s="468"/>
      <c r="AI28" s="469"/>
      <c r="AJ28" s="466">
        <f>IF(入力ｼｰﾄ2!BU28=TRUE,20000,IF(入力ｼｰﾄ2!BV28=TRUE,11000,IF(入力ｼｰﾄ2!BW28=TRUE,2000,0)))</f>
        <v>0</v>
      </c>
      <c r="AK28" s="466"/>
      <c r="AL28" s="466"/>
      <c r="AM28" s="466"/>
      <c r="AN28" s="466">
        <f>IF(AJ28="-","-",IF(入力ｼｰﾄ2!BW28=TRUE,2000,ROUNDDOWN(X28*AJ28,0)))</f>
        <v>0</v>
      </c>
      <c r="AO28" s="466"/>
      <c r="AP28" s="466"/>
      <c r="AQ28" s="466"/>
      <c r="AR28" s="466">
        <f>IF(入力ｼｰﾄ2!O28="",0,70000)</f>
        <v>70000</v>
      </c>
      <c r="AS28" s="466"/>
      <c r="AT28" s="466"/>
      <c r="AU28" s="466"/>
      <c r="AV28" s="466">
        <f t="shared" si="0"/>
        <v>40257</v>
      </c>
      <c r="AW28" s="466"/>
      <c r="AX28" s="466"/>
      <c r="AY28" s="466"/>
      <c r="CH28" s="130"/>
    </row>
    <row r="29" spans="1:86">
      <c r="A29" s="459">
        <v>24</v>
      </c>
      <c r="B29" s="459"/>
      <c r="C29" s="459" t="str">
        <f>IF(入力ｼｰﾄ2!O29="","",入力ｼｰﾄ2!O29)</f>
        <v>筋かい</v>
      </c>
      <c r="D29" s="459"/>
      <c r="E29" s="459"/>
      <c r="F29" s="459"/>
      <c r="G29" s="459"/>
      <c r="H29" s="459"/>
      <c r="I29" s="464">
        <f>IF(入力ｼｰﾄ2!U29="",0,入力ｼｰﾄ2!U29)</f>
        <v>3</v>
      </c>
      <c r="J29" s="464"/>
      <c r="K29" s="464"/>
      <c r="L29" s="464">
        <f>IF(入力ｼｰﾄ2!X29="",0,入力ｼｰﾄ2!X29)</f>
        <v>0.105</v>
      </c>
      <c r="M29" s="464"/>
      <c r="N29" s="464"/>
      <c r="O29" s="464">
        <f>IF(入力ｼｰﾄ2!AA29="",0,入力ｼｰﾄ2!AA29)</f>
        <v>4.4999999999999998E-2</v>
      </c>
      <c r="P29" s="464"/>
      <c r="Q29" s="464"/>
      <c r="R29" s="465">
        <f t="shared" si="1"/>
        <v>1.41E-2</v>
      </c>
      <c r="S29" s="465"/>
      <c r="T29" s="465"/>
      <c r="U29" s="459">
        <f>IF(入力ｼｰﾄ2!AG29="",0,入力ｼｰﾄ2!AG29)</f>
        <v>60</v>
      </c>
      <c r="V29" s="459"/>
      <c r="W29" s="459"/>
      <c r="X29" s="465">
        <f t="shared" si="2"/>
        <v>0.84599999999999997</v>
      </c>
      <c r="Y29" s="465"/>
      <c r="Z29" s="465"/>
      <c r="AA29" s="465"/>
      <c r="AB29" s="466">
        <f>IF(入力ｼｰﾄ2!AN29="",0,入力ｼｰﾄ2!AN29)</f>
        <v>130511</v>
      </c>
      <c r="AC29" s="466"/>
      <c r="AD29" s="466"/>
      <c r="AE29" s="466"/>
      <c r="AF29" s="467">
        <f t="shared" si="3"/>
        <v>110412.306</v>
      </c>
      <c r="AG29" s="468"/>
      <c r="AH29" s="468"/>
      <c r="AI29" s="469"/>
      <c r="AJ29" s="466">
        <f>IF(入力ｼｰﾄ2!BU29=TRUE,20000,IF(入力ｼｰﾄ2!BV29=TRUE,11000,IF(入力ｼｰﾄ2!BW29=TRUE,2000,0)))</f>
        <v>0</v>
      </c>
      <c r="AK29" s="466"/>
      <c r="AL29" s="466"/>
      <c r="AM29" s="466"/>
      <c r="AN29" s="466">
        <f>IF(AJ29="-","-",IF(入力ｼｰﾄ2!BW29=TRUE,2000,ROUNDDOWN(X29*AJ29,0)))</f>
        <v>0</v>
      </c>
      <c r="AO29" s="466"/>
      <c r="AP29" s="466"/>
      <c r="AQ29" s="466"/>
      <c r="AR29" s="466">
        <f>IF(入力ｼｰﾄ2!O29="",0,70000)</f>
        <v>70000</v>
      </c>
      <c r="AS29" s="466"/>
      <c r="AT29" s="466"/>
      <c r="AU29" s="466"/>
      <c r="AV29" s="466">
        <f t="shared" si="0"/>
        <v>59220</v>
      </c>
      <c r="AW29" s="466"/>
      <c r="AX29" s="466"/>
      <c r="AY29" s="466"/>
    </row>
    <row r="30" spans="1:86">
      <c r="A30" s="459">
        <v>25</v>
      </c>
      <c r="B30" s="459"/>
      <c r="C30" s="459" t="str">
        <f>IF(入力ｼｰﾄ2!O30="","",入力ｼｰﾄ2!O30)</f>
        <v>窓台・まぐさ</v>
      </c>
      <c r="D30" s="459"/>
      <c r="E30" s="459"/>
      <c r="F30" s="459"/>
      <c r="G30" s="459"/>
      <c r="H30" s="459"/>
      <c r="I30" s="464">
        <f>IF(入力ｼｰﾄ2!U30="",0,入力ｼｰﾄ2!U30)</f>
        <v>4</v>
      </c>
      <c r="J30" s="464"/>
      <c r="K30" s="464"/>
      <c r="L30" s="464">
        <f>IF(入力ｼｰﾄ2!X30="",0,入力ｼｰﾄ2!X30)</f>
        <v>0.105</v>
      </c>
      <c r="M30" s="464"/>
      <c r="N30" s="464"/>
      <c r="O30" s="464">
        <f>IF(入力ｼｰﾄ2!AA30="",0,入力ｼｰﾄ2!AA30)</f>
        <v>4.4999999999999998E-2</v>
      </c>
      <c r="P30" s="464"/>
      <c r="Q30" s="464"/>
      <c r="R30" s="465">
        <f t="shared" si="1"/>
        <v>1.89E-2</v>
      </c>
      <c r="S30" s="465"/>
      <c r="T30" s="465"/>
      <c r="U30" s="459">
        <f>IF(入力ｼｰﾄ2!AG30="",0,入力ｼｰﾄ2!AG30)</f>
        <v>8</v>
      </c>
      <c r="V30" s="459"/>
      <c r="W30" s="459"/>
      <c r="X30" s="465">
        <f t="shared" si="2"/>
        <v>0.1512</v>
      </c>
      <c r="Y30" s="465"/>
      <c r="Z30" s="465"/>
      <c r="AA30" s="465"/>
      <c r="AB30" s="466">
        <f>IF(入力ｼｰﾄ2!AN30="",0,入力ｼｰﾄ2!AN30)</f>
        <v>134920</v>
      </c>
      <c r="AC30" s="466"/>
      <c r="AD30" s="466"/>
      <c r="AE30" s="466"/>
      <c r="AF30" s="467">
        <f t="shared" si="3"/>
        <v>20399.903999999999</v>
      </c>
      <c r="AG30" s="468"/>
      <c r="AH30" s="468"/>
      <c r="AI30" s="469"/>
      <c r="AJ30" s="466">
        <f>IF(入力ｼｰﾄ2!BU30=TRUE,20000,IF(入力ｼｰﾄ2!BV30=TRUE,11000,IF(入力ｼｰﾄ2!BW30=TRUE,2000,0)))</f>
        <v>0</v>
      </c>
      <c r="AK30" s="466"/>
      <c r="AL30" s="466"/>
      <c r="AM30" s="466"/>
      <c r="AN30" s="466">
        <f>IF(AJ30="-","-",IF(入力ｼｰﾄ2!BW30=TRUE,2000,ROUNDDOWN(X30*AJ30,0)))</f>
        <v>0</v>
      </c>
      <c r="AO30" s="466"/>
      <c r="AP30" s="466"/>
      <c r="AQ30" s="466"/>
      <c r="AR30" s="466">
        <f>IF(入力ｼｰﾄ2!O30="",0,70000)</f>
        <v>70000</v>
      </c>
      <c r="AS30" s="466"/>
      <c r="AT30" s="466"/>
      <c r="AU30" s="466"/>
      <c r="AV30" s="466">
        <f t="shared" si="0"/>
        <v>10584</v>
      </c>
      <c r="AW30" s="466"/>
      <c r="AX30" s="466"/>
      <c r="AY30" s="466"/>
    </row>
    <row r="31" spans="1:86">
      <c r="A31" s="459">
        <v>26</v>
      </c>
      <c r="B31" s="459"/>
      <c r="C31" s="459" t="str">
        <f>IF(入力ｼｰﾄ2!O31="","",入力ｼｰﾄ2!O31)</f>
        <v>窓台・まぐさ</v>
      </c>
      <c r="D31" s="459"/>
      <c r="E31" s="459"/>
      <c r="F31" s="459"/>
      <c r="G31" s="459"/>
      <c r="H31" s="459"/>
      <c r="I31" s="464">
        <f>IF(入力ｼｰﾄ2!U31="",0,入力ｼｰﾄ2!U31)</f>
        <v>3</v>
      </c>
      <c r="J31" s="464"/>
      <c r="K31" s="464"/>
      <c r="L31" s="464">
        <f>IF(入力ｼｰﾄ2!X31="",0,入力ｼｰﾄ2!X31)</f>
        <v>0.105</v>
      </c>
      <c r="M31" s="464"/>
      <c r="N31" s="464"/>
      <c r="O31" s="464">
        <f>IF(入力ｼｰﾄ2!AA31="",0,入力ｼｰﾄ2!AA31)</f>
        <v>4.4999999999999998E-2</v>
      </c>
      <c r="P31" s="464"/>
      <c r="Q31" s="464"/>
      <c r="R31" s="465">
        <f t="shared" si="1"/>
        <v>1.41E-2</v>
      </c>
      <c r="S31" s="465"/>
      <c r="T31" s="465"/>
      <c r="U31" s="459">
        <f>IF(入力ｼｰﾄ2!AG31="",0,入力ｼｰﾄ2!AG31)</f>
        <v>14</v>
      </c>
      <c r="V31" s="459"/>
      <c r="W31" s="459"/>
      <c r="X31" s="465">
        <f t="shared" si="2"/>
        <v>0.19739999999999999</v>
      </c>
      <c r="Y31" s="465"/>
      <c r="Z31" s="465"/>
      <c r="AA31" s="465"/>
      <c r="AB31" s="466">
        <f>IF(入力ｼｰﾄ2!AN31="",0,入力ｼｰﾄ2!AN31)</f>
        <v>130511</v>
      </c>
      <c r="AC31" s="466"/>
      <c r="AD31" s="466"/>
      <c r="AE31" s="466"/>
      <c r="AF31" s="467">
        <f t="shared" si="3"/>
        <v>25762.8714</v>
      </c>
      <c r="AG31" s="468"/>
      <c r="AH31" s="468"/>
      <c r="AI31" s="469"/>
      <c r="AJ31" s="466">
        <f>IF(入力ｼｰﾄ2!BU31=TRUE,20000,IF(入力ｼｰﾄ2!BV31=TRUE,11000,IF(入力ｼｰﾄ2!BW31=TRUE,2000,0)))</f>
        <v>0</v>
      </c>
      <c r="AK31" s="466"/>
      <c r="AL31" s="466"/>
      <c r="AM31" s="466"/>
      <c r="AN31" s="466">
        <f>IF(AJ31="-","-",IF(入力ｼｰﾄ2!BW31=TRUE,2000,ROUNDDOWN(X31*AJ31,0)))</f>
        <v>0</v>
      </c>
      <c r="AO31" s="466"/>
      <c r="AP31" s="466"/>
      <c r="AQ31" s="466"/>
      <c r="AR31" s="466">
        <f>IF(入力ｼｰﾄ2!O31="",0,70000)</f>
        <v>70000</v>
      </c>
      <c r="AS31" s="466"/>
      <c r="AT31" s="466"/>
      <c r="AU31" s="466"/>
      <c r="AV31" s="466">
        <f t="shared" si="0"/>
        <v>13818</v>
      </c>
      <c r="AW31" s="466"/>
      <c r="AX31" s="466"/>
      <c r="AY31" s="466"/>
    </row>
    <row r="32" spans="1:86">
      <c r="A32" s="459">
        <v>27</v>
      </c>
      <c r="B32" s="459"/>
      <c r="C32" s="459" t="str">
        <f>IF(入力ｼｰﾄ2!O32="","",入力ｼｰﾄ2!O32)</f>
        <v/>
      </c>
      <c r="D32" s="459"/>
      <c r="E32" s="459"/>
      <c r="F32" s="459"/>
      <c r="G32" s="459"/>
      <c r="H32" s="459"/>
      <c r="I32" s="464">
        <f>IF(入力ｼｰﾄ2!U32="",0,入力ｼｰﾄ2!U32)</f>
        <v>0</v>
      </c>
      <c r="J32" s="464"/>
      <c r="K32" s="464"/>
      <c r="L32" s="464">
        <f>IF(入力ｼｰﾄ2!X32="",0,入力ｼｰﾄ2!X32)</f>
        <v>0</v>
      </c>
      <c r="M32" s="464"/>
      <c r="N32" s="464"/>
      <c r="O32" s="464">
        <f>IF(入力ｼｰﾄ2!AA32="",0,入力ｼｰﾄ2!AA32)</f>
        <v>0</v>
      </c>
      <c r="P32" s="464"/>
      <c r="Q32" s="464"/>
      <c r="R32" s="465">
        <f t="shared" si="1"/>
        <v>0</v>
      </c>
      <c r="S32" s="465"/>
      <c r="T32" s="465"/>
      <c r="U32" s="459">
        <f>IF(入力ｼｰﾄ2!AG32="",0,入力ｼｰﾄ2!AG32)</f>
        <v>0</v>
      </c>
      <c r="V32" s="459"/>
      <c r="W32" s="459"/>
      <c r="X32" s="465">
        <f t="shared" si="2"/>
        <v>0</v>
      </c>
      <c r="Y32" s="465"/>
      <c r="Z32" s="465"/>
      <c r="AA32" s="465"/>
      <c r="AB32" s="466">
        <f>IF(入力ｼｰﾄ2!AN32="",0,入力ｼｰﾄ2!AN32)</f>
        <v>0</v>
      </c>
      <c r="AC32" s="466"/>
      <c r="AD32" s="466"/>
      <c r="AE32" s="466"/>
      <c r="AF32" s="467">
        <f t="shared" si="3"/>
        <v>0</v>
      </c>
      <c r="AG32" s="468"/>
      <c r="AH32" s="468"/>
      <c r="AI32" s="469"/>
      <c r="AJ32" s="466">
        <f>IF(入力ｼｰﾄ2!BU32=TRUE,20000,IF(入力ｼｰﾄ2!BV32=TRUE,11000,IF(入力ｼｰﾄ2!BW32=TRUE,2000,0)))</f>
        <v>0</v>
      </c>
      <c r="AK32" s="466"/>
      <c r="AL32" s="466"/>
      <c r="AM32" s="466"/>
      <c r="AN32" s="466">
        <f>IF(AJ32="-","-",IF(入力ｼｰﾄ2!BW32=TRUE,2000,ROUNDDOWN(X32*AJ32,0)))</f>
        <v>0</v>
      </c>
      <c r="AO32" s="466"/>
      <c r="AP32" s="466"/>
      <c r="AQ32" s="466"/>
      <c r="AR32" s="466">
        <f>IF(入力ｼｰﾄ2!O32="",0,70000)</f>
        <v>0</v>
      </c>
      <c r="AS32" s="466"/>
      <c r="AT32" s="466"/>
      <c r="AU32" s="466"/>
      <c r="AV32" s="466">
        <f t="shared" si="0"/>
        <v>0</v>
      </c>
      <c r="AW32" s="466"/>
      <c r="AX32" s="466"/>
      <c r="AY32" s="466"/>
    </row>
    <row r="33" spans="1:51">
      <c r="A33" s="459">
        <v>28</v>
      </c>
      <c r="B33" s="459"/>
      <c r="C33" s="459" t="str">
        <f>IF(入力ｼｰﾄ2!O33="","",入力ｼｰﾄ2!O33)</f>
        <v/>
      </c>
      <c r="D33" s="459"/>
      <c r="E33" s="459"/>
      <c r="F33" s="459"/>
      <c r="G33" s="459"/>
      <c r="H33" s="459"/>
      <c r="I33" s="464">
        <f>IF(入力ｼｰﾄ2!U33="",0,入力ｼｰﾄ2!U33)</f>
        <v>0</v>
      </c>
      <c r="J33" s="464"/>
      <c r="K33" s="464"/>
      <c r="L33" s="464">
        <f>IF(入力ｼｰﾄ2!X33="",0,入力ｼｰﾄ2!X33)</f>
        <v>0</v>
      </c>
      <c r="M33" s="464"/>
      <c r="N33" s="464"/>
      <c r="O33" s="464">
        <f>IF(入力ｼｰﾄ2!AA33="",0,入力ｼｰﾄ2!AA33)</f>
        <v>0</v>
      </c>
      <c r="P33" s="464"/>
      <c r="Q33" s="464"/>
      <c r="R33" s="465">
        <f t="shared" si="1"/>
        <v>0</v>
      </c>
      <c r="S33" s="465"/>
      <c r="T33" s="465"/>
      <c r="U33" s="459">
        <f>IF(入力ｼｰﾄ2!AG33="",0,入力ｼｰﾄ2!AG33)</f>
        <v>0</v>
      </c>
      <c r="V33" s="459"/>
      <c r="W33" s="459"/>
      <c r="X33" s="465">
        <f t="shared" si="2"/>
        <v>0</v>
      </c>
      <c r="Y33" s="465"/>
      <c r="Z33" s="465"/>
      <c r="AA33" s="465"/>
      <c r="AB33" s="466">
        <f>IF(入力ｼｰﾄ2!AN33="",0,入力ｼｰﾄ2!AN33)</f>
        <v>0</v>
      </c>
      <c r="AC33" s="466"/>
      <c r="AD33" s="466"/>
      <c r="AE33" s="466"/>
      <c r="AF33" s="467">
        <f t="shared" si="3"/>
        <v>0</v>
      </c>
      <c r="AG33" s="468"/>
      <c r="AH33" s="468"/>
      <c r="AI33" s="469"/>
      <c r="AJ33" s="466">
        <f>IF(入力ｼｰﾄ2!BU33=TRUE,20000,IF(入力ｼｰﾄ2!BV33=TRUE,11000,IF(入力ｼｰﾄ2!BW33=TRUE,2000,0)))</f>
        <v>0</v>
      </c>
      <c r="AK33" s="466"/>
      <c r="AL33" s="466"/>
      <c r="AM33" s="466"/>
      <c r="AN33" s="466">
        <f>IF(AJ33="-","-",IF(入力ｼｰﾄ2!BW33=TRUE,2000,ROUNDDOWN(X33*AJ33,0)))</f>
        <v>0</v>
      </c>
      <c r="AO33" s="466"/>
      <c r="AP33" s="466"/>
      <c r="AQ33" s="466"/>
      <c r="AR33" s="466">
        <f>IF(入力ｼｰﾄ2!O33="",0,70000)</f>
        <v>0</v>
      </c>
      <c r="AS33" s="466"/>
      <c r="AT33" s="466"/>
      <c r="AU33" s="466"/>
      <c r="AV33" s="466">
        <f t="shared" si="0"/>
        <v>0</v>
      </c>
      <c r="AW33" s="466"/>
      <c r="AX33" s="466"/>
      <c r="AY33" s="466"/>
    </row>
    <row r="34" spans="1:51">
      <c r="A34" s="459">
        <v>29</v>
      </c>
      <c r="B34" s="459"/>
      <c r="C34" s="459" t="str">
        <f>IF(入力ｼｰﾄ2!O34="","",入力ｼｰﾄ2!O34)</f>
        <v/>
      </c>
      <c r="D34" s="459"/>
      <c r="E34" s="459"/>
      <c r="F34" s="459"/>
      <c r="G34" s="459"/>
      <c r="H34" s="459"/>
      <c r="I34" s="464">
        <f>IF(入力ｼｰﾄ2!U34="",0,入力ｼｰﾄ2!U34)</f>
        <v>0</v>
      </c>
      <c r="J34" s="464"/>
      <c r="K34" s="464"/>
      <c r="L34" s="464">
        <f>IF(入力ｼｰﾄ2!X34="",0,入力ｼｰﾄ2!X34)</f>
        <v>0</v>
      </c>
      <c r="M34" s="464"/>
      <c r="N34" s="464"/>
      <c r="O34" s="464">
        <f>IF(入力ｼｰﾄ2!AA34="",0,入力ｼｰﾄ2!AA34)</f>
        <v>0</v>
      </c>
      <c r="P34" s="464"/>
      <c r="Q34" s="464"/>
      <c r="R34" s="465">
        <f t="shared" si="1"/>
        <v>0</v>
      </c>
      <c r="S34" s="465"/>
      <c r="T34" s="465"/>
      <c r="U34" s="459">
        <f>IF(入力ｼｰﾄ2!AG34="",0,入力ｼｰﾄ2!AG34)</f>
        <v>0</v>
      </c>
      <c r="V34" s="459"/>
      <c r="W34" s="459"/>
      <c r="X34" s="465">
        <f t="shared" si="2"/>
        <v>0</v>
      </c>
      <c r="Y34" s="465"/>
      <c r="Z34" s="465"/>
      <c r="AA34" s="465"/>
      <c r="AB34" s="466">
        <f>IF(入力ｼｰﾄ2!AN34="",0,入力ｼｰﾄ2!AN34)</f>
        <v>0</v>
      </c>
      <c r="AC34" s="466"/>
      <c r="AD34" s="466"/>
      <c r="AE34" s="466"/>
      <c r="AF34" s="467">
        <f t="shared" si="3"/>
        <v>0</v>
      </c>
      <c r="AG34" s="468"/>
      <c r="AH34" s="468"/>
      <c r="AI34" s="469"/>
      <c r="AJ34" s="466">
        <f>IF(入力ｼｰﾄ2!BU34=TRUE,20000,IF(入力ｼｰﾄ2!BV34=TRUE,11000,IF(入力ｼｰﾄ2!BW34=TRUE,2000,0)))</f>
        <v>0</v>
      </c>
      <c r="AK34" s="466"/>
      <c r="AL34" s="466"/>
      <c r="AM34" s="466"/>
      <c r="AN34" s="466">
        <f>IF(AJ34="-","-",IF(入力ｼｰﾄ2!BW34=TRUE,2000,ROUNDDOWN(X34*AJ34,0)))</f>
        <v>0</v>
      </c>
      <c r="AO34" s="466"/>
      <c r="AP34" s="466"/>
      <c r="AQ34" s="466"/>
      <c r="AR34" s="466">
        <f>IF(入力ｼｰﾄ2!O34="",0,70000)</f>
        <v>0</v>
      </c>
      <c r="AS34" s="466"/>
      <c r="AT34" s="466"/>
      <c r="AU34" s="466"/>
      <c r="AV34" s="466">
        <f t="shared" si="0"/>
        <v>0</v>
      </c>
      <c r="AW34" s="466"/>
      <c r="AX34" s="466"/>
      <c r="AY34" s="466"/>
    </row>
    <row r="35" spans="1:51">
      <c r="A35" s="459">
        <v>30</v>
      </c>
      <c r="B35" s="459"/>
      <c r="C35" s="459" t="str">
        <f>IF(入力ｼｰﾄ2!O35="","",入力ｼｰﾄ2!O35)</f>
        <v/>
      </c>
      <c r="D35" s="459"/>
      <c r="E35" s="459"/>
      <c r="F35" s="459"/>
      <c r="G35" s="459"/>
      <c r="H35" s="459"/>
      <c r="I35" s="464">
        <f>IF(入力ｼｰﾄ2!U35="",0,入力ｼｰﾄ2!U35)</f>
        <v>0</v>
      </c>
      <c r="J35" s="464"/>
      <c r="K35" s="464"/>
      <c r="L35" s="464">
        <f>IF(入力ｼｰﾄ2!X35="",0,入力ｼｰﾄ2!X35)</f>
        <v>0</v>
      </c>
      <c r="M35" s="464"/>
      <c r="N35" s="464"/>
      <c r="O35" s="464">
        <f>IF(入力ｼｰﾄ2!AA35="",0,入力ｼｰﾄ2!AA35)</f>
        <v>0</v>
      </c>
      <c r="P35" s="464"/>
      <c r="Q35" s="464"/>
      <c r="R35" s="465">
        <f t="shared" si="1"/>
        <v>0</v>
      </c>
      <c r="S35" s="465"/>
      <c r="T35" s="465"/>
      <c r="U35" s="459">
        <f>IF(入力ｼｰﾄ2!AG35="",0,入力ｼｰﾄ2!AG35)</f>
        <v>0</v>
      </c>
      <c r="V35" s="459"/>
      <c r="W35" s="459"/>
      <c r="X35" s="465">
        <f t="shared" si="2"/>
        <v>0</v>
      </c>
      <c r="Y35" s="465"/>
      <c r="Z35" s="465"/>
      <c r="AA35" s="465"/>
      <c r="AB35" s="466">
        <f>IF(入力ｼｰﾄ2!AN35="",0,入力ｼｰﾄ2!AN35)</f>
        <v>0</v>
      </c>
      <c r="AC35" s="466"/>
      <c r="AD35" s="466"/>
      <c r="AE35" s="466"/>
      <c r="AF35" s="467">
        <f t="shared" si="3"/>
        <v>0</v>
      </c>
      <c r="AG35" s="468"/>
      <c r="AH35" s="468"/>
      <c r="AI35" s="469"/>
      <c r="AJ35" s="466">
        <f>IF(入力ｼｰﾄ2!BU35=TRUE,20000,IF(入力ｼｰﾄ2!BV35=TRUE,11000,IF(入力ｼｰﾄ2!BW35=TRUE,2000,0)))</f>
        <v>0</v>
      </c>
      <c r="AK35" s="466"/>
      <c r="AL35" s="466"/>
      <c r="AM35" s="466"/>
      <c r="AN35" s="466">
        <f>IF(AJ35="-","-",IF(入力ｼｰﾄ2!BW35=TRUE,2000,ROUNDDOWN(X35*AJ35,0)))</f>
        <v>0</v>
      </c>
      <c r="AO35" s="466"/>
      <c r="AP35" s="466"/>
      <c r="AQ35" s="466"/>
      <c r="AR35" s="466">
        <f>IF(入力ｼｰﾄ2!O35="",0,70000)</f>
        <v>0</v>
      </c>
      <c r="AS35" s="466"/>
      <c r="AT35" s="466"/>
      <c r="AU35" s="466"/>
      <c r="AV35" s="466">
        <f t="shared" si="0"/>
        <v>0</v>
      </c>
      <c r="AW35" s="466"/>
      <c r="AX35" s="466"/>
      <c r="AY35" s="466"/>
    </row>
    <row r="36" spans="1:51">
      <c r="A36" s="459"/>
      <c r="B36" s="459"/>
      <c r="C36" s="459" t="str">
        <f>IF(C43="","合計","")</f>
        <v>合計</v>
      </c>
      <c r="D36" s="459"/>
      <c r="E36" s="459"/>
      <c r="F36" s="459"/>
      <c r="G36" s="459"/>
      <c r="H36" s="459"/>
      <c r="I36" s="472"/>
      <c r="J36" s="472"/>
      <c r="K36" s="472"/>
      <c r="L36" s="472"/>
      <c r="M36" s="472"/>
      <c r="N36" s="472"/>
      <c r="O36" s="472"/>
      <c r="P36" s="472"/>
      <c r="Q36" s="472"/>
      <c r="R36" s="472"/>
      <c r="S36" s="472"/>
      <c r="T36" s="472"/>
      <c r="U36" s="482"/>
      <c r="V36" s="482"/>
      <c r="W36" s="482"/>
      <c r="X36" s="465">
        <f>IF($C$36="","",SUM(X6:AA35))</f>
        <v>13.4307</v>
      </c>
      <c r="Y36" s="465"/>
      <c r="Z36" s="465"/>
      <c r="AA36" s="465"/>
      <c r="AB36" s="481"/>
      <c r="AC36" s="481"/>
      <c r="AD36" s="481"/>
      <c r="AE36" s="481"/>
      <c r="AF36" s="473">
        <f>SUM(AF6:AI35)</f>
        <v>1979517.3726000004</v>
      </c>
      <c r="AG36" s="474"/>
      <c r="AH36" s="474"/>
      <c r="AI36" s="475"/>
      <c r="AJ36" s="480"/>
      <c r="AK36" s="480"/>
      <c r="AL36" s="480"/>
      <c r="AM36" s="480"/>
      <c r="AN36" s="466">
        <f>SUM(AN6:AQ35)</f>
        <v>0</v>
      </c>
      <c r="AO36" s="466"/>
      <c r="AP36" s="466"/>
      <c r="AQ36" s="466"/>
      <c r="AR36" s="480"/>
      <c r="AS36" s="480"/>
      <c r="AT36" s="480"/>
      <c r="AU36" s="480"/>
      <c r="AV36" s="466">
        <f>SUM(AV6:AY35)</f>
        <v>940149</v>
      </c>
      <c r="AW36" s="466"/>
      <c r="AX36" s="466"/>
      <c r="AY36" s="466"/>
    </row>
    <row r="37" spans="1:51">
      <c r="A37" s="459"/>
      <c r="B37" s="459"/>
      <c r="C37" s="459"/>
      <c r="D37" s="459"/>
      <c r="E37" s="459"/>
      <c r="F37" s="459"/>
      <c r="G37" s="459"/>
      <c r="H37" s="459"/>
      <c r="I37" s="472"/>
      <c r="J37" s="472"/>
      <c r="K37" s="472"/>
      <c r="L37" s="472"/>
      <c r="M37" s="472"/>
      <c r="N37" s="472"/>
      <c r="O37" s="472"/>
      <c r="P37" s="472"/>
      <c r="Q37" s="472"/>
      <c r="R37" s="472"/>
      <c r="S37" s="472"/>
      <c r="T37" s="472"/>
      <c r="U37" s="482"/>
      <c r="V37" s="482"/>
      <c r="W37" s="482"/>
      <c r="X37" s="465"/>
      <c r="Y37" s="465"/>
      <c r="Z37" s="465"/>
      <c r="AA37" s="465"/>
      <c r="AB37" s="481"/>
      <c r="AC37" s="481"/>
      <c r="AD37" s="481"/>
      <c r="AE37" s="481"/>
      <c r="AF37" s="476"/>
      <c r="AG37" s="477"/>
      <c r="AH37" s="477"/>
      <c r="AI37" s="478"/>
      <c r="AJ37" s="480"/>
      <c r="AK37" s="480"/>
      <c r="AL37" s="480"/>
      <c r="AM37" s="480"/>
      <c r="AN37" s="466"/>
      <c r="AO37" s="466"/>
      <c r="AP37" s="466"/>
      <c r="AQ37" s="466"/>
      <c r="AR37" s="480"/>
      <c r="AS37" s="480"/>
      <c r="AT37" s="480"/>
      <c r="AU37" s="480"/>
      <c r="AV37" s="466"/>
      <c r="AW37" s="466"/>
      <c r="AX37" s="466"/>
      <c r="AY37" s="466"/>
    </row>
    <row r="38" spans="1:51" ht="13.5" customHeight="1">
      <c r="A38" s="479" t="s">
        <v>319</v>
      </c>
      <c r="B38" s="479"/>
      <c r="C38" s="479"/>
      <c r="D38" s="479"/>
      <c r="E38" s="479"/>
      <c r="F38" s="479"/>
      <c r="G38" s="479"/>
      <c r="H38" s="479"/>
      <c r="I38" s="479"/>
      <c r="J38" s="479"/>
      <c r="K38" s="460" t="s">
        <v>15</v>
      </c>
      <c r="L38" s="460"/>
      <c r="M38" s="460"/>
      <c r="N38" s="460"/>
      <c r="O38" s="460"/>
      <c r="P38" s="460"/>
      <c r="Q38" s="460"/>
      <c r="R38" s="460"/>
      <c r="S38" s="460"/>
      <c r="T38" s="460"/>
      <c r="U38" s="460"/>
      <c r="V38" s="460"/>
      <c r="W38" s="460"/>
      <c r="X38" s="460"/>
      <c r="Y38" s="460"/>
      <c r="Z38" s="460"/>
      <c r="AA38" s="460"/>
      <c r="AB38" s="460"/>
      <c r="AC38" s="460"/>
      <c r="AD38" s="460"/>
      <c r="AE38" s="460"/>
      <c r="AF38" s="460"/>
      <c r="AG38" s="460"/>
      <c r="AH38" s="460"/>
      <c r="AI38" s="460"/>
      <c r="AJ38" s="460"/>
      <c r="AK38" s="460"/>
      <c r="AL38" s="460"/>
      <c r="AM38" s="460"/>
      <c r="AN38" s="460"/>
      <c r="AO38" s="3"/>
      <c r="AP38" s="3"/>
      <c r="AQ38" s="3"/>
      <c r="AR38" s="3"/>
      <c r="AS38" s="3"/>
      <c r="AT38" s="3"/>
      <c r="AU38" s="462" t="str">
        <f>IF(C6="","","2page")</f>
        <v>2page</v>
      </c>
      <c r="AV38" s="462"/>
      <c r="AW38" s="462"/>
      <c r="AX38" s="462"/>
    </row>
    <row r="39" spans="1:51" ht="13.5" customHeight="1">
      <c r="A39" s="34"/>
      <c r="B39" s="34"/>
      <c r="C39" s="34"/>
      <c r="D39" s="34"/>
      <c r="E39" s="33"/>
      <c r="F39" s="33"/>
      <c r="G39" s="33"/>
      <c r="H39" s="33"/>
      <c r="I39" s="33"/>
      <c r="J39" s="33"/>
      <c r="K39" s="461"/>
      <c r="L39" s="461"/>
      <c r="M39" s="461"/>
      <c r="N39" s="461"/>
      <c r="O39" s="461"/>
      <c r="P39" s="461"/>
      <c r="Q39" s="461"/>
      <c r="R39" s="461"/>
      <c r="S39" s="461"/>
      <c r="T39" s="461"/>
      <c r="U39" s="461"/>
      <c r="V39" s="461"/>
      <c r="W39" s="461"/>
      <c r="X39" s="461"/>
      <c r="Y39" s="461"/>
      <c r="Z39" s="461"/>
      <c r="AA39" s="461"/>
      <c r="AB39" s="461"/>
      <c r="AC39" s="461"/>
      <c r="AD39" s="461"/>
      <c r="AE39" s="461"/>
      <c r="AF39" s="461"/>
      <c r="AG39" s="461"/>
      <c r="AH39" s="461"/>
      <c r="AI39" s="461"/>
      <c r="AJ39" s="461"/>
      <c r="AK39" s="461"/>
      <c r="AL39" s="461"/>
      <c r="AM39" s="461"/>
      <c r="AN39" s="461"/>
      <c r="AO39" s="33"/>
      <c r="AP39" s="33"/>
      <c r="AQ39" s="33"/>
      <c r="AR39" s="33"/>
      <c r="AS39" s="33"/>
      <c r="AT39" s="33"/>
      <c r="AU39" s="462"/>
      <c r="AV39" s="462"/>
      <c r="AW39" s="462"/>
      <c r="AX39" s="462"/>
    </row>
    <row r="40" spans="1:51" ht="13.5" customHeight="1">
      <c r="A40" s="459" t="s">
        <v>3</v>
      </c>
      <c r="B40" s="459"/>
      <c r="C40" s="459" t="s">
        <v>2</v>
      </c>
      <c r="D40" s="459"/>
      <c r="E40" s="459"/>
      <c r="F40" s="459"/>
      <c r="G40" s="459"/>
      <c r="H40" s="459"/>
      <c r="I40" s="463" t="s">
        <v>4</v>
      </c>
      <c r="J40" s="459"/>
      <c r="K40" s="459"/>
      <c r="L40" s="463" t="s">
        <v>5</v>
      </c>
      <c r="M40" s="459"/>
      <c r="N40" s="459"/>
      <c r="O40" s="463" t="s">
        <v>6</v>
      </c>
      <c r="P40" s="459"/>
      <c r="Q40" s="459"/>
      <c r="R40" s="463" t="s">
        <v>7</v>
      </c>
      <c r="S40" s="459"/>
      <c r="T40" s="459"/>
      <c r="U40" s="470" t="s">
        <v>8</v>
      </c>
      <c r="V40" s="471"/>
      <c r="W40" s="471"/>
      <c r="X40" s="463" t="s">
        <v>9</v>
      </c>
      <c r="Y40" s="463"/>
      <c r="Z40" s="459"/>
      <c r="AA40" s="459"/>
      <c r="AB40" s="463" t="s">
        <v>316</v>
      </c>
      <c r="AC40" s="459"/>
      <c r="AD40" s="459"/>
      <c r="AE40" s="459"/>
      <c r="AF40" s="483" t="s">
        <v>317</v>
      </c>
      <c r="AG40" s="421"/>
      <c r="AH40" s="421"/>
      <c r="AI40" s="418"/>
      <c r="AJ40" s="463" t="s">
        <v>206</v>
      </c>
      <c r="AK40" s="463"/>
      <c r="AL40" s="463"/>
      <c r="AM40" s="463"/>
      <c r="AN40" s="463" t="s">
        <v>10</v>
      </c>
      <c r="AO40" s="463"/>
      <c r="AP40" s="463"/>
      <c r="AQ40" s="463"/>
      <c r="AR40" s="463" t="s">
        <v>207</v>
      </c>
      <c r="AS40" s="463"/>
      <c r="AT40" s="463"/>
      <c r="AU40" s="463"/>
      <c r="AV40" s="463" t="s">
        <v>140</v>
      </c>
      <c r="AW40" s="463"/>
      <c r="AX40" s="463"/>
      <c r="AY40" s="463"/>
    </row>
    <row r="41" spans="1:51">
      <c r="A41" s="459"/>
      <c r="B41" s="459"/>
      <c r="C41" s="459"/>
      <c r="D41" s="459"/>
      <c r="E41" s="459"/>
      <c r="F41" s="459"/>
      <c r="G41" s="459"/>
      <c r="H41" s="459"/>
      <c r="I41" s="459"/>
      <c r="J41" s="459"/>
      <c r="K41" s="459"/>
      <c r="L41" s="459"/>
      <c r="M41" s="459"/>
      <c r="N41" s="459"/>
      <c r="O41" s="459"/>
      <c r="P41" s="459"/>
      <c r="Q41" s="459"/>
      <c r="R41" s="459"/>
      <c r="S41" s="459"/>
      <c r="T41" s="459"/>
      <c r="U41" s="471"/>
      <c r="V41" s="471"/>
      <c r="W41" s="471"/>
      <c r="X41" s="459"/>
      <c r="Y41" s="459"/>
      <c r="Z41" s="459"/>
      <c r="AA41" s="459"/>
      <c r="AB41" s="459"/>
      <c r="AC41" s="459"/>
      <c r="AD41" s="459"/>
      <c r="AE41" s="459"/>
      <c r="AF41" s="484"/>
      <c r="AG41" s="485"/>
      <c r="AH41" s="485"/>
      <c r="AI41" s="486"/>
      <c r="AJ41" s="463"/>
      <c r="AK41" s="463"/>
      <c r="AL41" s="463"/>
      <c r="AM41" s="463"/>
      <c r="AN41" s="463"/>
      <c r="AO41" s="463"/>
      <c r="AP41" s="463"/>
      <c r="AQ41" s="463"/>
      <c r="AR41" s="463"/>
      <c r="AS41" s="463"/>
      <c r="AT41" s="463"/>
      <c r="AU41" s="463"/>
      <c r="AV41" s="463"/>
      <c r="AW41" s="463"/>
      <c r="AX41" s="463"/>
      <c r="AY41" s="463"/>
    </row>
    <row r="42" spans="1:51">
      <c r="A42" s="459"/>
      <c r="B42" s="459"/>
      <c r="C42" s="459"/>
      <c r="D42" s="459"/>
      <c r="E42" s="459"/>
      <c r="F42" s="459"/>
      <c r="G42" s="459"/>
      <c r="H42" s="459"/>
      <c r="I42" s="459"/>
      <c r="J42" s="459"/>
      <c r="K42" s="459"/>
      <c r="L42" s="459"/>
      <c r="M42" s="459"/>
      <c r="N42" s="459"/>
      <c r="O42" s="459"/>
      <c r="P42" s="459"/>
      <c r="Q42" s="459"/>
      <c r="R42" s="459"/>
      <c r="S42" s="459"/>
      <c r="T42" s="459"/>
      <c r="U42" s="471"/>
      <c r="V42" s="471"/>
      <c r="W42" s="471"/>
      <c r="X42" s="459"/>
      <c r="Y42" s="459"/>
      <c r="Z42" s="459"/>
      <c r="AA42" s="459"/>
      <c r="AB42" s="459"/>
      <c r="AC42" s="459"/>
      <c r="AD42" s="459"/>
      <c r="AE42" s="459"/>
      <c r="AF42" s="419"/>
      <c r="AG42" s="422"/>
      <c r="AH42" s="422"/>
      <c r="AI42" s="420"/>
      <c r="AJ42" s="463"/>
      <c r="AK42" s="463"/>
      <c r="AL42" s="463"/>
      <c r="AM42" s="463"/>
      <c r="AN42" s="463"/>
      <c r="AO42" s="463"/>
      <c r="AP42" s="463"/>
      <c r="AQ42" s="463"/>
      <c r="AR42" s="463"/>
      <c r="AS42" s="463"/>
      <c r="AT42" s="463"/>
      <c r="AU42" s="463"/>
      <c r="AV42" s="463"/>
      <c r="AW42" s="463"/>
      <c r="AX42" s="463"/>
      <c r="AY42" s="463"/>
    </row>
    <row r="43" spans="1:51">
      <c r="A43" s="459">
        <v>31</v>
      </c>
      <c r="B43" s="459"/>
      <c r="C43" s="459" t="str">
        <f>IF(入力ｼｰﾄ2!O45="","",入力ｼｰﾄ2!O45)</f>
        <v/>
      </c>
      <c r="D43" s="459"/>
      <c r="E43" s="459"/>
      <c r="F43" s="459"/>
      <c r="G43" s="459"/>
      <c r="H43" s="459"/>
      <c r="I43" s="464">
        <f>IF(入力ｼｰﾄ2!U45="",0,入力ｼｰﾄ2!U45)</f>
        <v>0</v>
      </c>
      <c r="J43" s="464"/>
      <c r="K43" s="464"/>
      <c r="L43" s="464">
        <f>IF(入力ｼｰﾄ2!X45="",0,入力ｼｰﾄ2!X45)</f>
        <v>0</v>
      </c>
      <c r="M43" s="464"/>
      <c r="N43" s="464"/>
      <c r="O43" s="464">
        <f>IF(入力ｼｰﾄ2!AA45="",0,入力ｼｰﾄ2!AA45)</f>
        <v>0</v>
      </c>
      <c r="P43" s="464"/>
      <c r="Q43" s="464"/>
      <c r="R43" s="465">
        <f>ROUNDDOWN(I43*L43*O43,4)</f>
        <v>0</v>
      </c>
      <c r="S43" s="465"/>
      <c r="T43" s="465"/>
      <c r="U43" s="459">
        <f>IF(入力ｼｰﾄ2!AG45="",0,入力ｼｰﾄ2!AG45)</f>
        <v>0</v>
      </c>
      <c r="V43" s="459"/>
      <c r="W43" s="459"/>
      <c r="X43" s="465">
        <f>ROUNDDOWN(R43*U43,4)</f>
        <v>0</v>
      </c>
      <c r="Y43" s="465"/>
      <c r="Z43" s="465"/>
      <c r="AA43" s="465"/>
      <c r="AB43" s="466">
        <f>IF(入力ｼｰﾄ2!AN45="",0,入力ｼｰﾄ2!AN45)</f>
        <v>0</v>
      </c>
      <c r="AC43" s="466"/>
      <c r="AD43" s="466"/>
      <c r="AE43" s="466"/>
      <c r="AF43" s="467">
        <f>X43*AB43</f>
        <v>0</v>
      </c>
      <c r="AG43" s="468"/>
      <c r="AH43" s="468"/>
      <c r="AI43" s="469"/>
      <c r="AJ43" s="466">
        <f>IF(入力ｼｰﾄ2!BU43=TRUE,20000,IF(入力ｼｰﾄ2!BV43=TRUE,11000,IF(入力ｼｰﾄ2!BW43=TRUE,2000,0)))</f>
        <v>0</v>
      </c>
      <c r="AK43" s="466"/>
      <c r="AL43" s="466"/>
      <c r="AM43" s="466"/>
      <c r="AN43" s="466">
        <f>IF(AJ43="-","-",IF(入力ｼｰﾄ2!BW43=TRUE,2000,ROUNDDOWN(X43*AJ43,0)))</f>
        <v>0</v>
      </c>
      <c r="AO43" s="466"/>
      <c r="AP43" s="466"/>
      <c r="AQ43" s="466"/>
      <c r="AR43" s="466">
        <f>IF(入力ｼｰﾄ2!O45="",0,70000)</f>
        <v>0</v>
      </c>
      <c r="AS43" s="466"/>
      <c r="AT43" s="466"/>
      <c r="AU43" s="466"/>
      <c r="AV43" s="466">
        <f t="shared" ref="AV43" si="4">ROUNDDOWN(X43*AR43,0)</f>
        <v>0</v>
      </c>
      <c r="AW43" s="466"/>
      <c r="AX43" s="466"/>
      <c r="AY43" s="466"/>
    </row>
    <row r="44" spans="1:51">
      <c r="A44" s="459">
        <v>32</v>
      </c>
      <c r="B44" s="459"/>
      <c r="C44" s="459" t="str">
        <f>IF(入力ｼｰﾄ2!O46="","",入力ｼｰﾄ2!O46)</f>
        <v/>
      </c>
      <c r="D44" s="459"/>
      <c r="E44" s="459"/>
      <c r="F44" s="459"/>
      <c r="G44" s="459"/>
      <c r="H44" s="459"/>
      <c r="I44" s="464">
        <f>IF(入力ｼｰﾄ2!U46="",0,入力ｼｰﾄ2!U46)</f>
        <v>0</v>
      </c>
      <c r="J44" s="464"/>
      <c r="K44" s="464"/>
      <c r="L44" s="464">
        <f>IF(入力ｼｰﾄ2!X46="",0,入力ｼｰﾄ2!X46)</f>
        <v>0</v>
      </c>
      <c r="M44" s="464"/>
      <c r="N44" s="464"/>
      <c r="O44" s="464">
        <f>IF(入力ｼｰﾄ2!AA46="",0,入力ｼｰﾄ2!AA46)</f>
        <v>0</v>
      </c>
      <c r="P44" s="464"/>
      <c r="Q44" s="464"/>
      <c r="R44" s="465">
        <f t="shared" ref="R44:R71" si="5">ROUNDDOWN(I44*L44*O44,4)</f>
        <v>0</v>
      </c>
      <c r="S44" s="465"/>
      <c r="T44" s="465"/>
      <c r="U44" s="459">
        <f>IF(入力ｼｰﾄ2!AG46="",0,入力ｼｰﾄ2!AG46)</f>
        <v>0</v>
      </c>
      <c r="V44" s="459"/>
      <c r="W44" s="459"/>
      <c r="X44" s="465">
        <f t="shared" ref="X44:X72" si="6">ROUNDDOWN(R44*U44,4)</f>
        <v>0</v>
      </c>
      <c r="Y44" s="465"/>
      <c r="Z44" s="465"/>
      <c r="AA44" s="465"/>
      <c r="AB44" s="466">
        <f>IF(入力ｼｰﾄ2!AN46="",0,入力ｼｰﾄ2!AN46)</f>
        <v>0</v>
      </c>
      <c r="AC44" s="466"/>
      <c r="AD44" s="466"/>
      <c r="AE44" s="466"/>
      <c r="AF44" s="467">
        <f t="shared" ref="AF44:AF72" si="7">X44*AB44</f>
        <v>0</v>
      </c>
      <c r="AG44" s="468"/>
      <c r="AH44" s="468"/>
      <c r="AI44" s="469"/>
      <c r="AJ44" s="466">
        <f>IF(入力ｼｰﾄ2!BU44=TRUE,20000,IF(入力ｼｰﾄ2!BV44=TRUE,11000,IF(入力ｼｰﾄ2!BW44=TRUE,2000,0)))</f>
        <v>0</v>
      </c>
      <c r="AK44" s="466"/>
      <c r="AL44" s="466"/>
      <c r="AM44" s="466"/>
      <c r="AN44" s="466">
        <f>IF(AJ44="-","-",IF(入力ｼｰﾄ2!BW44=TRUE,2000,ROUNDDOWN(X44*AJ44,0)))</f>
        <v>0</v>
      </c>
      <c r="AO44" s="466"/>
      <c r="AP44" s="466"/>
      <c r="AQ44" s="466"/>
      <c r="AR44" s="466">
        <f>IF(入力ｼｰﾄ2!O46="",0,70000)</f>
        <v>0</v>
      </c>
      <c r="AS44" s="466"/>
      <c r="AT44" s="466"/>
      <c r="AU44" s="466"/>
      <c r="AV44" s="466">
        <f t="shared" ref="AV44:AV72" si="8">ROUNDDOWN(X44*AR44,0)</f>
        <v>0</v>
      </c>
      <c r="AW44" s="466"/>
      <c r="AX44" s="466"/>
      <c r="AY44" s="466"/>
    </row>
    <row r="45" spans="1:51">
      <c r="A45" s="459">
        <v>33</v>
      </c>
      <c r="B45" s="459"/>
      <c r="C45" s="459" t="str">
        <f>IF(入力ｼｰﾄ2!O47="","",入力ｼｰﾄ2!O47)</f>
        <v/>
      </c>
      <c r="D45" s="459"/>
      <c r="E45" s="459"/>
      <c r="F45" s="459"/>
      <c r="G45" s="459"/>
      <c r="H45" s="459"/>
      <c r="I45" s="464">
        <f>IF(入力ｼｰﾄ2!U47="",0,入力ｼｰﾄ2!U47)</f>
        <v>0</v>
      </c>
      <c r="J45" s="464"/>
      <c r="K45" s="464"/>
      <c r="L45" s="464">
        <f>IF(入力ｼｰﾄ2!X47="",0,入力ｼｰﾄ2!X47)</f>
        <v>0</v>
      </c>
      <c r="M45" s="464"/>
      <c r="N45" s="464"/>
      <c r="O45" s="464">
        <f>IF(入力ｼｰﾄ2!AA47="",0,入力ｼｰﾄ2!AA47)</f>
        <v>0</v>
      </c>
      <c r="P45" s="464"/>
      <c r="Q45" s="464"/>
      <c r="R45" s="465">
        <f t="shared" si="5"/>
        <v>0</v>
      </c>
      <c r="S45" s="465"/>
      <c r="T45" s="465"/>
      <c r="U45" s="459">
        <f>IF(入力ｼｰﾄ2!AG47="",0,入力ｼｰﾄ2!AG47)</f>
        <v>0</v>
      </c>
      <c r="V45" s="459"/>
      <c r="W45" s="459"/>
      <c r="X45" s="465">
        <f t="shared" si="6"/>
        <v>0</v>
      </c>
      <c r="Y45" s="465"/>
      <c r="Z45" s="465"/>
      <c r="AA45" s="465"/>
      <c r="AB45" s="466">
        <f>IF(入力ｼｰﾄ2!AN47="",0,入力ｼｰﾄ2!AN47)</f>
        <v>0</v>
      </c>
      <c r="AC45" s="466"/>
      <c r="AD45" s="466"/>
      <c r="AE45" s="466"/>
      <c r="AF45" s="467">
        <f t="shared" si="7"/>
        <v>0</v>
      </c>
      <c r="AG45" s="468"/>
      <c r="AH45" s="468"/>
      <c r="AI45" s="469"/>
      <c r="AJ45" s="466">
        <f>IF(入力ｼｰﾄ2!BU45=TRUE,20000,IF(入力ｼｰﾄ2!BV45=TRUE,11000,IF(入力ｼｰﾄ2!BW45=TRUE,2000,0)))</f>
        <v>0</v>
      </c>
      <c r="AK45" s="466"/>
      <c r="AL45" s="466"/>
      <c r="AM45" s="466"/>
      <c r="AN45" s="466">
        <f>IF(AJ45="-","-",IF(入力ｼｰﾄ2!BW45=TRUE,2000,ROUNDDOWN(X45*AJ45,0)))</f>
        <v>0</v>
      </c>
      <c r="AO45" s="466"/>
      <c r="AP45" s="466"/>
      <c r="AQ45" s="466"/>
      <c r="AR45" s="466">
        <f>IF(入力ｼｰﾄ2!O47="",0,70000)</f>
        <v>0</v>
      </c>
      <c r="AS45" s="466"/>
      <c r="AT45" s="466"/>
      <c r="AU45" s="466"/>
      <c r="AV45" s="466">
        <f t="shared" si="8"/>
        <v>0</v>
      </c>
      <c r="AW45" s="466"/>
      <c r="AX45" s="466"/>
      <c r="AY45" s="466"/>
    </row>
    <row r="46" spans="1:51">
      <c r="A46" s="459">
        <v>34</v>
      </c>
      <c r="B46" s="459"/>
      <c r="C46" s="459" t="str">
        <f>IF(入力ｼｰﾄ2!O48="","",入力ｼｰﾄ2!O48)</f>
        <v/>
      </c>
      <c r="D46" s="459"/>
      <c r="E46" s="459"/>
      <c r="F46" s="459"/>
      <c r="G46" s="459"/>
      <c r="H46" s="459"/>
      <c r="I46" s="464">
        <f>IF(入力ｼｰﾄ2!U48="",0,入力ｼｰﾄ2!U48)</f>
        <v>0</v>
      </c>
      <c r="J46" s="464"/>
      <c r="K46" s="464"/>
      <c r="L46" s="464">
        <f>IF(入力ｼｰﾄ2!X48="",0,入力ｼｰﾄ2!X48)</f>
        <v>0</v>
      </c>
      <c r="M46" s="464"/>
      <c r="N46" s="464"/>
      <c r="O46" s="464">
        <f>IF(入力ｼｰﾄ2!AA48="",0,入力ｼｰﾄ2!AA48)</f>
        <v>0</v>
      </c>
      <c r="P46" s="464"/>
      <c r="Q46" s="464"/>
      <c r="R46" s="465">
        <f t="shared" si="5"/>
        <v>0</v>
      </c>
      <c r="S46" s="465"/>
      <c r="T46" s="465"/>
      <c r="U46" s="459">
        <f>IF(入力ｼｰﾄ2!AG48="",0,入力ｼｰﾄ2!AG48)</f>
        <v>0</v>
      </c>
      <c r="V46" s="459"/>
      <c r="W46" s="459"/>
      <c r="X46" s="465">
        <f t="shared" si="6"/>
        <v>0</v>
      </c>
      <c r="Y46" s="465"/>
      <c r="Z46" s="465"/>
      <c r="AA46" s="465"/>
      <c r="AB46" s="466">
        <f>IF(入力ｼｰﾄ2!AN48="",0,入力ｼｰﾄ2!AN48)</f>
        <v>0</v>
      </c>
      <c r="AC46" s="466"/>
      <c r="AD46" s="466"/>
      <c r="AE46" s="466"/>
      <c r="AF46" s="467">
        <f t="shared" si="7"/>
        <v>0</v>
      </c>
      <c r="AG46" s="468"/>
      <c r="AH46" s="468"/>
      <c r="AI46" s="469"/>
      <c r="AJ46" s="466">
        <f>IF(入力ｼｰﾄ2!BU46=TRUE,20000,IF(入力ｼｰﾄ2!BV46=TRUE,11000,IF(入力ｼｰﾄ2!BW46=TRUE,2000,0)))</f>
        <v>0</v>
      </c>
      <c r="AK46" s="466"/>
      <c r="AL46" s="466"/>
      <c r="AM46" s="466"/>
      <c r="AN46" s="466">
        <f>IF(AJ46="-","-",IF(入力ｼｰﾄ2!BW46=TRUE,2000,ROUNDDOWN(X46*AJ46,0)))</f>
        <v>0</v>
      </c>
      <c r="AO46" s="466"/>
      <c r="AP46" s="466"/>
      <c r="AQ46" s="466"/>
      <c r="AR46" s="466">
        <f>IF(入力ｼｰﾄ2!O48="",0,70000)</f>
        <v>0</v>
      </c>
      <c r="AS46" s="466"/>
      <c r="AT46" s="466"/>
      <c r="AU46" s="466"/>
      <c r="AV46" s="466">
        <f t="shared" si="8"/>
        <v>0</v>
      </c>
      <c r="AW46" s="466"/>
      <c r="AX46" s="466"/>
      <c r="AY46" s="466"/>
    </row>
    <row r="47" spans="1:51">
      <c r="A47" s="459">
        <v>35</v>
      </c>
      <c r="B47" s="459"/>
      <c r="C47" s="459" t="str">
        <f>IF(入力ｼｰﾄ2!O49="","",入力ｼｰﾄ2!O49)</f>
        <v/>
      </c>
      <c r="D47" s="459"/>
      <c r="E47" s="459"/>
      <c r="F47" s="459"/>
      <c r="G47" s="459"/>
      <c r="H47" s="459"/>
      <c r="I47" s="464">
        <f>IF(入力ｼｰﾄ2!U49="",0,入力ｼｰﾄ2!U49)</f>
        <v>0</v>
      </c>
      <c r="J47" s="464"/>
      <c r="K47" s="464"/>
      <c r="L47" s="464">
        <f>IF(入力ｼｰﾄ2!X49="",0,入力ｼｰﾄ2!X49)</f>
        <v>0</v>
      </c>
      <c r="M47" s="464"/>
      <c r="N47" s="464"/>
      <c r="O47" s="464">
        <f>IF(入力ｼｰﾄ2!AA49="",0,入力ｼｰﾄ2!AA49)</f>
        <v>0</v>
      </c>
      <c r="P47" s="464"/>
      <c r="Q47" s="464"/>
      <c r="R47" s="465">
        <f t="shared" si="5"/>
        <v>0</v>
      </c>
      <c r="S47" s="465"/>
      <c r="T47" s="465"/>
      <c r="U47" s="459">
        <f>IF(入力ｼｰﾄ2!AG49="",0,入力ｼｰﾄ2!AG49)</f>
        <v>0</v>
      </c>
      <c r="V47" s="459"/>
      <c r="W47" s="459"/>
      <c r="X47" s="465">
        <f t="shared" si="6"/>
        <v>0</v>
      </c>
      <c r="Y47" s="465"/>
      <c r="Z47" s="465"/>
      <c r="AA47" s="465"/>
      <c r="AB47" s="466">
        <f>IF(入力ｼｰﾄ2!AN49="",0,入力ｼｰﾄ2!AN49)</f>
        <v>0</v>
      </c>
      <c r="AC47" s="466"/>
      <c r="AD47" s="466"/>
      <c r="AE47" s="466"/>
      <c r="AF47" s="467">
        <f t="shared" si="7"/>
        <v>0</v>
      </c>
      <c r="AG47" s="468"/>
      <c r="AH47" s="468"/>
      <c r="AI47" s="469"/>
      <c r="AJ47" s="466">
        <f>IF(入力ｼｰﾄ2!BU47=TRUE,20000,IF(入力ｼｰﾄ2!BV47=TRUE,11000,IF(入力ｼｰﾄ2!BW47=TRUE,2000,0)))</f>
        <v>0</v>
      </c>
      <c r="AK47" s="466"/>
      <c r="AL47" s="466"/>
      <c r="AM47" s="466"/>
      <c r="AN47" s="466">
        <f>IF(AJ47="-","-",IF(入力ｼｰﾄ2!BW47=TRUE,2000,ROUNDDOWN(X47*AJ47,0)))</f>
        <v>0</v>
      </c>
      <c r="AO47" s="466"/>
      <c r="AP47" s="466"/>
      <c r="AQ47" s="466"/>
      <c r="AR47" s="466">
        <f>IF(入力ｼｰﾄ2!O49="",0,70000)</f>
        <v>0</v>
      </c>
      <c r="AS47" s="466"/>
      <c r="AT47" s="466"/>
      <c r="AU47" s="466"/>
      <c r="AV47" s="466">
        <f t="shared" si="8"/>
        <v>0</v>
      </c>
      <c r="AW47" s="466"/>
      <c r="AX47" s="466"/>
      <c r="AY47" s="466"/>
    </row>
    <row r="48" spans="1:51">
      <c r="A48" s="459">
        <v>36</v>
      </c>
      <c r="B48" s="459"/>
      <c r="C48" s="459" t="str">
        <f>IF(入力ｼｰﾄ2!O50="","",入力ｼｰﾄ2!O50)</f>
        <v/>
      </c>
      <c r="D48" s="459"/>
      <c r="E48" s="459"/>
      <c r="F48" s="459"/>
      <c r="G48" s="459"/>
      <c r="H48" s="459"/>
      <c r="I48" s="464">
        <f>IF(入力ｼｰﾄ2!U50="",0,入力ｼｰﾄ2!U50)</f>
        <v>0</v>
      </c>
      <c r="J48" s="464"/>
      <c r="K48" s="464"/>
      <c r="L48" s="464">
        <f>IF(入力ｼｰﾄ2!X50="",0,入力ｼｰﾄ2!X50)</f>
        <v>0</v>
      </c>
      <c r="M48" s="464"/>
      <c r="N48" s="464"/>
      <c r="O48" s="464">
        <f>IF(入力ｼｰﾄ2!AA50="",0,入力ｼｰﾄ2!AA50)</f>
        <v>0</v>
      </c>
      <c r="P48" s="464"/>
      <c r="Q48" s="464"/>
      <c r="R48" s="465">
        <f t="shared" si="5"/>
        <v>0</v>
      </c>
      <c r="S48" s="465"/>
      <c r="T48" s="465"/>
      <c r="U48" s="459">
        <f>IF(入力ｼｰﾄ2!AG50="",0,入力ｼｰﾄ2!AG50)</f>
        <v>0</v>
      </c>
      <c r="V48" s="459"/>
      <c r="W48" s="459"/>
      <c r="X48" s="465">
        <f t="shared" si="6"/>
        <v>0</v>
      </c>
      <c r="Y48" s="465"/>
      <c r="Z48" s="465"/>
      <c r="AA48" s="465"/>
      <c r="AB48" s="466">
        <f>IF(入力ｼｰﾄ2!AN50="",0,入力ｼｰﾄ2!AN50)</f>
        <v>0</v>
      </c>
      <c r="AC48" s="466"/>
      <c r="AD48" s="466"/>
      <c r="AE48" s="466"/>
      <c r="AF48" s="467">
        <f t="shared" si="7"/>
        <v>0</v>
      </c>
      <c r="AG48" s="468"/>
      <c r="AH48" s="468"/>
      <c r="AI48" s="469"/>
      <c r="AJ48" s="466">
        <f>IF(入力ｼｰﾄ2!BU48=TRUE,20000,IF(入力ｼｰﾄ2!BV48=TRUE,11000,IF(入力ｼｰﾄ2!BW48=TRUE,2000,0)))</f>
        <v>0</v>
      </c>
      <c r="AK48" s="466"/>
      <c r="AL48" s="466"/>
      <c r="AM48" s="466"/>
      <c r="AN48" s="466">
        <f>IF(AJ48="-","-",IF(入力ｼｰﾄ2!BW48=TRUE,2000,ROUNDDOWN(X48*AJ48,0)))</f>
        <v>0</v>
      </c>
      <c r="AO48" s="466"/>
      <c r="AP48" s="466"/>
      <c r="AQ48" s="466"/>
      <c r="AR48" s="466">
        <f>IF(入力ｼｰﾄ2!O50="",0,70000)</f>
        <v>0</v>
      </c>
      <c r="AS48" s="466"/>
      <c r="AT48" s="466"/>
      <c r="AU48" s="466"/>
      <c r="AV48" s="466">
        <f t="shared" si="8"/>
        <v>0</v>
      </c>
      <c r="AW48" s="466"/>
      <c r="AX48" s="466"/>
      <c r="AY48" s="466"/>
    </row>
    <row r="49" spans="1:51">
      <c r="A49" s="459">
        <v>37</v>
      </c>
      <c r="B49" s="459"/>
      <c r="C49" s="459" t="str">
        <f>IF(入力ｼｰﾄ2!O51="","",入力ｼｰﾄ2!O51)</f>
        <v/>
      </c>
      <c r="D49" s="459"/>
      <c r="E49" s="459"/>
      <c r="F49" s="459"/>
      <c r="G49" s="459"/>
      <c r="H49" s="459"/>
      <c r="I49" s="464">
        <f>IF(入力ｼｰﾄ2!U51="",0,入力ｼｰﾄ2!U51)</f>
        <v>0</v>
      </c>
      <c r="J49" s="464"/>
      <c r="K49" s="464"/>
      <c r="L49" s="464">
        <f>IF(入力ｼｰﾄ2!X51="",0,入力ｼｰﾄ2!X51)</f>
        <v>0</v>
      </c>
      <c r="M49" s="464"/>
      <c r="N49" s="464"/>
      <c r="O49" s="464">
        <f>IF(入力ｼｰﾄ2!AA51="",0,入力ｼｰﾄ2!AA51)</f>
        <v>0</v>
      </c>
      <c r="P49" s="464"/>
      <c r="Q49" s="464"/>
      <c r="R49" s="465">
        <f t="shared" si="5"/>
        <v>0</v>
      </c>
      <c r="S49" s="465"/>
      <c r="T49" s="465"/>
      <c r="U49" s="459">
        <f>IF(入力ｼｰﾄ2!AG51="",0,入力ｼｰﾄ2!AG51)</f>
        <v>0</v>
      </c>
      <c r="V49" s="459"/>
      <c r="W49" s="459"/>
      <c r="X49" s="465">
        <f t="shared" si="6"/>
        <v>0</v>
      </c>
      <c r="Y49" s="465"/>
      <c r="Z49" s="465"/>
      <c r="AA49" s="465"/>
      <c r="AB49" s="466">
        <f>IF(入力ｼｰﾄ2!AN51="",0,入力ｼｰﾄ2!AN51)</f>
        <v>0</v>
      </c>
      <c r="AC49" s="466"/>
      <c r="AD49" s="466"/>
      <c r="AE49" s="466"/>
      <c r="AF49" s="467">
        <f t="shared" si="7"/>
        <v>0</v>
      </c>
      <c r="AG49" s="468"/>
      <c r="AH49" s="468"/>
      <c r="AI49" s="469"/>
      <c r="AJ49" s="466">
        <f>IF(入力ｼｰﾄ2!BU49=TRUE,20000,IF(入力ｼｰﾄ2!BV49=TRUE,11000,IF(入力ｼｰﾄ2!BW49=TRUE,2000,0)))</f>
        <v>0</v>
      </c>
      <c r="AK49" s="466"/>
      <c r="AL49" s="466"/>
      <c r="AM49" s="466"/>
      <c r="AN49" s="466">
        <f>IF(AJ49="-","-",IF(入力ｼｰﾄ2!BW49=TRUE,2000,ROUNDDOWN(X49*AJ49,0)))</f>
        <v>0</v>
      </c>
      <c r="AO49" s="466"/>
      <c r="AP49" s="466"/>
      <c r="AQ49" s="466"/>
      <c r="AR49" s="466">
        <f>IF(入力ｼｰﾄ2!O51="",0,70000)</f>
        <v>0</v>
      </c>
      <c r="AS49" s="466"/>
      <c r="AT49" s="466"/>
      <c r="AU49" s="466"/>
      <c r="AV49" s="466">
        <f t="shared" si="8"/>
        <v>0</v>
      </c>
      <c r="AW49" s="466"/>
      <c r="AX49" s="466"/>
      <c r="AY49" s="466"/>
    </row>
    <row r="50" spans="1:51">
      <c r="A50" s="459">
        <v>38</v>
      </c>
      <c r="B50" s="459"/>
      <c r="C50" s="459" t="str">
        <f>IF(入力ｼｰﾄ2!O52="","",入力ｼｰﾄ2!O52)</f>
        <v/>
      </c>
      <c r="D50" s="459"/>
      <c r="E50" s="459"/>
      <c r="F50" s="459"/>
      <c r="G50" s="459"/>
      <c r="H50" s="459"/>
      <c r="I50" s="464">
        <f>IF(入力ｼｰﾄ2!U52="",0,入力ｼｰﾄ2!U52)</f>
        <v>0</v>
      </c>
      <c r="J50" s="464"/>
      <c r="K50" s="464"/>
      <c r="L50" s="464">
        <f>IF(入力ｼｰﾄ2!X52="",0,入力ｼｰﾄ2!X52)</f>
        <v>0</v>
      </c>
      <c r="M50" s="464"/>
      <c r="N50" s="464"/>
      <c r="O50" s="464">
        <f>IF(入力ｼｰﾄ2!AA52="",0,入力ｼｰﾄ2!AA52)</f>
        <v>0</v>
      </c>
      <c r="P50" s="464"/>
      <c r="Q50" s="464"/>
      <c r="R50" s="465">
        <f t="shared" si="5"/>
        <v>0</v>
      </c>
      <c r="S50" s="465"/>
      <c r="T50" s="465"/>
      <c r="U50" s="459">
        <f>IF(入力ｼｰﾄ2!AG52="",0,入力ｼｰﾄ2!AG52)</f>
        <v>0</v>
      </c>
      <c r="V50" s="459"/>
      <c r="W50" s="459"/>
      <c r="X50" s="465">
        <f t="shared" si="6"/>
        <v>0</v>
      </c>
      <c r="Y50" s="465"/>
      <c r="Z50" s="465"/>
      <c r="AA50" s="465"/>
      <c r="AB50" s="466">
        <f>IF(入力ｼｰﾄ2!AN52="",0,入力ｼｰﾄ2!AN52)</f>
        <v>0</v>
      </c>
      <c r="AC50" s="466"/>
      <c r="AD50" s="466"/>
      <c r="AE50" s="466"/>
      <c r="AF50" s="467">
        <f t="shared" si="7"/>
        <v>0</v>
      </c>
      <c r="AG50" s="468"/>
      <c r="AH50" s="468"/>
      <c r="AI50" s="469"/>
      <c r="AJ50" s="466">
        <f>IF(入力ｼｰﾄ2!BU50=TRUE,20000,IF(入力ｼｰﾄ2!BV50=TRUE,11000,IF(入力ｼｰﾄ2!BW50=TRUE,2000,0)))</f>
        <v>0</v>
      </c>
      <c r="AK50" s="466"/>
      <c r="AL50" s="466"/>
      <c r="AM50" s="466"/>
      <c r="AN50" s="466">
        <f>IF(AJ50="-","-",IF(入力ｼｰﾄ2!BW50=TRUE,2000,ROUNDDOWN(X50*AJ50,0)))</f>
        <v>0</v>
      </c>
      <c r="AO50" s="466"/>
      <c r="AP50" s="466"/>
      <c r="AQ50" s="466"/>
      <c r="AR50" s="466">
        <f>IF(入力ｼｰﾄ2!O52="",0,70000)</f>
        <v>0</v>
      </c>
      <c r="AS50" s="466"/>
      <c r="AT50" s="466"/>
      <c r="AU50" s="466"/>
      <c r="AV50" s="466">
        <f t="shared" si="8"/>
        <v>0</v>
      </c>
      <c r="AW50" s="466"/>
      <c r="AX50" s="466"/>
      <c r="AY50" s="466"/>
    </row>
    <row r="51" spans="1:51">
      <c r="A51" s="459">
        <v>39</v>
      </c>
      <c r="B51" s="459"/>
      <c r="C51" s="459" t="str">
        <f>IF(入力ｼｰﾄ2!O53="","",入力ｼｰﾄ2!O53)</f>
        <v/>
      </c>
      <c r="D51" s="459"/>
      <c r="E51" s="459"/>
      <c r="F51" s="459"/>
      <c r="G51" s="459"/>
      <c r="H51" s="459"/>
      <c r="I51" s="464">
        <f>IF(入力ｼｰﾄ2!U53="",0,入力ｼｰﾄ2!U53)</f>
        <v>0</v>
      </c>
      <c r="J51" s="464"/>
      <c r="K51" s="464"/>
      <c r="L51" s="464">
        <f>IF(入力ｼｰﾄ2!X53="",0,入力ｼｰﾄ2!X53)</f>
        <v>0</v>
      </c>
      <c r="M51" s="464"/>
      <c r="N51" s="464"/>
      <c r="O51" s="464">
        <f>IF(入力ｼｰﾄ2!AA53="",0,入力ｼｰﾄ2!AA53)</f>
        <v>0</v>
      </c>
      <c r="P51" s="464"/>
      <c r="Q51" s="464"/>
      <c r="R51" s="465">
        <f t="shared" si="5"/>
        <v>0</v>
      </c>
      <c r="S51" s="465"/>
      <c r="T51" s="465"/>
      <c r="U51" s="459">
        <f>IF(入力ｼｰﾄ2!AG53="",0,入力ｼｰﾄ2!AG53)</f>
        <v>0</v>
      </c>
      <c r="V51" s="459"/>
      <c r="W51" s="459"/>
      <c r="X51" s="465">
        <f t="shared" si="6"/>
        <v>0</v>
      </c>
      <c r="Y51" s="465"/>
      <c r="Z51" s="465"/>
      <c r="AA51" s="465"/>
      <c r="AB51" s="466">
        <f>IF(入力ｼｰﾄ2!AN53="",0,入力ｼｰﾄ2!AN53)</f>
        <v>0</v>
      </c>
      <c r="AC51" s="466"/>
      <c r="AD51" s="466"/>
      <c r="AE51" s="466"/>
      <c r="AF51" s="467">
        <f t="shared" si="7"/>
        <v>0</v>
      </c>
      <c r="AG51" s="468"/>
      <c r="AH51" s="468"/>
      <c r="AI51" s="469"/>
      <c r="AJ51" s="466">
        <f>IF(入力ｼｰﾄ2!BU51=TRUE,20000,IF(入力ｼｰﾄ2!BV51=TRUE,11000,IF(入力ｼｰﾄ2!BW51=TRUE,2000,0)))</f>
        <v>0</v>
      </c>
      <c r="AK51" s="466"/>
      <c r="AL51" s="466"/>
      <c r="AM51" s="466"/>
      <c r="AN51" s="466">
        <f>IF(AJ51="-","-",IF(入力ｼｰﾄ2!BW51=TRUE,2000,ROUNDDOWN(X51*AJ51,0)))</f>
        <v>0</v>
      </c>
      <c r="AO51" s="466"/>
      <c r="AP51" s="466"/>
      <c r="AQ51" s="466"/>
      <c r="AR51" s="466">
        <f>IF(入力ｼｰﾄ2!O53="",0,70000)</f>
        <v>0</v>
      </c>
      <c r="AS51" s="466"/>
      <c r="AT51" s="466"/>
      <c r="AU51" s="466"/>
      <c r="AV51" s="466">
        <f t="shared" si="8"/>
        <v>0</v>
      </c>
      <c r="AW51" s="466"/>
      <c r="AX51" s="466"/>
      <c r="AY51" s="466"/>
    </row>
    <row r="52" spans="1:51">
      <c r="A52" s="459">
        <v>40</v>
      </c>
      <c r="B52" s="459"/>
      <c r="C52" s="459" t="str">
        <f>IF(入力ｼｰﾄ2!O54="","",入力ｼｰﾄ2!O54)</f>
        <v/>
      </c>
      <c r="D52" s="459"/>
      <c r="E52" s="459"/>
      <c r="F52" s="459"/>
      <c r="G52" s="459"/>
      <c r="H52" s="459"/>
      <c r="I52" s="464">
        <f>IF(入力ｼｰﾄ2!U54="",0,入力ｼｰﾄ2!U54)</f>
        <v>0</v>
      </c>
      <c r="J52" s="464"/>
      <c r="K52" s="464"/>
      <c r="L52" s="464">
        <f>IF(入力ｼｰﾄ2!X54="",0,入力ｼｰﾄ2!X54)</f>
        <v>0</v>
      </c>
      <c r="M52" s="464"/>
      <c r="N52" s="464"/>
      <c r="O52" s="464">
        <f>IF(入力ｼｰﾄ2!AA54="",0,入力ｼｰﾄ2!AA54)</f>
        <v>0</v>
      </c>
      <c r="P52" s="464"/>
      <c r="Q52" s="464"/>
      <c r="R52" s="465">
        <f t="shared" si="5"/>
        <v>0</v>
      </c>
      <c r="S52" s="465"/>
      <c r="T52" s="465"/>
      <c r="U52" s="459">
        <f>IF(入力ｼｰﾄ2!AG54="",0,入力ｼｰﾄ2!AG54)</f>
        <v>0</v>
      </c>
      <c r="V52" s="459"/>
      <c r="W52" s="459"/>
      <c r="X52" s="465">
        <f t="shared" si="6"/>
        <v>0</v>
      </c>
      <c r="Y52" s="465"/>
      <c r="Z52" s="465"/>
      <c r="AA52" s="465"/>
      <c r="AB52" s="466">
        <f>IF(入力ｼｰﾄ2!AN54="",0,入力ｼｰﾄ2!AN54)</f>
        <v>0</v>
      </c>
      <c r="AC52" s="466"/>
      <c r="AD52" s="466"/>
      <c r="AE52" s="466"/>
      <c r="AF52" s="467">
        <f t="shared" si="7"/>
        <v>0</v>
      </c>
      <c r="AG52" s="468"/>
      <c r="AH52" s="468"/>
      <c r="AI52" s="469"/>
      <c r="AJ52" s="466">
        <f>IF(入力ｼｰﾄ2!BU52=TRUE,20000,IF(入力ｼｰﾄ2!BV52=TRUE,11000,IF(入力ｼｰﾄ2!BW52=TRUE,2000,0)))</f>
        <v>0</v>
      </c>
      <c r="AK52" s="466"/>
      <c r="AL52" s="466"/>
      <c r="AM52" s="466"/>
      <c r="AN52" s="466">
        <f>IF(AJ52="-","-",IF(入力ｼｰﾄ2!BW52=TRUE,2000,ROUNDDOWN(X52*AJ52,0)))</f>
        <v>0</v>
      </c>
      <c r="AO52" s="466"/>
      <c r="AP52" s="466"/>
      <c r="AQ52" s="466"/>
      <c r="AR52" s="466">
        <f>IF(入力ｼｰﾄ2!O54="",0,70000)</f>
        <v>0</v>
      </c>
      <c r="AS52" s="466"/>
      <c r="AT52" s="466"/>
      <c r="AU52" s="466"/>
      <c r="AV52" s="466">
        <f t="shared" si="8"/>
        <v>0</v>
      </c>
      <c r="AW52" s="466"/>
      <c r="AX52" s="466"/>
      <c r="AY52" s="466"/>
    </row>
    <row r="53" spans="1:51">
      <c r="A53" s="459">
        <v>41</v>
      </c>
      <c r="B53" s="459"/>
      <c r="C53" s="459" t="str">
        <f>IF(入力ｼｰﾄ2!O55="","",入力ｼｰﾄ2!O55)</f>
        <v/>
      </c>
      <c r="D53" s="459"/>
      <c r="E53" s="459"/>
      <c r="F53" s="459"/>
      <c r="G53" s="459"/>
      <c r="H53" s="459"/>
      <c r="I53" s="464">
        <f>IF(入力ｼｰﾄ2!U55="",0,入力ｼｰﾄ2!U55)</f>
        <v>0</v>
      </c>
      <c r="J53" s="464"/>
      <c r="K53" s="464"/>
      <c r="L53" s="464">
        <f>IF(入力ｼｰﾄ2!X55="",0,入力ｼｰﾄ2!X55)</f>
        <v>0</v>
      </c>
      <c r="M53" s="464"/>
      <c r="N53" s="464"/>
      <c r="O53" s="464">
        <f>IF(入力ｼｰﾄ2!AA55="",0,入力ｼｰﾄ2!AA55)</f>
        <v>0</v>
      </c>
      <c r="P53" s="464"/>
      <c r="Q53" s="464"/>
      <c r="R53" s="465">
        <f t="shared" si="5"/>
        <v>0</v>
      </c>
      <c r="S53" s="465"/>
      <c r="T53" s="465"/>
      <c r="U53" s="459">
        <f>IF(入力ｼｰﾄ2!AG55="",0,入力ｼｰﾄ2!AG55)</f>
        <v>0</v>
      </c>
      <c r="V53" s="459"/>
      <c r="W53" s="459"/>
      <c r="X53" s="465">
        <f t="shared" si="6"/>
        <v>0</v>
      </c>
      <c r="Y53" s="465"/>
      <c r="Z53" s="465"/>
      <c r="AA53" s="465"/>
      <c r="AB53" s="466">
        <f>IF(入力ｼｰﾄ2!AN55="",0,入力ｼｰﾄ2!AN55)</f>
        <v>0</v>
      </c>
      <c r="AC53" s="466"/>
      <c r="AD53" s="466"/>
      <c r="AE53" s="466"/>
      <c r="AF53" s="467">
        <f t="shared" si="7"/>
        <v>0</v>
      </c>
      <c r="AG53" s="468"/>
      <c r="AH53" s="468"/>
      <c r="AI53" s="469"/>
      <c r="AJ53" s="466">
        <f>IF(入力ｼｰﾄ2!BU53=TRUE,20000,IF(入力ｼｰﾄ2!BV53=TRUE,11000,IF(入力ｼｰﾄ2!BW53=TRUE,2000,0)))</f>
        <v>0</v>
      </c>
      <c r="AK53" s="466"/>
      <c r="AL53" s="466"/>
      <c r="AM53" s="466"/>
      <c r="AN53" s="466">
        <f>IF(AJ53="-","-",IF(入力ｼｰﾄ2!BW53=TRUE,2000,ROUNDDOWN(X53*AJ53,0)))</f>
        <v>0</v>
      </c>
      <c r="AO53" s="466"/>
      <c r="AP53" s="466"/>
      <c r="AQ53" s="466"/>
      <c r="AR53" s="466">
        <f>IF(入力ｼｰﾄ2!O55="",0,70000)</f>
        <v>0</v>
      </c>
      <c r="AS53" s="466"/>
      <c r="AT53" s="466"/>
      <c r="AU53" s="466"/>
      <c r="AV53" s="466">
        <f t="shared" si="8"/>
        <v>0</v>
      </c>
      <c r="AW53" s="466"/>
      <c r="AX53" s="466"/>
      <c r="AY53" s="466"/>
    </row>
    <row r="54" spans="1:51">
      <c r="A54" s="459">
        <v>42</v>
      </c>
      <c r="B54" s="459"/>
      <c r="C54" s="459" t="str">
        <f>IF(入力ｼｰﾄ2!O56="","",入力ｼｰﾄ2!O56)</f>
        <v/>
      </c>
      <c r="D54" s="459"/>
      <c r="E54" s="459"/>
      <c r="F54" s="459"/>
      <c r="G54" s="459"/>
      <c r="H54" s="459"/>
      <c r="I54" s="464">
        <f>IF(入力ｼｰﾄ2!U56="",0,入力ｼｰﾄ2!U56)</f>
        <v>0</v>
      </c>
      <c r="J54" s="464"/>
      <c r="K54" s="464"/>
      <c r="L54" s="464">
        <f>IF(入力ｼｰﾄ2!X56="",0,入力ｼｰﾄ2!X56)</f>
        <v>0</v>
      </c>
      <c r="M54" s="464"/>
      <c r="N54" s="464"/>
      <c r="O54" s="464">
        <f>IF(入力ｼｰﾄ2!AA56="",0,入力ｼｰﾄ2!AA56)</f>
        <v>0</v>
      </c>
      <c r="P54" s="464"/>
      <c r="Q54" s="464"/>
      <c r="R54" s="465">
        <f t="shared" si="5"/>
        <v>0</v>
      </c>
      <c r="S54" s="465"/>
      <c r="T54" s="465"/>
      <c r="U54" s="459">
        <f>IF(入力ｼｰﾄ2!AG56="",0,入力ｼｰﾄ2!AG56)</f>
        <v>0</v>
      </c>
      <c r="V54" s="459"/>
      <c r="W54" s="459"/>
      <c r="X54" s="465">
        <f t="shared" si="6"/>
        <v>0</v>
      </c>
      <c r="Y54" s="465"/>
      <c r="Z54" s="465"/>
      <c r="AA54" s="465"/>
      <c r="AB54" s="466">
        <f>IF(入力ｼｰﾄ2!AN56="",0,入力ｼｰﾄ2!AN56)</f>
        <v>0</v>
      </c>
      <c r="AC54" s="466"/>
      <c r="AD54" s="466"/>
      <c r="AE54" s="466"/>
      <c r="AF54" s="467">
        <f t="shared" si="7"/>
        <v>0</v>
      </c>
      <c r="AG54" s="468"/>
      <c r="AH54" s="468"/>
      <c r="AI54" s="469"/>
      <c r="AJ54" s="466">
        <f>IF(入力ｼｰﾄ2!BU54=TRUE,20000,IF(入力ｼｰﾄ2!BV54=TRUE,11000,IF(入力ｼｰﾄ2!BW54=TRUE,2000,0)))</f>
        <v>0</v>
      </c>
      <c r="AK54" s="466"/>
      <c r="AL54" s="466"/>
      <c r="AM54" s="466"/>
      <c r="AN54" s="466">
        <f>IF(AJ54="-","-",IF(入力ｼｰﾄ2!BW54=TRUE,2000,ROUNDDOWN(X54*AJ54,0)))</f>
        <v>0</v>
      </c>
      <c r="AO54" s="466"/>
      <c r="AP54" s="466"/>
      <c r="AQ54" s="466"/>
      <c r="AR54" s="466">
        <f>IF(入力ｼｰﾄ2!O56="",0,70000)</f>
        <v>0</v>
      </c>
      <c r="AS54" s="466"/>
      <c r="AT54" s="466"/>
      <c r="AU54" s="466"/>
      <c r="AV54" s="466">
        <f t="shared" si="8"/>
        <v>0</v>
      </c>
      <c r="AW54" s="466"/>
      <c r="AX54" s="466"/>
      <c r="AY54" s="466"/>
    </row>
    <row r="55" spans="1:51">
      <c r="A55" s="459">
        <v>43</v>
      </c>
      <c r="B55" s="459"/>
      <c r="C55" s="459" t="str">
        <f>IF(入力ｼｰﾄ2!O57="","",入力ｼｰﾄ2!O57)</f>
        <v/>
      </c>
      <c r="D55" s="459"/>
      <c r="E55" s="459"/>
      <c r="F55" s="459"/>
      <c r="G55" s="459"/>
      <c r="H55" s="459"/>
      <c r="I55" s="464">
        <f>IF(入力ｼｰﾄ2!U57="",0,入力ｼｰﾄ2!U57)</f>
        <v>0</v>
      </c>
      <c r="J55" s="464"/>
      <c r="K55" s="464"/>
      <c r="L55" s="464">
        <f>IF(入力ｼｰﾄ2!X57="",0,入力ｼｰﾄ2!X57)</f>
        <v>0</v>
      </c>
      <c r="M55" s="464"/>
      <c r="N55" s="464"/>
      <c r="O55" s="464">
        <f>IF(入力ｼｰﾄ2!AA57="",0,入力ｼｰﾄ2!AA57)</f>
        <v>0</v>
      </c>
      <c r="P55" s="464"/>
      <c r="Q55" s="464"/>
      <c r="R55" s="465">
        <f t="shared" si="5"/>
        <v>0</v>
      </c>
      <c r="S55" s="465"/>
      <c r="T55" s="465"/>
      <c r="U55" s="459">
        <f>IF(入力ｼｰﾄ2!AG57="",0,入力ｼｰﾄ2!AG57)</f>
        <v>0</v>
      </c>
      <c r="V55" s="459"/>
      <c r="W55" s="459"/>
      <c r="X55" s="465">
        <f t="shared" si="6"/>
        <v>0</v>
      </c>
      <c r="Y55" s="465"/>
      <c r="Z55" s="465"/>
      <c r="AA55" s="465"/>
      <c r="AB55" s="466">
        <f>IF(入力ｼｰﾄ2!AN57="",0,入力ｼｰﾄ2!AN57)</f>
        <v>0</v>
      </c>
      <c r="AC55" s="466"/>
      <c r="AD55" s="466"/>
      <c r="AE55" s="466"/>
      <c r="AF55" s="467">
        <f t="shared" si="7"/>
        <v>0</v>
      </c>
      <c r="AG55" s="468"/>
      <c r="AH55" s="468"/>
      <c r="AI55" s="469"/>
      <c r="AJ55" s="466">
        <f>IF(入力ｼｰﾄ2!BU55=TRUE,20000,IF(入力ｼｰﾄ2!BV55=TRUE,11000,IF(入力ｼｰﾄ2!BW55=TRUE,2000,0)))</f>
        <v>0</v>
      </c>
      <c r="AK55" s="466"/>
      <c r="AL55" s="466"/>
      <c r="AM55" s="466"/>
      <c r="AN55" s="466">
        <f>IF(AJ55="-","-",IF(入力ｼｰﾄ2!BW55=TRUE,2000,ROUNDDOWN(X55*AJ55,0)))</f>
        <v>0</v>
      </c>
      <c r="AO55" s="466"/>
      <c r="AP55" s="466"/>
      <c r="AQ55" s="466"/>
      <c r="AR55" s="466">
        <f>IF(入力ｼｰﾄ2!O57="",0,70000)</f>
        <v>0</v>
      </c>
      <c r="AS55" s="466"/>
      <c r="AT55" s="466"/>
      <c r="AU55" s="466"/>
      <c r="AV55" s="466">
        <f t="shared" si="8"/>
        <v>0</v>
      </c>
      <c r="AW55" s="466"/>
      <c r="AX55" s="466"/>
      <c r="AY55" s="466"/>
    </row>
    <row r="56" spans="1:51">
      <c r="A56" s="459">
        <v>44</v>
      </c>
      <c r="B56" s="459"/>
      <c r="C56" s="459" t="str">
        <f>IF(入力ｼｰﾄ2!O58="","",入力ｼｰﾄ2!O58)</f>
        <v/>
      </c>
      <c r="D56" s="459"/>
      <c r="E56" s="459"/>
      <c r="F56" s="459"/>
      <c r="G56" s="459"/>
      <c r="H56" s="459"/>
      <c r="I56" s="464">
        <f>IF(入力ｼｰﾄ2!U58="",0,入力ｼｰﾄ2!U58)</f>
        <v>0</v>
      </c>
      <c r="J56" s="464"/>
      <c r="K56" s="464"/>
      <c r="L56" s="464">
        <f>IF(入力ｼｰﾄ2!X58="",0,入力ｼｰﾄ2!X58)</f>
        <v>0</v>
      </c>
      <c r="M56" s="464"/>
      <c r="N56" s="464"/>
      <c r="O56" s="464">
        <f>IF(入力ｼｰﾄ2!AA58="",0,入力ｼｰﾄ2!AA58)</f>
        <v>0</v>
      </c>
      <c r="P56" s="464"/>
      <c r="Q56" s="464"/>
      <c r="R56" s="465">
        <f t="shared" si="5"/>
        <v>0</v>
      </c>
      <c r="S56" s="465"/>
      <c r="T56" s="465"/>
      <c r="U56" s="459">
        <f>IF(入力ｼｰﾄ2!AG58="",0,入力ｼｰﾄ2!AG58)</f>
        <v>0</v>
      </c>
      <c r="V56" s="459"/>
      <c r="W56" s="459"/>
      <c r="X56" s="465">
        <f t="shared" si="6"/>
        <v>0</v>
      </c>
      <c r="Y56" s="465"/>
      <c r="Z56" s="465"/>
      <c r="AA56" s="465"/>
      <c r="AB56" s="466">
        <f>IF(入力ｼｰﾄ2!AN58="",0,入力ｼｰﾄ2!AN58)</f>
        <v>0</v>
      </c>
      <c r="AC56" s="466"/>
      <c r="AD56" s="466"/>
      <c r="AE56" s="466"/>
      <c r="AF56" s="467">
        <f t="shared" si="7"/>
        <v>0</v>
      </c>
      <c r="AG56" s="468"/>
      <c r="AH56" s="468"/>
      <c r="AI56" s="469"/>
      <c r="AJ56" s="466">
        <f>IF(入力ｼｰﾄ2!BU56=TRUE,20000,IF(入力ｼｰﾄ2!BV56=TRUE,11000,IF(入力ｼｰﾄ2!BW56=TRUE,2000,0)))</f>
        <v>0</v>
      </c>
      <c r="AK56" s="466"/>
      <c r="AL56" s="466"/>
      <c r="AM56" s="466"/>
      <c r="AN56" s="466">
        <f>IF(AJ56="-","-",IF(入力ｼｰﾄ2!BW56=TRUE,2000,ROUNDDOWN(X56*AJ56,0)))</f>
        <v>0</v>
      </c>
      <c r="AO56" s="466"/>
      <c r="AP56" s="466"/>
      <c r="AQ56" s="466"/>
      <c r="AR56" s="466">
        <f>IF(入力ｼｰﾄ2!O58="",0,70000)</f>
        <v>0</v>
      </c>
      <c r="AS56" s="466"/>
      <c r="AT56" s="466"/>
      <c r="AU56" s="466"/>
      <c r="AV56" s="466">
        <f t="shared" si="8"/>
        <v>0</v>
      </c>
      <c r="AW56" s="466"/>
      <c r="AX56" s="466"/>
      <c r="AY56" s="466"/>
    </row>
    <row r="57" spans="1:51">
      <c r="A57" s="459">
        <v>45</v>
      </c>
      <c r="B57" s="459"/>
      <c r="C57" s="459" t="str">
        <f>IF(入力ｼｰﾄ2!O59="","",入力ｼｰﾄ2!O59)</f>
        <v/>
      </c>
      <c r="D57" s="459"/>
      <c r="E57" s="459"/>
      <c r="F57" s="459"/>
      <c r="G57" s="459"/>
      <c r="H57" s="459"/>
      <c r="I57" s="464">
        <f>IF(入力ｼｰﾄ2!U59="",0,入力ｼｰﾄ2!U59)</f>
        <v>0</v>
      </c>
      <c r="J57" s="464"/>
      <c r="K57" s="464"/>
      <c r="L57" s="464">
        <f>IF(入力ｼｰﾄ2!X59="",0,入力ｼｰﾄ2!X59)</f>
        <v>0</v>
      </c>
      <c r="M57" s="464"/>
      <c r="N57" s="464"/>
      <c r="O57" s="464">
        <f>IF(入力ｼｰﾄ2!AA59="",0,入力ｼｰﾄ2!AA59)</f>
        <v>0</v>
      </c>
      <c r="P57" s="464"/>
      <c r="Q57" s="464"/>
      <c r="R57" s="465">
        <f t="shared" si="5"/>
        <v>0</v>
      </c>
      <c r="S57" s="465"/>
      <c r="T57" s="465"/>
      <c r="U57" s="459">
        <f>IF(入力ｼｰﾄ2!AG59="",0,入力ｼｰﾄ2!AG59)</f>
        <v>0</v>
      </c>
      <c r="V57" s="459"/>
      <c r="W57" s="459"/>
      <c r="X57" s="465">
        <f t="shared" si="6"/>
        <v>0</v>
      </c>
      <c r="Y57" s="465"/>
      <c r="Z57" s="465"/>
      <c r="AA57" s="465"/>
      <c r="AB57" s="466">
        <f>IF(入力ｼｰﾄ2!AN59="",0,入力ｼｰﾄ2!AN59)</f>
        <v>0</v>
      </c>
      <c r="AC57" s="466"/>
      <c r="AD57" s="466"/>
      <c r="AE57" s="466"/>
      <c r="AF57" s="467">
        <f t="shared" si="7"/>
        <v>0</v>
      </c>
      <c r="AG57" s="468"/>
      <c r="AH57" s="468"/>
      <c r="AI57" s="469"/>
      <c r="AJ57" s="466">
        <f>IF(入力ｼｰﾄ2!BU57=TRUE,20000,IF(入力ｼｰﾄ2!BV57=TRUE,11000,IF(入力ｼｰﾄ2!BW57=TRUE,2000,0)))</f>
        <v>0</v>
      </c>
      <c r="AK57" s="466"/>
      <c r="AL57" s="466"/>
      <c r="AM57" s="466"/>
      <c r="AN57" s="466">
        <f>IF(AJ57="-","-",IF(入力ｼｰﾄ2!BW57=TRUE,2000,ROUNDDOWN(X57*AJ57,0)))</f>
        <v>0</v>
      </c>
      <c r="AO57" s="466"/>
      <c r="AP57" s="466"/>
      <c r="AQ57" s="466"/>
      <c r="AR57" s="466">
        <f>IF(入力ｼｰﾄ2!O59="",0,70000)</f>
        <v>0</v>
      </c>
      <c r="AS57" s="466"/>
      <c r="AT57" s="466"/>
      <c r="AU57" s="466"/>
      <c r="AV57" s="466">
        <f t="shared" si="8"/>
        <v>0</v>
      </c>
      <c r="AW57" s="466"/>
      <c r="AX57" s="466"/>
      <c r="AY57" s="466"/>
    </row>
    <row r="58" spans="1:51">
      <c r="A58" s="459">
        <v>46</v>
      </c>
      <c r="B58" s="459"/>
      <c r="C58" s="459" t="str">
        <f>IF(入力ｼｰﾄ2!O60="","",入力ｼｰﾄ2!O60)</f>
        <v/>
      </c>
      <c r="D58" s="459"/>
      <c r="E58" s="459"/>
      <c r="F58" s="459"/>
      <c r="G58" s="459"/>
      <c r="H58" s="459"/>
      <c r="I58" s="464">
        <f>IF(入力ｼｰﾄ2!U60="",0,入力ｼｰﾄ2!U60)</f>
        <v>0</v>
      </c>
      <c r="J58" s="464"/>
      <c r="K58" s="464"/>
      <c r="L58" s="464">
        <f>IF(入力ｼｰﾄ2!X60="",0,入力ｼｰﾄ2!X60)</f>
        <v>0</v>
      </c>
      <c r="M58" s="464"/>
      <c r="N58" s="464"/>
      <c r="O58" s="464">
        <f>IF(入力ｼｰﾄ2!AA60="",0,入力ｼｰﾄ2!AA60)</f>
        <v>0</v>
      </c>
      <c r="P58" s="464"/>
      <c r="Q58" s="464"/>
      <c r="R58" s="465">
        <f t="shared" si="5"/>
        <v>0</v>
      </c>
      <c r="S58" s="465"/>
      <c r="T58" s="465"/>
      <c r="U58" s="459">
        <f>IF(入力ｼｰﾄ2!AG60="",0,入力ｼｰﾄ2!AG60)</f>
        <v>0</v>
      </c>
      <c r="V58" s="459"/>
      <c r="W58" s="459"/>
      <c r="X58" s="465">
        <f t="shared" si="6"/>
        <v>0</v>
      </c>
      <c r="Y58" s="465"/>
      <c r="Z58" s="465"/>
      <c r="AA58" s="465"/>
      <c r="AB58" s="466">
        <f>IF(入力ｼｰﾄ2!AN60="",0,入力ｼｰﾄ2!AN60)</f>
        <v>0</v>
      </c>
      <c r="AC58" s="466"/>
      <c r="AD58" s="466"/>
      <c r="AE58" s="466"/>
      <c r="AF58" s="467">
        <f t="shared" si="7"/>
        <v>0</v>
      </c>
      <c r="AG58" s="468"/>
      <c r="AH58" s="468"/>
      <c r="AI58" s="469"/>
      <c r="AJ58" s="466">
        <f>IF(入力ｼｰﾄ2!BU58=TRUE,20000,IF(入力ｼｰﾄ2!BV58=TRUE,11000,IF(入力ｼｰﾄ2!BW58=TRUE,2000,0)))</f>
        <v>0</v>
      </c>
      <c r="AK58" s="466"/>
      <c r="AL58" s="466"/>
      <c r="AM58" s="466"/>
      <c r="AN58" s="466">
        <f>IF(AJ58="-","-",IF(入力ｼｰﾄ2!BW58=TRUE,2000,ROUNDDOWN(X58*AJ58,0)))</f>
        <v>0</v>
      </c>
      <c r="AO58" s="466"/>
      <c r="AP58" s="466"/>
      <c r="AQ58" s="466"/>
      <c r="AR58" s="466">
        <f>IF(入力ｼｰﾄ2!O60="",0,70000)</f>
        <v>0</v>
      </c>
      <c r="AS58" s="466"/>
      <c r="AT58" s="466"/>
      <c r="AU58" s="466"/>
      <c r="AV58" s="466">
        <f t="shared" si="8"/>
        <v>0</v>
      </c>
      <c r="AW58" s="466"/>
      <c r="AX58" s="466"/>
      <c r="AY58" s="466"/>
    </row>
    <row r="59" spans="1:51">
      <c r="A59" s="459">
        <v>47</v>
      </c>
      <c r="B59" s="459"/>
      <c r="C59" s="459" t="str">
        <f>IF(入力ｼｰﾄ2!O61="","",入力ｼｰﾄ2!O61)</f>
        <v/>
      </c>
      <c r="D59" s="459"/>
      <c r="E59" s="459"/>
      <c r="F59" s="459"/>
      <c r="G59" s="459"/>
      <c r="H59" s="459"/>
      <c r="I59" s="464">
        <f>IF(入力ｼｰﾄ2!U61="",0,入力ｼｰﾄ2!U61)</f>
        <v>0</v>
      </c>
      <c r="J59" s="464"/>
      <c r="K59" s="464"/>
      <c r="L59" s="464">
        <f>IF(入力ｼｰﾄ2!X61="",0,入力ｼｰﾄ2!X61)</f>
        <v>0</v>
      </c>
      <c r="M59" s="464"/>
      <c r="N59" s="464"/>
      <c r="O59" s="464">
        <f>IF(入力ｼｰﾄ2!AA61="",0,入力ｼｰﾄ2!AA61)</f>
        <v>0</v>
      </c>
      <c r="P59" s="464"/>
      <c r="Q59" s="464"/>
      <c r="R59" s="465">
        <f t="shared" si="5"/>
        <v>0</v>
      </c>
      <c r="S59" s="465"/>
      <c r="T59" s="465"/>
      <c r="U59" s="459">
        <f>IF(入力ｼｰﾄ2!AG61="",0,入力ｼｰﾄ2!AG61)</f>
        <v>0</v>
      </c>
      <c r="V59" s="459"/>
      <c r="W59" s="459"/>
      <c r="X59" s="465">
        <f t="shared" si="6"/>
        <v>0</v>
      </c>
      <c r="Y59" s="465"/>
      <c r="Z59" s="465"/>
      <c r="AA59" s="465"/>
      <c r="AB59" s="466">
        <f>IF(入力ｼｰﾄ2!AN61="",0,入力ｼｰﾄ2!AN61)</f>
        <v>0</v>
      </c>
      <c r="AC59" s="466"/>
      <c r="AD59" s="466"/>
      <c r="AE59" s="466"/>
      <c r="AF59" s="467">
        <f t="shared" si="7"/>
        <v>0</v>
      </c>
      <c r="AG59" s="468"/>
      <c r="AH59" s="468"/>
      <c r="AI59" s="469"/>
      <c r="AJ59" s="466">
        <f>IF(入力ｼｰﾄ2!BU59=TRUE,20000,IF(入力ｼｰﾄ2!BV59=TRUE,11000,IF(入力ｼｰﾄ2!BW59=TRUE,2000,0)))</f>
        <v>0</v>
      </c>
      <c r="AK59" s="466"/>
      <c r="AL59" s="466"/>
      <c r="AM59" s="466"/>
      <c r="AN59" s="466">
        <f>IF(AJ59="-","-",IF(入力ｼｰﾄ2!BW59=TRUE,2000,ROUNDDOWN(X59*AJ59,0)))</f>
        <v>0</v>
      </c>
      <c r="AO59" s="466"/>
      <c r="AP59" s="466"/>
      <c r="AQ59" s="466"/>
      <c r="AR59" s="466">
        <f>IF(入力ｼｰﾄ2!O61="",0,70000)</f>
        <v>0</v>
      </c>
      <c r="AS59" s="466"/>
      <c r="AT59" s="466"/>
      <c r="AU59" s="466"/>
      <c r="AV59" s="466">
        <f t="shared" si="8"/>
        <v>0</v>
      </c>
      <c r="AW59" s="466"/>
      <c r="AX59" s="466"/>
      <c r="AY59" s="466"/>
    </row>
    <row r="60" spans="1:51">
      <c r="A60" s="459">
        <v>48</v>
      </c>
      <c r="B60" s="459"/>
      <c r="C60" s="459" t="str">
        <f>IF(入力ｼｰﾄ2!O62="","",入力ｼｰﾄ2!O62)</f>
        <v/>
      </c>
      <c r="D60" s="459"/>
      <c r="E60" s="459"/>
      <c r="F60" s="459"/>
      <c r="G60" s="459"/>
      <c r="H60" s="459"/>
      <c r="I60" s="464">
        <f>IF(入力ｼｰﾄ2!U62="",0,入力ｼｰﾄ2!U62)</f>
        <v>0</v>
      </c>
      <c r="J60" s="464"/>
      <c r="K60" s="464"/>
      <c r="L60" s="464">
        <f>IF(入力ｼｰﾄ2!X62="",0,入力ｼｰﾄ2!X62)</f>
        <v>0</v>
      </c>
      <c r="M60" s="464"/>
      <c r="N60" s="464"/>
      <c r="O60" s="464">
        <f>IF(入力ｼｰﾄ2!AA62="",0,入力ｼｰﾄ2!AA62)</f>
        <v>0</v>
      </c>
      <c r="P60" s="464"/>
      <c r="Q60" s="464"/>
      <c r="R60" s="465">
        <f t="shared" si="5"/>
        <v>0</v>
      </c>
      <c r="S60" s="465"/>
      <c r="T60" s="465"/>
      <c r="U60" s="459">
        <f>IF(入力ｼｰﾄ2!AG62="",0,入力ｼｰﾄ2!AG62)</f>
        <v>0</v>
      </c>
      <c r="V60" s="459"/>
      <c r="W60" s="459"/>
      <c r="X60" s="465">
        <f t="shared" si="6"/>
        <v>0</v>
      </c>
      <c r="Y60" s="465"/>
      <c r="Z60" s="465"/>
      <c r="AA60" s="465"/>
      <c r="AB60" s="466">
        <f>IF(入力ｼｰﾄ2!AN62="",0,入力ｼｰﾄ2!AN62)</f>
        <v>0</v>
      </c>
      <c r="AC60" s="466"/>
      <c r="AD60" s="466"/>
      <c r="AE60" s="466"/>
      <c r="AF60" s="467">
        <f t="shared" si="7"/>
        <v>0</v>
      </c>
      <c r="AG60" s="468"/>
      <c r="AH60" s="468"/>
      <c r="AI60" s="469"/>
      <c r="AJ60" s="466">
        <f>IF(入力ｼｰﾄ2!BU60=TRUE,20000,IF(入力ｼｰﾄ2!BV60=TRUE,11000,IF(入力ｼｰﾄ2!BW60=TRUE,2000,0)))</f>
        <v>0</v>
      </c>
      <c r="AK60" s="466"/>
      <c r="AL60" s="466"/>
      <c r="AM60" s="466"/>
      <c r="AN60" s="466">
        <f>IF(AJ60="-","-",IF(入力ｼｰﾄ2!BW60=TRUE,2000,ROUNDDOWN(X60*AJ60,0)))</f>
        <v>0</v>
      </c>
      <c r="AO60" s="466"/>
      <c r="AP60" s="466"/>
      <c r="AQ60" s="466"/>
      <c r="AR60" s="466">
        <f>IF(入力ｼｰﾄ2!O62="",0,70000)</f>
        <v>0</v>
      </c>
      <c r="AS60" s="466"/>
      <c r="AT60" s="466"/>
      <c r="AU60" s="466"/>
      <c r="AV60" s="466">
        <f t="shared" si="8"/>
        <v>0</v>
      </c>
      <c r="AW60" s="466"/>
      <c r="AX60" s="466"/>
      <c r="AY60" s="466"/>
    </row>
    <row r="61" spans="1:51">
      <c r="A61" s="459">
        <v>49</v>
      </c>
      <c r="B61" s="459"/>
      <c r="C61" s="459" t="str">
        <f>IF(入力ｼｰﾄ2!O63="","",入力ｼｰﾄ2!O63)</f>
        <v/>
      </c>
      <c r="D61" s="459"/>
      <c r="E61" s="459"/>
      <c r="F61" s="459"/>
      <c r="G61" s="459"/>
      <c r="H61" s="459"/>
      <c r="I61" s="464">
        <f>IF(入力ｼｰﾄ2!U63="",0,入力ｼｰﾄ2!U63)</f>
        <v>0</v>
      </c>
      <c r="J61" s="464"/>
      <c r="K61" s="464"/>
      <c r="L61" s="464">
        <f>IF(入力ｼｰﾄ2!X63="",0,入力ｼｰﾄ2!X63)</f>
        <v>0</v>
      </c>
      <c r="M61" s="464"/>
      <c r="N61" s="464"/>
      <c r="O61" s="464">
        <f>IF(入力ｼｰﾄ2!AA63="",0,入力ｼｰﾄ2!AA63)</f>
        <v>0</v>
      </c>
      <c r="P61" s="464"/>
      <c r="Q61" s="464"/>
      <c r="R61" s="465">
        <f t="shared" si="5"/>
        <v>0</v>
      </c>
      <c r="S61" s="465"/>
      <c r="T61" s="465"/>
      <c r="U61" s="459">
        <f>IF(入力ｼｰﾄ2!AG63="",0,入力ｼｰﾄ2!AG63)</f>
        <v>0</v>
      </c>
      <c r="V61" s="459"/>
      <c r="W61" s="459"/>
      <c r="X61" s="465">
        <f t="shared" si="6"/>
        <v>0</v>
      </c>
      <c r="Y61" s="465"/>
      <c r="Z61" s="465"/>
      <c r="AA61" s="465"/>
      <c r="AB61" s="466">
        <f>IF(入力ｼｰﾄ2!AN63="",0,入力ｼｰﾄ2!AN63)</f>
        <v>0</v>
      </c>
      <c r="AC61" s="466"/>
      <c r="AD61" s="466"/>
      <c r="AE61" s="466"/>
      <c r="AF61" s="467">
        <f t="shared" si="7"/>
        <v>0</v>
      </c>
      <c r="AG61" s="468"/>
      <c r="AH61" s="468"/>
      <c r="AI61" s="469"/>
      <c r="AJ61" s="466">
        <f>IF(入力ｼｰﾄ2!BU61=TRUE,20000,IF(入力ｼｰﾄ2!BV61=TRUE,11000,IF(入力ｼｰﾄ2!BW61=TRUE,2000,0)))</f>
        <v>0</v>
      </c>
      <c r="AK61" s="466"/>
      <c r="AL61" s="466"/>
      <c r="AM61" s="466"/>
      <c r="AN61" s="466">
        <f>IF(AJ61="-","-",IF(入力ｼｰﾄ2!BW61=TRUE,2000,ROUNDDOWN(X61*AJ61,0)))</f>
        <v>0</v>
      </c>
      <c r="AO61" s="466"/>
      <c r="AP61" s="466"/>
      <c r="AQ61" s="466"/>
      <c r="AR61" s="466">
        <f>IF(入力ｼｰﾄ2!O63="",0,70000)</f>
        <v>0</v>
      </c>
      <c r="AS61" s="466"/>
      <c r="AT61" s="466"/>
      <c r="AU61" s="466"/>
      <c r="AV61" s="466">
        <f t="shared" si="8"/>
        <v>0</v>
      </c>
      <c r="AW61" s="466"/>
      <c r="AX61" s="466"/>
      <c r="AY61" s="466"/>
    </row>
    <row r="62" spans="1:51">
      <c r="A62" s="459">
        <v>50</v>
      </c>
      <c r="B62" s="459"/>
      <c r="C62" s="459" t="str">
        <f>IF(入力ｼｰﾄ2!O64="","",入力ｼｰﾄ2!O64)</f>
        <v/>
      </c>
      <c r="D62" s="459"/>
      <c r="E62" s="459"/>
      <c r="F62" s="459"/>
      <c r="G62" s="459"/>
      <c r="H62" s="459"/>
      <c r="I62" s="464">
        <f>IF(入力ｼｰﾄ2!U64="",0,入力ｼｰﾄ2!U64)</f>
        <v>0</v>
      </c>
      <c r="J62" s="464"/>
      <c r="K62" s="464"/>
      <c r="L62" s="464">
        <f>IF(入力ｼｰﾄ2!X64="",0,入力ｼｰﾄ2!X64)</f>
        <v>0</v>
      </c>
      <c r="M62" s="464"/>
      <c r="N62" s="464"/>
      <c r="O62" s="464">
        <f>IF(入力ｼｰﾄ2!AA64="",0,入力ｼｰﾄ2!AA64)</f>
        <v>0</v>
      </c>
      <c r="P62" s="464"/>
      <c r="Q62" s="464"/>
      <c r="R62" s="465">
        <f t="shared" si="5"/>
        <v>0</v>
      </c>
      <c r="S62" s="465"/>
      <c r="T62" s="465"/>
      <c r="U62" s="459">
        <f>IF(入力ｼｰﾄ2!AG64="",0,入力ｼｰﾄ2!AG64)</f>
        <v>0</v>
      </c>
      <c r="V62" s="459"/>
      <c r="W62" s="459"/>
      <c r="X62" s="465">
        <f t="shared" si="6"/>
        <v>0</v>
      </c>
      <c r="Y62" s="465"/>
      <c r="Z62" s="465"/>
      <c r="AA62" s="465"/>
      <c r="AB62" s="466">
        <f>IF(入力ｼｰﾄ2!AN64="",0,入力ｼｰﾄ2!AN64)</f>
        <v>0</v>
      </c>
      <c r="AC62" s="466"/>
      <c r="AD62" s="466"/>
      <c r="AE62" s="466"/>
      <c r="AF62" s="467">
        <f t="shared" si="7"/>
        <v>0</v>
      </c>
      <c r="AG62" s="468"/>
      <c r="AH62" s="468"/>
      <c r="AI62" s="469"/>
      <c r="AJ62" s="466">
        <f>IF(入力ｼｰﾄ2!BU62=TRUE,20000,IF(入力ｼｰﾄ2!BV62=TRUE,11000,IF(入力ｼｰﾄ2!BW62=TRUE,2000,0)))</f>
        <v>0</v>
      </c>
      <c r="AK62" s="466"/>
      <c r="AL62" s="466"/>
      <c r="AM62" s="466"/>
      <c r="AN62" s="466">
        <f>IF(AJ62="-","-",IF(入力ｼｰﾄ2!BW62=TRUE,2000,ROUNDDOWN(X62*AJ62,0)))</f>
        <v>0</v>
      </c>
      <c r="AO62" s="466"/>
      <c r="AP62" s="466"/>
      <c r="AQ62" s="466"/>
      <c r="AR62" s="466">
        <f>IF(入力ｼｰﾄ2!O64="",0,70000)</f>
        <v>0</v>
      </c>
      <c r="AS62" s="466"/>
      <c r="AT62" s="466"/>
      <c r="AU62" s="466"/>
      <c r="AV62" s="466">
        <f t="shared" si="8"/>
        <v>0</v>
      </c>
      <c r="AW62" s="466"/>
      <c r="AX62" s="466"/>
      <c r="AY62" s="466"/>
    </row>
    <row r="63" spans="1:51">
      <c r="A63" s="459">
        <v>51</v>
      </c>
      <c r="B63" s="459"/>
      <c r="C63" s="459" t="str">
        <f>IF(入力ｼｰﾄ2!O65="","",入力ｼｰﾄ2!O65)</f>
        <v/>
      </c>
      <c r="D63" s="459"/>
      <c r="E63" s="459"/>
      <c r="F63" s="459"/>
      <c r="G63" s="459"/>
      <c r="H63" s="459"/>
      <c r="I63" s="464">
        <f>IF(入力ｼｰﾄ2!U65="",0,入力ｼｰﾄ2!U65)</f>
        <v>0</v>
      </c>
      <c r="J63" s="464"/>
      <c r="K63" s="464"/>
      <c r="L63" s="464">
        <f>IF(入力ｼｰﾄ2!X65="",0,入力ｼｰﾄ2!X65)</f>
        <v>0</v>
      </c>
      <c r="M63" s="464"/>
      <c r="N63" s="464"/>
      <c r="O63" s="464">
        <f>IF(入力ｼｰﾄ2!AA65="",0,入力ｼｰﾄ2!AA65)</f>
        <v>0</v>
      </c>
      <c r="P63" s="464"/>
      <c r="Q63" s="464"/>
      <c r="R63" s="465">
        <f t="shared" si="5"/>
        <v>0</v>
      </c>
      <c r="S63" s="465"/>
      <c r="T63" s="465"/>
      <c r="U63" s="459">
        <f>IF(入力ｼｰﾄ2!AG65="",0,入力ｼｰﾄ2!AG65)</f>
        <v>0</v>
      </c>
      <c r="V63" s="459"/>
      <c r="W63" s="459"/>
      <c r="X63" s="465">
        <f t="shared" si="6"/>
        <v>0</v>
      </c>
      <c r="Y63" s="465"/>
      <c r="Z63" s="465"/>
      <c r="AA63" s="465"/>
      <c r="AB63" s="466">
        <f>IF(入力ｼｰﾄ2!AN65="",0,入力ｼｰﾄ2!AN65)</f>
        <v>0</v>
      </c>
      <c r="AC63" s="466"/>
      <c r="AD63" s="466"/>
      <c r="AE63" s="466"/>
      <c r="AF63" s="467">
        <f t="shared" si="7"/>
        <v>0</v>
      </c>
      <c r="AG63" s="468"/>
      <c r="AH63" s="468"/>
      <c r="AI63" s="469"/>
      <c r="AJ63" s="466">
        <f>IF(入力ｼｰﾄ2!BU63=TRUE,20000,IF(入力ｼｰﾄ2!BV63=TRUE,11000,IF(入力ｼｰﾄ2!BW63=TRUE,2000,0)))</f>
        <v>0</v>
      </c>
      <c r="AK63" s="466"/>
      <c r="AL63" s="466"/>
      <c r="AM63" s="466"/>
      <c r="AN63" s="466">
        <f>IF(AJ63="-","-",IF(入力ｼｰﾄ2!BW63=TRUE,2000,ROUNDDOWN(X63*AJ63,0)))</f>
        <v>0</v>
      </c>
      <c r="AO63" s="466"/>
      <c r="AP63" s="466"/>
      <c r="AQ63" s="466"/>
      <c r="AR63" s="466">
        <f>IF(入力ｼｰﾄ2!O65="",0,70000)</f>
        <v>0</v>
      </c>
      <c r="AS63" s="466"/>
      <c r="AT63" s="466"/>
      <c r="AU63" s="466"/>
      <c r="AV63" s="466">
        <f t="shared" si="8"/>
        <v>0</v>
      </c>
      <c r="AW63" s="466"/>
      <c r="AX63" s="466"/>
      <c r="AY63" s="466"/>
    </row>
    <row r="64" spans="1:51">
      <c r="A64" s="459">
        <v>52</v>
      </c>
      <c r="B64" s="459"/>
      <c r="C64" s="459" t="str">
        <f>IF(入力ｼｰﾄ2!O66="","",入力ｼｰﾄ2!O66)</f>
        <v/>
      </c>
      <c r="D64" s="459"/>
      <c r="E64" s="459"/>
      <c r="F64" s="459"/>
      <c r="G64" s="459"/>
      <c r="H64" s="459"/>
      <c r="I64" s="464">
        <f>IF(入力ｼｰﾄ2!U66="",0,入力ｼｰﾄ2!U66)</f>
        <v>0</v>
      </c>
      <c r="J64" s="464"/>
      <c r="K64" s="464"/>
      <c r="L64" s="464">
        <f>IF(入力ｼｰﾄ2!X66="",0,入力ｼｰﾄ2!X66)</f>
        <v>0</v>
      </c>
      <c r="M64" s="464"/>
      <c r="N64" s="464"/>
      <c r="O64" s="464">
        <f>IF(入力ｼｰﾄ2!AA66="",0,入力ｼｰﾄ2!AA66)</f>
        <v>0</v>
      </c>
      <c r="P64" s="464"/>
      <c r="Q64" s="464"/>
      <c r="R64" s="465">
        <f t="shared" si="5"/>
        <v>0</v>
      </c>
      <c r="S64" s="465"/>
      <c r="T64" s="465"/>
      <c r="U64" s="459">
        <f>IF(入力ｼｰﾄ2!AG66="",0,入力ｼｰﾄ2!AG66)</f>
        <v>0</v>
      </c>
      <c r="V64" s="459"/>
      <c r="W64" s="459"/>
      <c r="X64" s="465">
        <f t="shared" si="6"/>
        <v>0</v>
      </c>
      <c r="Y64" s="465"/>
      <c r="Z64" s="465"/>
      <c r="AA64" s="465"/>
      <c r="AB64" s="466">
        <f>IF(入力ｼｰﾄ2!AN66="",0,入力ｼｰﾄ2!AN66)</f>
        <v>0</v>
      </c>
      <c r="AC64" s="466"/>
      <c r="AD64" s="466"/>
      <c r="AE64" s="466"/>
      <c r="AF64" s="467">
        <f t="shared" si="7"/>
        <v>0</v>
      </c>
      <c r="AG64" s="468"/>
      <c r="AH64" s="468"/>
      <c r="AI64" s="469"/>
      <c r="AJ64" s="466">
        <f>IF(入力ｼｰﾄ2!BU64=TRUE,20000,IF(入力ｼｰﾄ2!BV64=TRUE,11000,IF(入力ｼｰﾄ2!BW64=TRUE,2000,0)))</f>
        <v>0</v>
      </c>
      <c r="AK64" s="466"/>
      <c r="AL64" s="466"/>
      <c r="AM64" s="466"/>
      <c r="AN64" s="466">
        <f>IF(AJ64="-","-",IF(入力ｼｰﾄ2!BW64=TRUE,2000,ROUNDDOWN(X64*AJ64,0)))</f>
        <v>0</v>
      </c>
      <c r="AO64" s="466"/>
      <c r="AP64" s="466"/>
      <c r="AQ64" s="466"/>
      <c r="AR64" s="466">
        <f>IF(入力ｼｰﾄ2!O66="",0,70000)</f>
        <v>0</v>
      </c>
      <c r="AS64" s="466"/>
      <c r="AT64" s="466"/>
      <c r="AU64" s="466"/>
      <c r="AV64" s="466">
        <f t="shared" si="8"/>
        <v>0</v>
      </c>
      <c r="AW64" s="466"/>
      <c r="AX64" s="466"/>
      <c r="AY64" s="466"/>
    </row>
    <row r="65" spans="1:51">
      <c r="A65" s="459">
        <v>53</v>
      </c>
      <c r="B65" s="459"/>
      <c r="C65" s="459" t="str">
        <f>IF(入力ｼｰﾄ2!O67="","",入力ｼｰﾄ2!O67)</f>
        <v/>
      </c>
      <c r="D65" s="459"/>
      <c r="E65" s="459"/>
      <c r="F65" s="459"/>
      <c r="G65" s="459"/>
      <c r="H65" s="459"/>
      <c r="I65" s="464">
        <f>IF(入力ｼｰﾄ2!U67="",0,入力ｼｰﾄ2!U67)</f>
        <v>0</v>
      </c>
      <c r="J65" s="464"/>
      <c r="K65" s="464"/>
      <c r="L65" s="464">
        <f>IF(入力ｼｰﾄ2!X67="",0,入力ｼｰﾄ2!X67)</f>
        <v>0</v>
      </c>
      <c r="M65" s="464"/>
      <c r="N65" s="464"/>
      <c r="O65" s="464">
        <f>IF(入力ｼｰﾄ2!AA67="",0,入力ｼｰﾄ2!AA67)</f>
        <v>0</v>
      </c>
      <c r="P65" s="464"/>
      <c r="Q65" s="464"/>
      <c r="R65" s="465">
        <f t="shared" si="5"/>
        <v>0</v>
      </c>
      <c r="S65" s="465"/>
      <c r="T65" s="465"/>
      <c r="U65" s="459">
        <f>IF(入力ｼｰﾄ2!AG67="",0,入力ｼｰﾄ2!AG67)</f>
        <v>0</v>
      </c>
      <c r="V65" s="459"/>
      <c r="W65" s="459"/>
      <c r="X65" s="465">
        <f t="shared" si="6"/>
        <v>0</v>
      </c>
      <c r="Y65" s="465"/>
      <c r="Z65" s="465"/>
      <c r="AA65" s="465"/>
      <c r="AB65" s="466">
        <f>IF(入力ｼｰﾄ2!AN67="",0,入力ｼｰﾄ2!AN67)</f>
        <v>0</v>
      </c>
      <c r="AC65" s="466"/>
      <c r="AD65" s="466"/>
      <c r="AE65" s="466"/>
      <c r="AF65" s="467">
        <f t="shared" si="7"/>
        <v>0</v>
      </c>
      <c r="AG65" s="468"/>
      <c r="AH65" s="468"/>
      <c r="AI65" s="469"/>
      <c r="AJ65" s="466">
        <f>IF(入力ｼｰﾄ2!BU65=TRUE,20000,IF(入力ｼｰﾄ2!BV65=TRUE,11000,IF(入力ｼｰﾄ2!BW65=TRUE,2000,0)))</f>
        <v>0</v>
      </c>
      <c r="AK65" s="466"/>
      <c r="AL65" s="466"/>
      <c r="AM65" s="466"/>
      <c r="AN65" s="466">
        <f>IF(AJ65="-","-",IF(入力ｼｰﾄ2!BW65=TRUE,2000,ROUNDDOWN(X65*AJ65,0)))</f>
        <v>0</v>
      </c>
      <c r="AO65" s="466"/>
      <c r="AP65" s="466"/>
      <c r="AQ65" s="466"/>
      <c r="AR65" s="466">
        <f>IF(入力ｼｰﾄ2!O67="",0,70000)</f>
        <v>0</v>
      </c>
      <c r="AS65" s="466"/>
      <c r="AT65" s="466"/>
      <c r="AU65" s="466"/>
      <c r="AV65" s="466">
        <f t="shared" si="8"/>
        <v>0</v>
      </c>
      <c r="AW65" s="466"/>
      <c r="AX65" s="466"/>
      <c r="AY65" s="466"/>
    </row>
    <row r="66" spans="1:51">
      <c r="A66" s="459">
        <v>54</v>
      </c>
      <c r="B66" s="459"/>
      <c r="C66" s="459" t="str">
        <f>IF(入力ｼｰﾄ2!O68="","",入力ｼｰﾄ2!O68)</f>
        <v/>
      </c>
      <c r="D66" s="459"/>
      <c r="E66" s="459"/>
      <c r="F66" s="459"/>
      <c r="G66" s="459"/>
      <c r="H66" s="459"/>
      <c r="I66" s="464">
        <f>IF(入力ｼｰﾄ2!U68="",0,入力ｼｰﾄ2!U68)</f>
        <v>0</v>
      </c>
      <c r="J66" s="464"/>
      <c r="K66" s="464"/>
      <c r="L66" s="464">
        <f>IF(入力ｼｰﾄ2!X68="",0,入力ｼｰﾄ2!X68)</f>
        <v>0</v>
      </c>
      <c r="M66" s="464"/>
      <c r="N66" s="464"/>
      <c r="O66" s="464">
        <f>IF(入力ｼｰﾄ2!AA68="",0,入力ｼｰﾄ2!AA68)</f>
        <v>0</v>
      </c>
      <c r="P66" s="464"/>
      <c r="Q66" s="464"/>
      <c r="R66" s="465">
        <f t="shared" si="5"/>
        <v>0</v>
      </c>
      <c r="S66" s="465"/>
      <c r="T66" s="465"/>
      <c r="U66" s="459">
        <f>IF(入力ｼｰﾄ2!AG68="",0,入力ｼｰﾄ2!AG68)</f>
        <v>0</v>
      </c>
      <c r="V66" s="459"/>
      <c r="W66" s="459"/>
      <c r="X66" s="465">
        <f t="shared" si="6"/>
        <v>0</v>
      </c>
      <c r="Y66" s="465"/>
      <c r="Z66" s="465"/>
      <c r="AA66" s="465"/>
      <c r="AB66" s="466">
        <f>IF(入力ｼｰﾄ2!AN68="",0,入力ｼｰﾄ2!AN68)</f>
        <v>0</v>
      </c>
      <c r="AC66" s="466"/>
      <c r="AD66" s="466"/>
      <c r="AE66" s="466"/>
      <c r="AF66" s="467">
        <f t="shared" si="7"/>
        <v>0</v>
      </c>
      <c r="AG66" s="468"/>
      <c r="AH66" s="468"/>
      <c r="AI66" s="469"/>
      <c r="AJ66" s="466">
        <f>IF(入力ｼｰﾄ2!BU66=TRUE,20000,IF(入力ｼｰﾄ2!BV66=TRUE,11000,IF(入力ｼｰﾄ2!BW66=TRUE,2000,0)))</f>
        <v>0</v>
      </c>
      <c r="AK66" s="466"/>
      <c r="AL66" s="466"/>
      <c r="AM66" s="466"/>
      <c r="AN66" s="466">
        <f>IF(AJ66="-","-",IF(入力ｼｰﾄ2!BW66=TRUE,2000,ROUNDDOWN(X66*AJ66,0)))</f>
        <v>0</v>
      </c>
      <c r="AO66" s="466"/>
      <c r="AP66" s="466"/>
      <c r="AQ66" s="466"/>
      <c r="AR66" s="466">
        <f>IF(入力ｼｰﾄ2!O68="",0,70000)</f>
        <v>0</v>
      </c>
      <c r="AS66" s="466"/>
      <c r="AT66" s="466"/>
      <c r="AU66" s="466"/>
      <c r="AV66" s="466">
        <f t="shared" si="8"/>
        <v>0</v>
      </c>
      <c r="AW66" s="466"/>
      <c r="AX66" s="466"/>
      <c r="AY66" s="466"/>
    </row>
    <row r="67" spans="1:51">
      <c r="A67" s="459">
        <v>55</v>
      </c>
      <c r="B67" s="459"/>
      <c r="C67" s="459" t="str">
        <f>IF(入力ｼｰﾄ2!O69="","",入力ｼｰﾄ2!O69)</f>
        <v/>
      </c>
      <c r="D67" s="459"/>
      <c r="E67" s="459"/>
      <c r="F67" s="459"/>
      <c r="G67" s="459"/>
      <c r="H67" s="459"/>
      <c r="I67" s="464">
        <f>IF(入力ｼｰﾄ2!U69="",0,入力ｼｰﾄ2!U69)</f>
        <v>0</v>
      </c>
      <c r="J67" s="464"/>
      <c r="K67" s="464"/>
      <c r="L67" s="464">
        <f>IF(入力ｼｰﾄ2!X69="",0,入力ｼｰﾄ2!X69)</f>
        <v>0</v>
      </c>
      <c r="M67" s="464"/>
      <c r="N67" s="464"/>
      <c r="O67" s="464">
        <f>IF(入力ｼｰﾄ2!AA69="",0,入力ｼｰﾄ2!AA69)</f>
        <v>0</v>
      </c>
      <c r="P67" s="464"/>
      <c r="Q67" s="464"/>
      <c r="R67" s="465">
        <f t="shared" si="5"/>
        <v>0</v>
      </c>
      <c r="S67" s="465"/>
      <c r="T67" s="465"/>
      <c r="U67" s="459">
        <f>IF(入力ｼｰﾄ2!AG69="",0,入力ｼｰﾄ2!AG69)</f>
        <v>0</v>
      </c>
      <c r="V67" s="459"/>
      <c r="W67" s="459"/>
      <c r="X67" s="465">
        <f t="shared" si="6"/>
        <v>0</v>
      </c>
      <c r="Y67" s="465"/>
      <c r="Z67" s="465"/>
      <c r="AA67" s="465"/>
      <c r="AB67" s="466">
        <f>IF(入力ｼｰﾄ2!AN69="",0,入力ｼｰﾄ2!AN69)</f>
        <v>0</v>
      </c>
      <c r="AC67" s="466"/>
      <c r="AD67" s="466"/>
      <c r="AE67" s="466"/>
      <c r="AF67" s="467">
        <f t="shared" si="7"/>
        <v>0</v>
      </c>
      <c r="AG67" s="468"/>
      <c r="AH67" s="468"/>
      <c r="AI67" s="469"/>
      <c r="AJ67" s="466">
        <f>IF(入力ｼｰﾄ2!BU67=TRUE,20000,IF(入力ｼｰﾄ2!BV67=TRUE,11000,IF(入力ｼｰﾄ2!BW67=TRUE,2000,0)))</f>
        <v>0</v>
      </c>
      <c r="AK67" s="466"/>
      <c r="AL67" s="466"/>
      <c r="AM67" s="466"/>
      <c r="AN67" s="466">
        <f>IF(AJ67="-","-",IF(入力ｼｰﾄ2!BW67=TRUE,2000,ROUNDDOWN(X67*AJ67,0)))</f>
        <v>0</v>
      </c>
      <c r="AO67" s="466"/>
      <c r="AP67" s="466"/>
      <c r="AQ67" s="466"/>
      <c r="AR67" s="466">
        <f>IF(入力ｼｰﾄ2!O69="",0,70000)</f>
        <v>0</v>
      </c>
      <c r="AS67" s="466"/>
      <c r="AT67" s="466"/>
      <c r="AU67" s="466"/>
      <c r="AV67" s="466">
        <f t="shared" si="8"/>
        <v>0</v>
      </c>
      <c r="AW67" s="466"/>
      <c r="AX67" s="466"/>
      <c r="AY67" s="466"/>
    </row>
    <row r="68" spans="1:51">
      <c r="A68" s="459">
        <v>56</v>
      </c>
      <c r="B68" s="459"/>
      <c r="C68" s="459" t="str">
        <f>IF(入力ｼｰﾄ2!O70="","",入力ｼｰﾄ2!O70)</f>
        <v/>
      </c>
      <c r="D68" s="459"/>
      <c r="E68" s="459"/>
      <c r="F68" s="459"/>
      <c r="G68" s="459"/>
      <c r="H68" s="459"/>
      <c r="I68" s="464">
        <f>IF(入力ｼｰﾄ2!U70="",0,入力ｼｰﾄ2!U70)</f>
        <v>0</v>
      </c>
      <c r="J68" s="464"/>
      <c r="K68" s="464"/>
      <c r="L68" s="464">
        <f>IF(入力ｼｰﾄ2!X70="",0,入力ｼｰﾄ2!X70)</f>
        <v>0</v>
      </c>
      <c r="M68" s="464"/>
      <c r="N68" s="464"/>
      <c r="O68" s="464">
        <f>IF(入力ｼｰﾄ2!AA70="",0,入力ｼｰﾄ2!AA70)</f>
        <v>0</v>
      </c>
      <c r="P68" s="464"/>
      <c r="Q68" s="464"/>
      <c r="R68" s="465">
        <f t="shared" si="5"/>
        <v>0</v>
      </c>
      <c r="S68" s="465"/>
      <c r="T68" s="465"/>
      <c r="U68" s="459">
        <f>IF(入力ｼｰﾄ2!AG70="",0,入力ｼｰﾄ2!AG70)</f>
        <v>0</v>
      </c>
      <c r="V68" s="459"/>
      <c r="W68" s="459"/>
      <c r="X68" s="465">
        <f t="shared" si="6"/>
        <v>0</v>
      </c>
      <c r="Y68" s="465"/>
      <c r="Z68" s="465"/>
      <c r="AA68" s="465"/>
      <c r="AB68" s="466">
        <f>IF(入力ｼｰﾄ2!AN70="",0,入力ｼｰﾄ2!AN70)</f>
        <v>0</v>
      </c>
      <c r="AC68" s="466"/>
      <c r="AD68" s="466"/>
      <c r="AE68" s="466"/>
      <c r="AF68" s="467">
        <f t="shared" si="7"/>
        <v>0</v>
      </c>
      <c r="AG68" s="468"/>
      <c r="AH68" s="468"/>
      <c r="AI68" s="469"/>
      <c r="AJ68" s="466">
        <f>IF(入力ｼｰﾄ2!BU68=TRUE,20000,IF(入力ｼｰﾄ2!BV68=TRUE,11000,IF(入力ｼｰﾄ2!BW68=TRUE,2000,0)))</f>
        <v>0</v>
      </c>
      <c r="AK68" s="466"/>
      <c r="AL68" s="466"/>
      <c r="AM68" s="466"/>
      <c r="AN68" s="466">
        <f>IF(AJ68="-","-",IF(入力ｼｰﾄ2!BW68=TRUE,2000,ROUNDDOWN(X68*AJ68,0)))</f>
        <v>0</v>
      </c>
      <c r="AO68" s="466"/>
      <c r="AP68" s="466"/>
      <c r="AQ68" s="466"/>
      <c r="AR68" s="466">
        <f>IF(入力ｼｰﾄ2!O70="",0,70000)</f>
        <v>0</v>
      </c>
      <c r="AS68" s="466"/>
      <c r="AT68" s="466"/>
      <c r="AU68" s="466"/>
      <c r="AV68" s="466">
        <f t="shared" si="8"/>
        <v>0</v>
      </c>
      <c r="AW68" s="466"/>
      <c r="AX68" s="466"/>
      <c r="AY68" s="466"/>
    </row>
    <row r="69" spans="1:51">
      <c r="A69" s="459">
        <v>57</v>
      </c>
      <c r="B69" s="459"/>
      <c r="C69" s="459" t="str">
        <f>IF(入力ｼｰﾄ2!O71="","",入力ｼｰﾄ2!O71)</f>
        <v/>
      </c>
      <c r="D69" s="459"/>
      <c r="E69" s="459"/>
      <c r="F69" s="459"/>
      <c r="G69" s="459"/>
      <c r="H69" s="459"/>
      <c r="I69" s="464">
        <f>IF(入力ｼｰﾄ2!U71="",0,入力ｼｰﾄ2!U71)</f>
        <v>0</v>
      </c>
      <c r="J69" s="464"/>
      <c r="K69" s="464"/>
      <c r="L69" s="464">
        <f>IF(入力ｼｰﾄ2!X71="",0,入力ｼｰﾄ2!X71)</f>
        <v>0</v>
      </c>
      <c r="M69" s="464"/>
      <c r="N69" s="464"/>
      <c r="O69" s="464">
        <f>IF(入力ｼｰﾄ2!AA71="",0,入力ｼｰﾄ2!AA71)</f>
        <v>0</v>
      </c>
      <c r="P69" s="464"/>
      <c r="Q69" s="464"/>
      <c r="R69" s="465">
        <f t="shared" si="5"/>
        <v>0</v>
      </c>
      <c r="S69" s="465"/>
      <c r="T69" s="465"/>
      <c r="U69" s="459">
        <f>IF(入力ｼｰﾄ2!AG71="",0,入力ｼｰﾄ2!AG71)</f>
        <v>0</v>
      </c>
      <c r="V69" s="459"/>
      <c r="W69" s="459"/>
      <c r="X69" s="465">
        <f t="shared" si="6"/>
        <v>0</v>
      </c>
      <c r="Y69" s="465"/>
      <c r="Z69" s="465"/>
      <c r="AA69" s="465"/>
      <c r="AB69" s="466">
        <f>IF(入力ｼｰﾄ2!AN71="",0,入力ｼｰﾄ2!AN71)</f>
        <v>0</v>
      </c>
      <c r="AC69" s="466"/>
      <c r="AD69" s="466"/>
      <c r="AE69" s="466"/>
      <c r="AF69" s="467">
        <f t="shared" si="7"/>
        <v>0</v>
      </c>
      <c r="AG69" s="468"/>
      <c r="AH69" s="468"/>
      <c r="AI69" s="469"/>
      <c r="AJ69" s="466">
        <f>IF(入力ｼｰﾄ2!BU69=TRUE,20000,IF(入力ｼｰﾄ2!BV69=TRUE,11000,IF(入力ｼｰﾄ2!BW69=TRUE,2000,0)))</f>
        <v>0</v>
      </c>
      <c r="AK69" s="466"/>
      <c r="AL69" s="466"/>
      <c r="AM69" s="466"/>
      <c r="AN69" s="466">
        <f>IF(AJ69="-","-",IF(入力ｼｰﾄ2!BW69=TRUE,2000,ROUNDDOWN(X69*AJ69,0)))</f>
        <v>0</v>
      </c>
      <c r="AO69" s="466"/>
      <c r="AP69" s="466"/>
      <c r="AQ69" s="466"/>
      <c r="AR69" s="466">
        <f>IF(入力ｼｰﾄ2!O71="",0,70000)</f>
        <v>0</v>
      </c>
      <c r="AS69" s="466"/>
      <c r="AT69" s="466"/>
      <c r="AU69" s="466"/>
      <c r="AV69" s="466">
        <f t="shared" si="8"/>
        <v>0</v>
      </c>
      <c r="AW69" s="466"/>
      <c r="AX69" s="466"/>
      <c r="AY69" s="466"/>
    </row>
    <row r="70" spans="1:51">
      <c r="A70" s="459">
        <v>58</v>
      </c>
      <c r="B70" s="459"/>
      <c r="C70" s="459" t="str">
        <f>IF(入力ｼｰﾄ2!O72="","",入力ｼｰﾄ2!O72)</f>
        <v/>
      </c>
      <c r="D70" s="459"/>
      <c r="E70" s="459"/>
      <c r="F70" s="459"/>
      <c r="G70" s="459"/>
      <c r="H70" s="459"/>
      <c r="I70" s="464">
        <f>IF(入力ｼｰﾄ2!U72="",0,入力ｼｰﾄ2!U72)</f>
        <v>0</v>
      </c>
      <c r="J70" s="464"/>
      <c r="K70" s="464"/>
      <c r="L70" s="464">
        <f>IF(入力ｼｰﾄ2!X72="",0,入力ｼｰﾄ2!X72)</f>
        <v>0</v>
      </c>
      <c r="M70" s="464"/>
      <c r="N70" s="464"/>
      <c r="O70" s="464">
        <f>IF(入力ｼｰﾄ2!AA72="",0,入力ｼｰﾄ2!AA72)</f>
        <v>0</v>
      </c>
      <c r="P70" s="464"/>
      <c r="Q70" s="464"/>
      <c r="R70" s="465">
        <f t="shared" si="5"/>
        <v>0</v>
      </c>
      <c r="S70" s="465"/>
      <c r="T70" s="465"/>
      <c r="U70" s="459">
        <f>IF(入力ｼｰﾄ2!AG72="",0,入力ｼｰﾄ2!AG72)</f>
        <v>0</v>
      </c>
      <c r="V70" s="459"/>
      <c r="W70" s="459"/>
      <c r="X70" s="465">
        <f t="shared" si="6"/>
        <v>0</v>
      </c>
      <c r="Y70" s="465"/>
      <c r="Z70" s="465"/>
      <c r="AA70" s="465"/>
      <c r="AB70" s="466">
        <f>IF(入力ｼｰﾄ2!AN72="",0,入力ｼｰﾄ2!AN72)</f>
        <v>0</v>
      </c>
      <c r="AC70" s="466"/>
      <c r="AD70" s="466"/>
      <c r="AE70" s="466"/>
      <c r="AF70" s="467">
        <f t="shared" si="7"/>
        <v>0</v>
      </c>
      <c r="AG70" s="468"/>
      <c r="AH70" s="468"/>
      <c r="AI70" s="469"/>
      <c r="AJ70" s="466">
        <f>IF(入力ｼｰﾄ2!BU70=TRUE,20000,IF(入力ｼｰﾄ2!BV70=TRUE,11000,IF(入力ｼｰﾄ2!BW70=TRUE,2000,0)))</f>
        <v>0</v>
      </c>
      <c r="AK70" s="466"/>
      <c r="AL70" s="466"/>
      <c r="AM70" s="466"/>
      <c r="AN70" s="466">
        <f>IF(AJ70="-","-",IF(入力ｼｰﾄ2!BW70=TRUE,2000,ROUNDDOWN(X70*AJ70,0)))</f>
        <v>0</v>
      </c>
      <c r="AO70" s="466"/>
      <c r="AP70" s="466"/>
      <c r="AQ70" s="466"/>
      <c r="AR70" s="466">
        <f>IF(入力ｼｰﾄ2!O72="",0,70000)</f>
        <v>0</v>
      </c>
      <c r="AS70" s="466"/>
      <c r="AT70" s="466"/>
      <c r="AU70" s="466"/>
      <c r="AV70" s="466">
        <f t="shared" si="8"/>
        <v>0</v>
      </c>
      <c r="AW70" s="466"/>
      <c r="AX70" s="466"/>
      <c r="AY70" s="466"/>
    </row>
    <row r="71" spans="1:51">
      <c r="A71" s="459">
        <v>59</v>
      </c>
      <c r="B71" s="459"/>
      <c r="C71" s="459" t="str">
        <f>IF(入力ｼｰﾄ2!O73="","",入力ｼｰﾄ2!O73)</f>
        <v/>
      </c>
      <c r="D71" s="459"/>
      <c r="E71" s="459"/>
      <c r="F71" s="459"/>
      <c r="G71" s="459"/>
      <c r="H71" s="459"/>
      <c r="I71" s="464">
        <f>IF(入力ｼｰﾄ2!U73="",0,入力ｼｰﾄ2!U73)</f>
        <v>0</v>
      </c>
      <c r="J71" s="464"/>
      <c r="K71" s="464"/>
      <c r="L71" s="464">
        <f>IF(入力ｼｰﾄ2!X73="",0,入力ｼｰﾄ2!X73)</f>
        <v>0</v>
      </c>
      <c r="M71" s="464"/>
      <c r="N71" s="464"/>
      <c r="O71" s="464">
        <f>IF(入力ｼｰﾄ2!AA73="",0,入力ｼｰﾄ2!AA73)</f>
        <v>0</v>
      </c>
      <c r="P71" s="464"/>
      <c r="Q71" s="464"/>
      <c r="R71" s="465">
        <f t="shared" si="5"/>
        <v>0</v>
      </c>
      <c r="S71" s="465"/>
      <c r="T71" s="465"/>
      <c r="U71" s="459">
        <f>IF(入力ｼｰﾄ2!AG73="",0,入力ｼｰﾄ2!AG73)</f>
        <v>0</v>
      </c>
      <c r="V71" s="459"/>
      <c r="W71" s="459"/>
      <c r="X71" s="465">
        <f t="shared" si="6"/>
        <v>0</v>
      </c>
      <c r="Y71" s="465"/>
      <c r="Z71" s="465"/>
      <c r="AA71" s="465"/>
      <c r="AB71" s="466">
        <f>IF(入力ｼｰﾄ2!AN73="",0,入力ｼｰﾄ2!AN73)</f>
        <v>0</v>
      </c>
      <c r="AC71" s="466"/>
      <c r="AD71" s="466"/>
      <c r="AE71" s="466"/>
      <c r="AF71" s="467">
        <f t="shared" si="7"/>
        <v>0</v>
      </c>
      <c r="AG71" s="468"/>
      <c r="AH71" s="468"/>
      <c r="AI71" s="469"/>
      <c r="AJ71" s="466">
        <f>IF(入力ｼｰﾄ2!BU71=TRUE,20000,IF(入力ｼｰﾄ2!BV71=TRUE,11000,IF(入力ｼｰﾄ2!BW71=TRUE,2000,0)))</f>
        <v>0</v>
      </c>
      <c r="AK71" s="466"/>
      <c r="AL71" s="466"/>
      <c r="AM71" s="466"/>
      <c r="AN71" s="466">
        <f>IF(AJ71="-","-",IF(入力ｼｰﾄ2!BW71=TRUE,2000,ROUNDDOWN(X71*AJ71,0)))</f>
        <v>0</v>
      </c>
      <c r="AO71" s="466"/>
      <c r="AP71" s="466"/>
      <c r="AQ71" s="466"/>
      <c r="AR71" s="466">
        <f>IF(入力ｼｰﾄ2!O73="",0,70000)</f>
        <v>0</v>
      </c>
      <c r="AS71" s="466"/>
      <c r="AT71" s="466"/>
      <c r="AU71" s="466"/>
      <c r="AV71" s="466">
        <f t="shared" si="8"/>
        <v>0</v>
      </c>
      <c r="AW71" s="466"/>
      <c r="AX71" s="466"/>
      <c r="AY71" s="466"/>
    </row>
    <row r="72" spans="1:51">
      <c r="A72" s="459">
        <v>60</v>
      </c>
      <c r="B72" s="459"/>
      <c r="C72" s="459" t="str">
        <f>IF(入力ｼｰﾄ2!O74="","",入力ｼｰﾄ2!O74)</f>
        <v/>
      </c>
      <c r="D72" s="459"/>
      <c r="E72" s="459"/>
      <c r="F72" s="459"/>
      <c r="G72" s="459"/>
      <c r="H72" s="459"/>
      <c r="I72" s="464">
        <f>IF(入力ｼｰﾄ2!U74="",0,入力ｼｰﾄ2!U74)</f>
        <v>0</v>
      </c>
      <c r="J72" s="464"/>
      <c r="K72" s="464"/>
      <c r="L72" s="464">
        <f>IF(入力ｼｰﾄ2!X74="",0,入力ｼｰﾄ2!X74)</f>
        <v>0</v>
      </c>
      <c r="M72" s="464"/>
      <c r="N72" s="464"/>
      <c r="O72" s="464">
        <f>IF(入力ｼｰﾄ2!AA74="",0,入力ｼｰﾄ2!AA74)</f>
        <v>0</v>
      </c>
      <c r="P72" s="464"/>
      <c r="Q72" s="464"/>
      <c r="R72" s="465">
        <f>ROUNDDOWN(I72*L72*O72,4)</f>
        <v>0</v>
      </c>
      <c r="S72" s="465"/>
      <c r="T72" s="465"/>
      <c r="U72" s="459">
        <f>IF(入力ｼｰﾄ2!AG74="",0,入力ｼｰﾄ2!AG74)</f>
        <v>0</v>
      </c>
      <c r="V72" s="459"/>
      <c r="W72" s="459"/>
      <c r="X72" s="465">
        <f t="shared" si="6"/>
        <v>0</v>
      </c>
      <c r="Y72" s="465"/>
      <c r="Z72" s="465"/>
      <c r="AA72" s="465"/>
      <c r="AB72" s="466">
        <f>IF(入力ｼｰﾄ2!AN74="",0,入力ｼｰﾄ2!AN74)</f>
        <v>0</v>
      </c>
      <c r="AC72" s="466"/>
      <c r="AD72" s="466"/>
      <c r="AE72" s="466"/>
      <c r="AF72" s="467">
        <f t="shared" si="7"/>
        <v>0</v>
      </c>
      <c r="AG72" s="468"/>
      <c r="AH72" s="468"/>
      <c r="AI72" s="469"/>
      <c r="AJ72" s="466">
        <f>IF(入力ｼｰﾄ2!BU72=TRUE,20000,IF(入力ｼｰﾄ2!BV72=TRUE,11000,IF(入力ｼｰﾄ2!BW72=TRUE,2000,0)))</f>
        <v>0</v>
      </c>
      <c r="AK72" s="466"/>
      <c r="AL72" s="466"/>
      <c r="AM72" s="466"/>
      <c r="AN72" s="466">
        <f>IF(AJ72="-","-",IF(入力ｼｰﾄ2!BW72=TRUE,2000,ROUNDDOWN(X72*AJ72,0)))</f>
        <v>0</v>
      </c>
      <c r="AO72" s="466"/>
      <c r="AP72" s="466"/>
      <c r="AQ72" s="466"/>
      <c r="AR72" s="466">
        <f>IF(入力ｼｰﾄ2!O74="",0,70000)</f>
        <v>0</v>
      </c>
      <c r="AS72" s="466"/>
      <c r="AT72" s="466"/>
      <c r="AU72" s="466"/>
      <c r="AV72" s="466">
        <f t="shared" si="8"/>
        <v>0</v>
      </c>
      <c r="AW72" s="466"/>
      <c r="AX72" s="466"/>
      <c r="AY72" s="466"/>
    </row>
    <row r="73" spans="1:51">
      <c r="A73" s="417"/>
      <c r="B73" s="418"/>
      <c r="C73" s="417" t="s">
        <v>150</v>
      </c>
      <c r="D73" s="421"/>
      <c r="E73" s="421"/>
      <c r="F73" s="421"/>
      <c r="G73" s="421"/>
      <c r="H73" s="418"/>
      <c r="I73" s="423"/>
      <c r="J73" s="424"/>
      <c r="K73" s="425"/>
      <c r="L73" s="423"/>
      <c r="M73" s="424"/>
      <c r="N73" s="425"/>
      <c r="O73" s="423"/>
      <c r="P73" s="424"/>
      <c r="Q73" s="425"/>
      <c r="R73" s="429"/>
      <c r="S73" s="430"/>
      <c r="T73" s="431"/>
      <c r="U73" s="435"/>
      <c r="V73" s="436"/>
      <c r="W73" s="437"/>
      <c r="X73" s="441">
        <f>IF($C$73="","",SUM(X43:AA72))</f>
        <v>0</v>
      </c>
      <c r="Y73" s="442"/>
      <c r="Z73" s="442"/>
      <c r="AA73" s="443"/>
      <c r="AB73" s="447"/>
      <c r="AC73" s="448"/>
      <c r="AD73" s="448"/>
      <c r="AE73" s="449"/>
      <c r="AF73" s="453">
        <f>SUM(AF43:AI72)</f>
        <v>0</v>
      </c>
      <c r="AG73" s="454"/>
      <c r="AH73" s="454"/>
      <c r="AI73" s="455"/>
      <c r="AJ73" s="447"/>
      <c r="AK73" s="448"/>
      <c r="AL73" s="448"/>
      <c r="AM73" s="449"/>
      <c r="AN73" s="453">
        <f>SUM(AN43:AQ72)</f>
        <v>0</v>
      </c>
      <c r="AO73" s="454"/>
      <c r="AP73" s="454"/>
      <c r="AQ73" s="455"/>
      <c r="AR73" s="447"/>
      <c r="AS73" s="448"/>
      <c r="AT73" s="448"/>
      <c r="AU73" s="449"/>
      <c r="AV73" s="453">
        <f>SUM(AV43:AY72)</f>
        <v>0</v>
      </c>
      <c r="AW73" s="454"/>
      <c r="AX73" s="454"/>
      <c r="AY73" s="455"/>
    </row>
    <row r="74" spans="1:51">
      <c r="A74" s="419"/>
      <c r="B74" s="420"/>
      <c r="C74" s="419"/>
      <c r="D74" s="422"/>
      <c r="E74" s="422"/>
      <c r="F74" s="422"/>
      <c r="G74" s="422"/>
      <c r="H74" s="420"/>
      <c r="I74" s="426"/>
      <c r="J74" s="427"/>
      <c r="K74" s="428"/>
      <c r="L74" s="426"/>
      <c r="M74" s="427"/>
      <c r="N74" s="428"/>
      <c r="O74" s="426"/>
      <c r="P74" s="427"/>
      <c r="Q74" s="428"/>
      <c r="R74" s="432"/>
      <c r="S74" s="433"/>
      <c r="T74" s="434"/>
      <c r="U74" s="438"/>
      <c r="V74" s="439"/>
      <c r="W74" s="440"/>
      <c r="X74" s="444"/>
      <c r="Y74" s="445"/>
      <c r="Z74" s="445"/>
      <c r="AA74" s="446"/>
      <c r="AB74" s="450"/>
      <c r="AC74" s="451"/>
      <c r="AD74" s="451"/>
      <c r="AE74" s="452"/>
      <c r="AF74" s="456"/>
      <c r="AG74" s="457"/>
      <c r="AH74" s="457"/>
      <c r="AI74" s="458"/>
      <c r="AJ74" s="450"/>
      <c r="AK74" s="451"/>
      <c r="AL74" s="451"/>
      <c r="AM74" s="452"/>
      <c r="AN74" s="456"/>
      <c r="AO74" s="457"/>
      <c r="AP74" s="457"/>
      <c r="AQ74" s="458"/>
      <c r="AR74" s="450"/>
      <c r="AS74" s="451"/>
      <c r="AT74" s="451"/>
      <c r="AU74" s="452"/>
      <c r="AV74" s="456"/>
      <c r="AW74" s="457"/>
      <c r="AX74" s="457"/>
      <c r="AY74" s="458"/>
    </row>
    <row r="75" spans="1:51">
      <c r="A75" s="459"/>
      <c r="B75" s="459"/>
      <c r="C75" s="459" t="str">
        <f>IF(C82="","合計","")</f>
        <v>合計</v>
      </c>
      <c r="D75" s="459"/>
      <c r="E75" s="459"/>
      <c r="F75" s="459"/>
      <c r="G75" s="459"/>
      <c r="H75" s="459"/>
      <c r="I75" s="472"/>
      <c r="J75" s="472"/>
      <c r="K75" s="472"/>
      <c r="L75" s="472"/>
      <c r="M75" s="472"/>
      <c r="N75" s="472"/>
      <c r="O75" s="472"/>
      <c r="P75" s="472"/>
      <c r="Q75" s="472"/>
      <c r="R75" s="472"/>
      <c r="S75" s="472"/>
      <c r="T75" s="472"/>
      <c r="U75" s="482"/>
      <c r="V75" s="482"/>
      <c r="W75" s="482"/>
      <c r="X75" s="465">
        <f>IF($C$75="","",X36+X73)</f>
        <v>13.4307</v>
      </c>
      <c r="Y75" s="465"/>
      <c r="Z75" s="465"/>
      <c r="AA75" s="465"/>
      <c r="AB75" s="481"/>
      <c r="AC75" s="481"/>
      <c r="AD75" s="481"/>
      <c r="AE75" s="481"/>
      <c r="AF75" s="487">
        <f>SUM(AF36,AF43:AI72)</f>
        <v>1979517.3726000004</v>
      </c>
      <c r="AG75" s="488"/>
      <c r="AH75" s="488"/>
      <c r="AI75" s="489"/>
      <c r="AJ75" s="480"/>
      <c r="AK75" s="480"/>
      <c r="AL75" s="480"/>
      <c r="AM75" s="480"/>
      <c r="AN75" s="466">
        <f>SUM(AN36,AN43:AQ72)</f>
        <v>0</v>
      </c>
      <c r="AO75" s="466"/>
      <c r="AP75" s="466"/>
      <c r="AQ75" s="466"/>
      <c r="AR75" s="480"/>
      <c r="AS75" s="480"/>
      <c r="AT75" s="480"/>
      <c r="AU75" s="480"/>
      <c r="AV75" s="466">
        <f>SUM(AV36,AV43:AY72)</f>
        <v>940149</v>
      </c>
      <c r="AW75" s="466"/>
      <c r="AX75" s="466"/>
      <c r="AY75" s="466"/>
    </row>
    <row r="76" spans="1:51">
      <c r="A76" s="459"/>
      <c r="B76" s="459"/>
      <c r="C76" s="459"/>
      <c r="D76" s="459"/>
      <c r="E76" s="459"/>
      <c r="F76" s="459"/>
      <c r="G76" s="459"/>
      <c r="H76" s="459"/>
      <c r="I76" s="472"/>
      <c r="J76" s="472"/>
      <c r="K76" s="472"/>
      <c r="L76" s="472"/>
      <c r="M76" s="472"/>
      <c r="N76" s="472"/>
      <c r="O76" s="472"/>
      <c r="P76" s="472"/>
      <c r="Q76" s="472"/>
      <c r="R76" s="472"/>
      <c r="S76" s="472"/>
      <c r="T76" s="472"/>
      <c r="U76" s="482"/>
      <c r="V76" s="482"/>
      <c r="W76" s="482"/>
      <c r="X76" s="465"/>
      <c r="Y76" s="465"/>
      <c r="Z76" s="465"/>
      <c r="AA76" s="465"/>
      <c r="AB76" s="481"/>
      <c r="AC76" s="481"/>
      <c r="AD76" s="481"/>
      <c r="AE76" s="481"/>
      <c r="AF76" s="490"/>
      <c r="AG76" s="491"/>
      <c r="AH76" s="491"/>
      <c r="AI76" s="492"/>
      <c r="AJ76" s="480"/>
      <c r="AK76" s="480"/>
      <c r="AL76" s="480"/>
      <c r="AM76" s="480"/>
      <c r="AN76" s="466"/>
      <c r="AO76" s="466"/>
      <c r="AP76" s="466"/>
      <c r="AQ76" s="466"/>
      <c r="AR76" s="480"/>
      <c r="AS76" s="480"/>
      <c r="AT76" s="480"/>
      <c r="AU76" s="480"/>
      <c r="AV76" s="466"/>
      <c r="AW76" s="466"/>
      <c r="AX76" s="466"/>
      <c r="AY76" s="466"/>
    </row>
    <row r="77" spans="1:51" ht="16.2">
      <c r="A77" s="479" t="s">
        <v>320</v>
      </c>
      <c r="B77" s="479"/>
      <c r="C77" s="479"/>
      <c r="D77" s="479"/>
      <c r="E77" s="479"/>
      <c r="F77" s="479"/>
      <c r="G77" s="479"/>
      <c r="H77" s="479"/>
      <c r="I77" s="479"/>
      <c r="J77" s="479"/>
      <c r="K77" s="460" t="s">
        <v>15</v>
      </c>
      <c r="L77" s="460"/>
      <c r="M77" s="460"/>
      <c r="N77" s="460"/>
      <c r="O77" s="460"/>
      <c r="P77" s="460"/>
      <c r="Q77" s="460"/>
      <c r="R77" s="460"/>
      <c r="S77" s="460"/>
      <c r="T77" s="460"/>
      <c r="U77" s="460"/>
      <c r="V77" s="460"/>
      <c r="W77" s="460"/>
      <c r="X77" s="460"/>
      <c r="Y77" s="460"/>
      <c r="Z77" s="460"/>
      <c r="AA77" s="460"/>
      <c r="AB77" s="460"/>
      <c r="AC77" s="460"/>
      <c r="AD77" s="460"/>
      <c r="AE77" s="460"/>
      <c r="AF77" s="460"/>
      <c r="AG77" s="460"/>
      <c r="AH77" s="460"/>
      <c r="AI77" s="460"/>
      <c r="AJ77" s="460"/>
      <c r="AK77" s="460"/>
      <c r="AL77" s="460"/>
      <c r="AM77" s="460"/>
      <c r="AN77" s="460"/>
      <c r="AO77" s="3"/>
      <c r="AP77" s="3"/>
      <c r="AQ77" s="3"/>
      <c r="AR77" s="3"/>
      <c r="AS77" s="3"/>
      <c r="AT77" s="3"/>
      <c r="AU77" s="462" t="str">
        <f t="shared" ref="AU77" si="9">IF(C82="","","1page")</f>
        <v/>
      </c>
      <c r="AV77" s="462"/>
      <c r="AW77" s="462"/>
      <c r="AX77" s="462"/>
    </row>
    <row r="78" spans="1:51" ht="16.2">
      <c r="A78" s="34"/>
      <c r="B78" s="34"/>
      <c r="C78" s="34"/>
      <c r="D78" s="34"/>
      <c r="E78" s="33"/>
      <c r="F78" s="33"/>
      <c r="G78" s="33"/>
      <c r="H78" s="33"/>
      <c r="I78" s="33"/>
      <c r="J78" s="33"/>
      <c r="K78" s="461"/>
      <c r="L78" s="461"/>
      <c r="M78" s="461"/>
      <c r="N78" s="461"/>
      <c r="O78" s="461"/>
      <c r="P78" s="461"/>
      <c r="Q78" s="461"/>
      <c r="R78" s="461"/>
      <c r="S78" s="461"/>
      <c r="T78" s="461"/>
      <c r="U78" s="461"/>
      <c r="V78" s="461"/>
      <c r="W78" s="461"/>
      <c r="X78" s="461"/>
      <c r="Y78" s="461"/>
      <c r="Z78" s="461"/>
      <c r="AA78" s="461"/>
      <c r="AB78" s="461"/>
      <c r="AC78" s="461"/>
      <c r="AD78" s="461"/>
      <c r="AE78" s="461"/>
      <c r="AF78" s="461"/>
      <c r="AG78" s="461"/>
      <c r="AH78" s="461"/>
      <c r="AI78" s="461"/>
      <c r="AJ78" s="461"/>
      <c r="AK78" s="461"/>
      <c r="AL78" s="461"/>
      <c r="AM78" s="461"/>
      <c r="AN78" s="461"/>
      <c r="AO78" s="33"/>
      <c r="AP78" s="33"/>
      <c r="AQ78" s="33"/>
      <c r="AR78" s="33"/>
      <c r="AS78" s="33"/>
      <c r="AT78" s="33"/>
      <c r="AU78" s="462"/>
      <c r="AV78" s="462"/>
      <c r="AW78" s="462"/>
      <c r="AX78" s="462"/>
    </row>
    <row r="79" spans="1:51" ht="13.5" customHeight="1">
      <c r="A79" s="459" t="s">
        <v>3</v>
      </c>
      <c r="B79" s="459"/>
      <c r="C79" s="459" t="s">
        <v>2</v>
      </c>
      <c r="D79" s="459"/>
      <c r="E79" s="459"/>
      <c r="F79" s="459"/>
      <c r="G79" s="459"/>
      <c r="H79" s="459"/>
      <c r="I79" s="463" t="s">
        <v>4</v>
      </c>
      <c r="J79" s="459"/>
      <c r="K79" s="459"/>
      <c r="L79" s="463" t="s">
        <v>5</v>
      </c>
      <c r="M79" s="459"/>
      <c r="N79" s="459"/>
      <c r="O79" s="463" t="s">
        <v>6</v>
      </c>
      <c r="P79" s="459"/>
      <c r="Q79" s="459"/>
      <c r="R79" s="463" t="s">
        <v>7</v>
      </c>
      <c r="S79" s="459"/>
      <c r="T79" s="459"/>
      <c r="U79" s="470" t="s">
        <v>8</v>
      </c>
      <c r="V79" s="471"/>
      <c r="W79" s="471"/>
      <c r="X79" s="463" t="s">
        <v>9</v>
      </c>
      <c r="Y79" s="463"/>
      <c r="Z79" s="459"/>
      <c r="AA79" s="459"/>
      <c r="AB79" s="463" t="s">
        <v>316</v>
      </c>
      <c r="AC79" s="459"/>
      <c r="AD79" s="459"/>
      <c r="AE79" s="459"/>
      <c r="AF79" s="483" t="s">
        <v>317</v>
      </c>
      <c r="AG79" s="421"/>
      <c r="AH79" s="421"/>
      <c r="AI79" s="418"/>
      <c r="AJ79" s="463" t="s">
        <v>206</v>
      </c>
      <c r="AK79" s="463"/>
      <c r="AL79" s="463"/>
      <c r="AM79" s="463"/>
      <c r="AN79" s="463" t="s">
        <v>10</v>
      </c>
      <c r="AO79" s="463"/>
      <c r="AP79" s="463"/>
      <c r="AQ79" s="463"/>
      <c r="AR79" s="463" t="s">
        <v>207</v>
      </c>
      <c r="AS79" s="463"/>
      <c r="AT79" s="463"/>
      <c r="AU79" s="463"/>
      <c r="AV79" s="463" t="s">
        <v>140</v>
      </c>
      <c r="AW79" s="463"/>
      <c r="AX79" s="463"/>
      <c r="AY79" s="463"/>
    </row>
    <row r="80" spans="1:51" ht="13.5" customHeight="1">
      <c r="A80" s="459"/>
      <c r="B80" s="459"/>
      <c r="C80" s="459"/>
      <c r="D80" s="459"/>
      <c r="E80" s="459"/>
      <c r="F80" s="459"/>
      <c r="G80" s="459"/>
      <c r="H80" s="459"/>
      <c r="I80" s="459"/>
      <c r="J80" s="459"/>
      <c r="K80" s="459"/>
      <c r="L80" s="459"/>
      <c r="M80" s="459"/>
      <c r="N80" s="459"/>
      <c r="O80" s="459"/>
      <c r="P80" s="459"/>
      <c r="Q80" s="459"/>
      <c r="R80" s="459"/>
      <c r="S80" s="459"/>
      <c r="T80" s="459"/>
      <c r="U80" s="471"/>
      <c r="V80" s="471"/>
      <c r="W80" s="471"/>
      <c r="X80" s="459"/>
      <c r="Y80" s="459"/>
      <c r="Z80" s="459"/>
      <c r="AA80" s="459"/>
      <c r="AB80" s="459"/>
      <c r="AC80" s="459"/>
      <c r="AD80" s="459"/>
      <c r="AE80" s="459"/>
      <c r="AF80" s="484"/>
      <c r="AG80" s="485"/>
      <c r="AH80" s="485"/>
      <c r="AI80" s="486"/>
      <c r="AJ80" s="463"/>
      <c r="AK80" s="463"/>
      <c r="AL80" s="463"/>
      <c r="AM80" s="463"/>
      <c r="AN80" s="463"/>
      <c r="AO80" s="463"/>
      <c r="AP80" s="463"/>
      <c r="AQ80" s="463"/>
      <c r="AR80" s="463"/>
      <c r="AS80" s="463"/>
      <c r="AT80" s="463"/>
      <c r="AU80" s="463"/>
      <c r="AV80" s="463"/>
      <c r="AW80" s="463"/>
      <c r="AX80" s="463"/>
      <c r="AY80" s="463"/>
    </row>
    <row r="81" spans="1:51" ht="13.5" customHeight="1">
      <c r="A81" s="459"/>
      <c r="B81" s="459"/>
      <c r="C81" s="459"/>
      <c r="D81" s="459"/>
      <c r="E81" s="459"/>
      <c r="F81" s="459"/>
      <c r="G81" s="459"/>
      <c r="H81" s="459"/>
      <c r="I81" s="459"/>
      <c r="J81" s="459"/>
      <c r="K81" s="459"/>
      <c r="L81" s="459"/>
      <c r="M81" s="459"/>
      <c r="N81" s="459"/>
      <c r="O81" s="459"/>
      <c r="P81" s="459"/>
      <c r="Q81" s="459"/>
      <c r="R81" s="459"/>
      <c r="S81" s="459"/>
      <c r="T81" s="459"/>
      <c r="U81" s="471"/>
      <c r="V81" s="471"/>
      <c r="W81" s="471"/>
      <c r="X81" s="459"/>
      <c r="Y81" s="459"/>
      <c r="Z81" s="459"/>
      <c r="AA81" s="459"/>
      <c r="AB81" s="459"/>
      <c r="AC81" s="459"/>
      <c r="AD81" s="459"/>
      <c r="AE81" s="459"/>
      <c r="AF81" s="419"/>
      <c r="AG81" s="422"/>
      <c r="AH81" s="422"/>
      <c r="AI81" s="420"/>
      <c r="AJ81" s="463"/>
      <c r="AK81" s="463"/>
      <c r="AL81" s="463"/>
      <c r="AM81" s="463"/>
      <c r="AN81" s="463"/>
      <c r="AO81" s="463"/>
      <c r="AP81" s="463"/>
      <c r="AQ81" s="463"/>
      <c r="AR81" s="463"/>
      <c r="AS81" s="463"/>
      <c r="AT81" s="463"/>
      <c r="AU81" s="463"/>
      <c r="AV81" s="463"/>
      <c r="AW81" s="463"/>
      <c r="AX81" s="463"/>
      <c r="AY81" s="463"/>
    </row>
    <row r="82" spans="1:51">
      <c r="A82" s="459">
        <v>61</v>
      </c>
      <c r="B82" s="459"/>
      <c r="C82" s="459" t="str">
        <f>IF(入力ｼｰﾄ2!O84="","",入力ｼｰﾄ2!O84)</f>
        <v/>
      </c>
      <c r="D82" s="459"/>
      <c r="E82" s="459"/>
      <c r="F82" s="459"/>
      <c r="G82" s="459"/>
      <c r="H82" s="459"/>
      <c r="I82" s="464">
        <f>IF(入力ｼｰﾄ2!U84="",0,入力ｼｰﾄ2!U84)</f>
        <v>0</v>
      </c>
      <c r="J82" s="464"/>
      <c r="K82" s="464"/>
      <c r="L82" s="464">
        <f>IF(入力ｼｰﾄ2!X84="",0,入力ｼｰﾄ2!X84)</f>
        <v>0</v>
      </c>
      <c r="M82" s="464"/>
      <c r="N82" s="464"/>
      <c r="O82" s="464">
        <f>IF(入力ｼｰﾄ2!AA84="",0,入力ｼｰﾄ2!AA84)</f>
        <v>0</v>
      </c>
      <c r="P82" s="464"/>
      <c r="Q82" s="464"/>
      <c r="R82" s="465">
        <f t="shared" ref="R82" si="10">ROUNDDOWN(I82*L82*O82,4)</f>
        <v>0</v>
      </c>
      <c r="S82" s="465"/>
      <c r="T82" s="465"/>
      <c r="U82" s="459">
        <f>IF(入力ｼｰﾄ2!AG84="",0,入力ｼｰﾄ2!AG84)</f>
        <v>0</v>
      </c>
      <c r="V82" s="459"/>
      <c r="W82" s="459"/>
      <c r="X82" s="465">
        <f t="shared" ref="X82" si="11">ROUNDDOWN(R82*U82,4)</f>
        <v>0</v>
      </c>
      <c r="Y82" s="465"/>
      <c r="Z82" s="465"/>
      <c r="AA82" s="465"/>
      <c r="AB82" s="466">
        <f>IF(入力ｼｰﾄ2!AN84="",0,入力ｼｰﾄ2!AN84)</f>
        <v>0</v>
      </c>
      <c r="AC82" s="466"/>
      <c r="AD82" s="466"/>
      <c r="AE82" s="466"/>
      <c r="AF82" s="467">
        <f>X82*AB82</f>
        <v>0</v>
      </c>
      <c r="AG82" s="468"/>
      <c r="AH82" s="468"/>
      <c r="AI82" s="469"/>
      <c r="AJ82" s="466">
        <f>IF(入力ｼｰﾄ2!BU82=TRUE,20000,IF(入力ｼｰﾄ2!BV82=TRUE,11000,IF(入力ｼｰﾄ2!BW82=TRUE,2000,0)))</f>
        <v>0</v>
      </c>
      <c r="AK82" s="466"/>
      <c r="AL82" s="466"/>
      <c r="AM82" s="466"/>
      <c r="AN82" s="466">
        <f>IF(AJ82="-","-",IF(入力ｼｰﾄ2!BW82=TRUE,2000,ROUNDDOWN(X82*AJ82,0)))</f>
        <v>0</v>
      </c>
      <c r="AO82" s="466"/>
      <c r="AP82" s="466"/>
      <c r="AQ82" s="466"/>
      <c r="AR82" s="466">
        <f>IF(入力ｼｰﾄ2!O84="",0,70000)</f>
        <v>0</v>
      </c>
      <c r="AS82" s="466"/>
      <c r="AT82" s="466"/>
      <c r="AU82" s="466"/>
      <c r="AV82" s="466">
        <f t="shared" ref="AV82:AV111" si="12">ROUNDDOWN(X82*AR82,0)</f>
        <v>0</v>
      </c>
      <c r="AW82" s="466"/>
      <c r="AX82" s="466"/>
      <c r="AY82" s="466"/>
    </row>
    <row r="83" spans="1:51">
      <c r="A83" s="459">
        <v>62</v>
      </c>
      <c r="B83" s="459"/>
      <c r="C83" s="459" t="str">
        <f>IF(入力ｼｰﾄ2!O85="","",入力ｼｰﾄ2!O85)</f>
        <v/>
      </c>
      <c r="D83" s="459"/>
      <c r="E83" s="459"/>
      <c r="F83" s="459"/>
      <c r="G83" s="459"/>
      <c r="H83" s="459"/>
      <c r="I83" s="464">
        <f>IF(入力ｼｰﾄ2!U85="",0,入力ｼｰﾄ2!U85)</f>
        <v>0</v>
      </c>
      <c r="J83" s="464"/>
      <c r="K83" s="464"/>
      <c r="L83" s="464">
        <f>IF(入力ｼｰﾄ2!X85="",0,入力ｼｰﾄ2!X85)</f>
        <v>0</v>
      </c>
      <c r="M83" s="464"/>
      <c r="N83" s="464"/>
      <c r="O83" s="464">
        <f>IF(入力ｼｰﾄ2!AA85="",0,入力ｼｰﾄ2!AA85)</f>
        <v>0</v>
      </c>
      <c r="P83" s="464"/>
      <c r="Q83" s="464"/>
      <c r="R83" s="465">
        <f t="shared" ref="R83:R111" si="13">ROUNDDOWN(I83*L83*O83,4)</f>
        <v>0</v>
      </c>
      <c r="S83" s="465"/>
      <c r="T83" s="465"/>
      <c r="U83" s="459">
        <f>IF(入力ｼｰﾄ2!AG85="",0,入力ｼｰﾄ2!AG85)</f>
        <v>0</v>
      </c>
      <c r="V83" s="459"/>
      <c r="W83" s="459"/>
      <c r="X83" s="465">
        <f t="shared" ref="X83:X111" si="14">ROUNDDOWN(R83*U83,4)</f>
        <v>0</v>
      </c>
      <c r="Y83" s="465"/>
      <c r="Z83" s="465"/>
      <c r="AA83" s="465"/>
      <c r="AB83" s="466">
        <f>IF(入力ｼｰﾄ2!AN85="",0,入力ｼｰﾄ2!AN85)</f>
        <v>0</v>
      </c>
      <c r="AC83" s="466"/>
      <c r="AD83" s="466"/>
      <c r="AE83" s="466"/>
      <c r="AF83" s="467">
        <f t="shared" ref="AF83:AF111" si="15">X83*AB83</f>
        <v>0</v>
      </c>
      <c r="AG83" s="468"/>
      <c r="AH83" s="468"/>
      <c r="AI83" s="469"/>
      <c r="AJ83" s="466">
        <f>IF(入力ｼｰﾄ2!BU83=TRUE,20000,IF(入力ｼｰﾄ2!BV83=TRUE,11000,IF(入力ｼｰﾄ2!BW83=TRUE,2000,0)))</f>
        <v>0</v>
      </c>
      <c r="AK83" s="466"/>
      <c r="AL83" s="466"/>
      <c r="AM83" s="466"/>
      <c r="AN83" s="466">
        <f>IF(AJ83="-","-",IF(入力ｼｰﾄ2!BW83=TRUE,2000,ROUNDDOWN(X83*AJ83,0)))</f>
        <v>0</v>
      </c>
      <c r="AO83" s="466"/>
      <c r="AP83" s="466"/>
      <c r="AQ83" s="466"/>
      <c r="AR83" s="466">
        <f>IF(入力ｼｰﾄ2!O85="",0,70000)</f>
        <v>0</v>
      </c>
      <c r="AS83" s="466"/>
      <c r="AT83" s="466"/>
      <c r="AU83" s="466"/>
      <c r="AV83" s="466">
        <f t="shared" si="12"/>
        <v>0</v>
      </c>
      <c r="AW83" s="466"/>
      <c r="AX83" s="466"/>
      <c r="AY83" s="466"/>
    </row>
    <row r="84" spans="1:51">
      <c r="A84" s="459">
        <v>63</v>
      </c>
      <c r="B84" s="459"/>
      <c r="C84" s="459" t="str">
        <f>IF(入力ｼｰﾄ2!O86="","",入力ｼｰﾄ2!O86)</f>
        <v/>
      </c>
      <c r="D84" s="459"/>
      <c r="E84" s="459"/>
      <c r="F84" s="459"/>
      <c r="G84" s="459"/>
      <c r="H84" s="459"/>
      <c r="I84" s="464">
        <f>IF(入力ｼｰﾄ2!U86="",0,入力ｼｰﾄ2!U86)</f>
        <v>0</v>
      </c>
      <c r="J84" s="464"/>
      <c r="K84" s="464"/>
      <c r="L84" s="464">
        <f>IF(入力ｼｰﾄ2!X86="",0,入力ｼｰﾄ2!X86)</f>
        <v>0</v>
      </c>
      <c r="M84" s="464"/>
      <c r="N84" s="464"/>
      <c r="O84" s="464">
        <f>IF(入力ｼｰﾄ2!AA86="",0,入力ｼｰﾄ2!AA86)</f>
        <v>0</v>
      </c>
      <c r="P84" s="464"/>
      <c r="Q84" s="464"/>
      <c r="R84" s="465">
        <f t="shared" si="13"/>
        <v>0</v>
      </c>
      <c r="S84" s="465"/>
      <c r="T84" s="465"/>
      <c r="U84" s="459">
        <f>IF(入力ｼｰﾄ2!AG86="",0,入力ｼｰﾄ2!AG86)</f>
        <v>0</v>
      </c>
      <c r="V84" s="459"/>
      <c r="W84" s="459"/>
      <c r="X84" s="465">
        <f t="shared" si="14"/>
        <v>0</v>
      </c>
      <c r="Y84" s="465"/>
      <c r="Z84" s="465"/>
      <c r="AA84" s="465"/>
      <c r="AB84" s="466">
        <f>IF(入力ｼｰﾄ2!AN86="",0,入力ｼｰﾄ2!AN86)</f>
        <v>0</v>
      </c>
      <c r="AC84" s="466"/>
      <c r="AD84" s="466"/>
      <c r="AE84" s="466"/>
      <c r="AF84" s="467">
        <f t="shared" si="15"/>
        <v>0</v>
      </c>
      <c r="AG84" s="468"/>
      <c r="AH84" s="468"/>
      <c r="AI84" s="469"/>
      <c r="AJ84" s="466">
        <f>IF(入力ｼｰﾄ2!BU84=TRUE,20000,IF(入力ｼｰﾄ2!BV84=TRUE,11000,IF(入力ｼｰﾄ2!BW84=TRUE,2000,0)))</f>
        <v>0</v>
      </c>
      <c r="AK84" s="466"/>
      <c r="AL84" s="466"/>
      <c r="AM84" s="466"/>
      <c r="AN84" s="466">
        <f>IF(AJ84="-","-",IF(入力ｼｰﾄ2!BW84=TRUE,2000,ROUNDDOWN(X84*AJ84,0)))</f>
        <v>0</v>
      </c>
      <c r="AO84" s="466"/>
      <c r="AP84" s="466"/>
      <c r="AQ84" s="466"/>
      <c r="AR84" s="466">
        <f>IF(入力ｼｰﾄ2!O86="",0,70000)</f>
        <v>0</v>
      </c>
      <c r="AS84" s="466"/>
      <c r="AT84" s="466"/>
      <c r="AU84" s="466"/>
      <c r="AV84" s="466">
        <f t="shared" si="12"/>
        <v>0</v>
      </c>
      <c r="AW84" s="466"/>
      <c r="AX84" s="466"/>
      <c r="AY84" s="466"/>
    </row>
    <row r="85" spans="1:51">
      <c r="A85" s="459">
        <v>64</v>
      </c>
      <c r="B85" s="459"/>
      <c r="C85" s="459" t="str">
        <f>IF(入力ｼｰﾄ2!O87="","",入力ｼｰﾄ2!O87)</f>
        <v/>
      </c>
      <c r="D85" s="459"/>
      <c r="E85" s="459"/>
      <c r="F85" s="459"/>
      <c r="G85" s="459"/>
      <c r="H85" s="459"/>
      <c r="I85" s="464">
        <f>IF(入力ｼｰﾄ2!U87="",0,入力ｼｰﾄ2!U87)</f>
        <v>0</v>
      </c>
      <c r="J85" s="464"/>
      <c r="K85" s="464"/>
      <c r="L85" s="464">
        <f>IF(入力ｼｰﾄ2!X87="",0,入力ｼｰﾄ2!X87)</f>
        <v>0</v>
      </c>
      <c r="M85" s="464"/>
      <c r="N85" s="464"/>
      <c r="O85" s="464">
        <f>IF(入力ｼｰﾄ2!AA87="",0,入力ｼｰﾄ2!AA87)</f>
        <v>0</v>
      </c>
      <c r="P85" s="464"/>
      <c r="Q85" s="464"/>
      <c r="R85" s="465">
        <f t="shared" si="13"/>
        <v>0</v>
      </c>
      <c r="S85" s="465"/>
      <c r="T85" s="465"/>
      <c r="U85" s="459">
        <f>IF(入力ｼｰﾄ2!AG87="",0,入力ｼｰﾄ2!AG87)</f>
        <v>0</v>
      </c>
      <c r="V85" s="459"/>
      <c r="W85" s="459"/>
      <c r="X85" s="465">
        <f t="shared" si="14"/>
        <v>0</v>
      </c>
      <c r="Y85" s="465"/>
      <c r="Z85" s="465"/>
      <c r="AA85" s="465"/>
      <c r="AB85" s="466">
        <f>IF(入力ｼｰﾄ2!AN87="",0,入力ｼｰﾄ2!AN87)</f>
        <v>0</v>
      </c>
      <c r="AC85" s="466"/>
      <c r="AD85" s="466"/>
      <c r="AE85" s="466"/>
      <c r="AF85" s="467">
        <f t="shared" si="15"/>
        <v>0</v>
      </c>
      <c r="AG85" s="468"/>
      <c r="AH85" s="468"/>
      <c r="AI85" s="469"/>
      <c r="AJ85" s="466">
        <f>IF(入力ｼｰﾄ2!BU85=TRUE,20000,IF(入力ｼｰﾄ2!BV85=TRUE,11000,IF(入力ｼｰﾄ2!BW85=TRUE,2000,0)))</f>
        <v>0</v>
      </c>
      <c r="AK85" s="466"/>
      <c r="AL85" s="466"/>
      <c r="AM85" s="466"/>
      <c r="AN85" s="466">
        <f>IF(AJ85="-","-",IF(入力ｼｰﾄ2!BW85=TRUE,2000,ROUNDDOWN(X85*AJ85,0)))</f>
        <v>0</v>
      </c>
      <c r="AO85" s="466"/>
      <c r="AP85" s="466"/>
      <c r="AQ85" s="466"/>
      <c r="AR85" s="466">
        <f>IF(入力ｼｰﾄ2!O87="",0,70000)</f>
        <v>0</v>
      </c>
      <c r="AS85" s="466"/>
      <c r="AT85" s="466"/>
      <c r="AU85" s="466"/>
      <c r="AV85" s="466">
        <f t="shared" si="12"/>
        <v>0</v>
      </c>
      <c r="AW85" s="466"/>
      <c r="AX85" s="466"/>
      <c r="AY85" s="466"/>
    </row>
    <row r="86" spans="1:51">
      <c r="A86" s="459">
        <v>65</v>
      </c>
      <c r="B86" s="459"/>
      <c r="C86" s="459" t="str">
        <f>IF(入力ｼｰﾄ2!O88="","",入力ｼｰﾄ2!O88)</f>
        <v/>
      </c>
      <c r="D86" s="459"/>
      <c r="E86" s="459"/>
      <c r="F86" s="459"/>
      <c r="G86" s="459"/>
      <c r="H86" s="459"/>
      <c r="I86" s="464">
        <f>IF(入力ｼｰﾄ2!U88="",0,入力ｼｰﾄ2!U88)</f>
        <v>0</v>
      </c>
      <c r="J86" s="464"/>
      <c r="K86" s="464"/>
      <c r="L86" s="464">
        <f>IF(入力ｼｰﾄ2!X88="",0,入力ｼｰﾄ2!X88)</f>
        <v>0</v>
      </c>
      <c r="M86" s="464"/>
      <c r="N86" s="464"/>
      <c r="O86" s="464">
        <f>IF(入力ｼｰﾄ2!AA88="",0,入力ｼｰﾄ2!AA88)</f>
        <v>0</v>
      </c>
      <c r="P86" s="464"/>
      <c r="Q86" s="464"/>
      <c r="R86" s="465">
        <f t="shared" si="13"/>
        <v>0</v>
      </c>
      <c r="S86" s="465"/>
      <c r="T86" s="465"/>
      <c r="U86" s="459">
        <f>IF(入力ｼｰﾄ2!AG88="",0,入力ｼｰﾄ2!AG88)</f>
        <v>0</v>
      </c>
      <c r="V86" s="459"/>
      <c r="W86" s="459"/>
      <c r="X86" s="465">
        <f t="shared" si="14"/>
        <v>0</v>
      </c>
      <c r="Y86" s="465"/>
      <c r="Z86" s="465"/>
      <c r="AA86" s="465"/>
      <c r="AB86" s="466">
        <f>IF(入力ｼｰﾄ2!AN88="",0,入力ｼｰﾄ2!AN88)</f>
        <v>0</v>
      </c>
      <c r="AC86" s="466"/>
      <c r="AD86" s="466"/>
      <c r="AE86" s="466"/>
      <c r="AF86" s="467">
        <f t="shared" si="15"/>
        <v>0</v>
      </c>
      <c r="AG86" s="468"/>
      <c r="AH86" s="468"/>
      <c r="AI86" s="469"/>
      <c r="AJ86" s="466">
        <f>IF(入力ｼｰﾄ2!BU86=TRUE,20000,IF(入力ｼｰﾄ2!BV86=TRUE,11000,IF(入力ｼｰﾄ2!BW86=TRUE,2000,0)))</f>
        <v>0</v>
      </c>
      <c r="AK86" s="466"/>
      <c r="AL86" s="466"/>
      <c r="AM86" s="466"/>
      <c r="AN86" s="466">
        <f>IF(AJ86="-","-",IF(入力ｼｰﾄ2!BW86=TRUE,2000,ROUNDDOWN(X86*AJ86,0)))</f>
        <v>0</v>
      </c>
      <c r="AO86" s="466"/>
      <c r="AP86" s="466"/>
      <c r="AQ86" s="466"/>
      <c r="AR86" s="466">
        <f>IF(入力ｼｰﾄ2!O88="",0,70000)</f>
        <v>0</v>
      </c>
      <c r="AS86" s="466"/>
      <c r="AT86" s="466"/>
      <c r="AU86" s="466"/>
      <c r="AV86" s="466">
        <f t="shared" si="12"/>
        <v>0</v>
      </c>
      <c r="AW86" s="466"/>
      <c r="AX86" s="466"/>
      <c r="AY86" s="466"/>
    </row>
    <row r="87" spans="1:51">
      <c r="A87" s="459">
        <v>66</v>
      </c>
      <c r="B87" s="459"/>
      <c r="C87" s="459" t="str">
        <f>IF(入力ｼｰﾄ2!O89="","",入力ｼｰﾄ2!O89)</f>
        <v/>
      </c>
      <c r="D87" s="459"/>
      <c r="E87" s="459"/>
      <c r="F87" s="459"/>
      <c r="G87" s="459"/>
      <c r="H87" s="459"/>
      <c r="I87" s="464">
        <f>IF(入力ｼｰﾄ2!U89="",0,入力ｼｰﾄ2!U89)</f>
        <v>0</v>
      </c>
      <c r="J87" s="464"/>
      <c r="K87" s="464"/>
      <c r="L87" s="464">
        <f>IF(入力ｼｰﾄ2!X89="",0,入力ｼｰﾄ2!X89)</f>
        <v>0</v>
      </c>
      <c r="M87" s="464"/>
      <c r="N87" s="464"/>
      <c r="O87" s="464">
        <f>IF(入力ｼｰﾄ2!AA89="",0,入力ｼｰﾄ2!AA89)</f>
        <v>0</v>
      </c>
      <c r="P87" s="464"/>
      <c r="Q87" s="464"/>
      <c r="R87" s="465">
        <f t="shared" si="13"/>
        <v>0</v>
      </c>
      <c r="S87" s="465"/>
      <c r="T87" s="465"/>
      <c r="U87" s="459">
        <f>IF(入力ｼｰﾄ2!AG89="",0,入力ｼｰﾄ2!AG89)</f>
        <v>0</v>
      </c>
      <c r="V87" s="459"/>
      <c r="W87" s="459"/>
      <c r="X87" s="465">
        <f t="shared" si="14"/>
        <v>0</v>
      </c>
      <c r="Y87" s="465"/>
      <c r="Z87" s="465"/>
      <c r="AA87" s="465"/>
      <c r="AB87" s="466">
        <f>IF(入力ｼｰﾄ2!AN89="",0,入力ｼｰﾄ2!AN89)</f>
        <v>0</v>
      </c>
      <c r="AC87" s="466"/>
      <c r="AD87" s="466"/>
      <c r="AE87" s="466"/>
      <c r="AF87" s="467">
        <f t="shared" si="15"/>
        <v>0</v>
      </c>
      <c r="AG87" s="468"/>
      <c r="AH87" s="468"/>
      <c r="AI87" s="469"/>
      <c r="AJ87" s="466">
        <f>IF(入力ｼｰﾄ2!BU87=TRUE,20000,IF(入力ｼｰﾄ2!BV87=TRUE,11000,IF(入力ｼｰﾄ2!BW87=TRUE,2000,0)))</f>
        <v>0</v>
      </c>
      <c r="AK87" s="466"/>
      <c r="AL87" s="466"/>
      <c r="AM87" s="466"/>
      <c r="AN87" s="466">
        <f>IF(AJ87="-","-",IF(入力ｼｰﾄ2!BW87=TRUE,2000,ROUNDDOWN(X87*AJ87,0)))</f>
        <v>0</v>
      </c>
      <c r="AO87" s="466"/>
      <c r="AP87" s="466"/>
      <c r="AQ87" s="466"/>
      <c r="AR87" s="466">
        <f>IF(入力ｼｰﾄ2!O89="",0,70000)</f>
        <v>0</v>
      </c>
      <c r="AS87" s="466"/>
      <c r="AT87" s="466"/>
      <c r="AU87" s="466"/>
      <c r="AV87" s="466">
        <f t="shared" si="12"/>
        <v>0</v>
      </c>
      <c r="AW87" s="466"/>
      <c r="AX87" s="466"/>
      <c r="AY87" s="466"/>
    </row>
    <row r="88" spans="1:51">
      <c r="A88" s="459">
        <v>67</v>
      </c>
      <c r="B88" s="459"/>
      <c r="C88" s="459" t="str">
        <f>IF(入力ｼｰﾄ2!O90="","",入力ｼｰﾄ2!O90)</f>
        <v/>
      </c>
      <c r="D88" s="459"/>
      <c r="E88" s="459"/>
      <c r="F88" s="459"/>
      <c r="G88" s="459"/>
      <c r="H88" s="459"/>
      <c r="I88" s="464">
        <f>IF(入力ｼｰﾄ2!U90="",0,入力ｼｰﾄ2!U90)</f>
        <v>0</v>
      </c>
      <c r="J88" s="464"/>
      <c r="K88" s="464"/>
      <c r="L88" s="464">
        <f>IF(入力ｼｰﾄ2!X90="",0,入力ｼｰﾄ2!X90)</f>
        <v>0</v>
      </c>
      <c r="M88" s="464"/>
      <c r="N88" s="464"/>
      <c r="O88" s="464">
        <f>IF(入力ｼｰﾄ2!AA90="",0,入力ｼｰﾄ2!AA90)</f>
        <v>0</v>
      </c>
      <c r="P88" s="464"/>
      <c r="Q88" s="464"/>
      <c r="R88" s="465">
        <f t="shared" si="13"/>
        <v>0</v>
      </c>
      <c r="S88" s="465"/>
      <c r="T88" s="465"/>
      <c r="U88" s="459">
        <f>IF(入力ｼｰﾄ2!AG90="",0,入力ｼｰﾄ2!AG90)</f>
        <v>0</v>
      </c>
      <c r="V88" s="459"/>
      <c r="W88" s="459"/>
      <c r="X88" s="465">
        <f t="shared" si="14"/>
        <v>0</v>
      </c>
      <c r="Y88" s="465"/>
      <c r="Z88" s="465"/>
      <c r="AA88" s="465"/>
      <c r="AB88" s="466">
        <f>IF(入力ｼｰﾄ2!AN90="",0,入力ｼｰﾄ2!AN90)</f>
        <v>0</v>
      </c>
      <c r="AC88" s="466"/>
      <c r="AD88" s="466"/>
      <c r="AE88" s="466"/>
      <c r="AF88" s="467">
        <f t="shared" si="15"/>
        <v>0</v>
      </c>
      <c r="AG88" s="468"/>
      <c r="AH88" s="468"/>
      <c r="AI88" s="469"/>
      <c r="AJ88" s="466">
        <f>IF(入力ｼｰﾄ2!BU88=TRUE,20000,IF(入力ｼｰﾄ2!BV88=TRUE,11000,IF(入力ｼｰﾄ2!BW88=TRUE,2000,0)))</f>
        <v>0</v>
      </c>
      <c r="AK88" s="466"/>
      <c r="AL88" s="466"/>
      <c r="AM88" s="466"/>
      <c r="AN88" s="466">
        <f>IF(AJ88="-","-",IF(入力ｼｰﾄ2!BW88=TRUE,2000,ROUNDDOWN(X88*AJ88,0)))</f>
        <v>0</v>
      </c>
      <c r="AO88" s="466"/>
      <c r="AP88" s="466"/>
      <c r="AQ88" s="466"/>
      <c r="AR88" s="466">
        <f>IF(入力ｼｰﾄ2!O90="",0,70000)</f>
        <v>0</v>
      </c>
      <c r="AS88" s="466"/>
      <c r="AT88" s="466"/>
      <c r="AU88" s="466"/>
      <c r="AV88" s="466">
        <f t="shared" si="12"/>
        <v>0</v>
      </c>
      <c r="AW88" s="466"/>
      <c r="AX88" s="466"/>
      <c r="AY88" s="466"/>
    </row>
    <row r="89" spans="1:51">
      <c r="A89" s="459">
        <v>68</v>
      </c>
      <c r="B89" s="459"/>
      <c r="C89" s="459" t="str">
        <f>IF(入力ｼｰﾄ2!O91="","",入力ｼｰﾄ2!O91)</f>
        <v/>
      </c>
      <c r="D89" s="459"/>
      <c r="E89" s="459"/>
      <c r="F89" s="459"/>
      <c r="G89" s="459"/>
      <c r="H89" s="459"/>
      <c r="I89" s="464">
        <f>IF(入力ｼｰﾄ2!U91="",0,入力ｼｰﾄ2!U91)</f>
        <v>0</v>
      </c>
      <c r="J89" s="464"/>
      <c r="K89" s="464"/>
      <c r="L89" s="464">
        <f>IF(入力ｼｰﾄ2!X91="",0,入力ｼｰﾄ2!X91)</f>
        <v>0</v>
      </c>
      <c r="M89" s="464"/>
      <c r="N89" s="464"/>
      <c r="O89" s="464">
        <f>IF(入力ｼｰﾄ2!AA91="",0,入力ｼｰﾄ2!AA91)</f>
        <v>0</v>
      </c>
      <c r="P89" s="464"/>
      <c r="Q89" s="464"/>
      <c r="R89" s="465">
        <f t="shared" si="13"/>
        <v>0</v>
      </c>
      <c r="S89" s="465"/>
      <c r="T89" s="465"/>
      <c r="U89" s="459">
        <f>IF(入力ｼｰﾄ2!AG91="",0,入力ｼｰﾄ2!AG91)</f>
        <v>0</v>
      </c>
      <c r="V89" s="459"/>
      <c r="W89" s="459"/>
      <c r="X89" s="465">
        <f t="shared" si="14"/>
        <v>0</v>
      </c>
      <c r="Y89" s="465"/>
      <c r="Z89" s="465"/>
      <c r="AA89" s="465"/>
      <c r="AB89" s="466">
        <f>IF(入力ｼｰﾄ2!AN91="",0,入力ｼｰﾄ2!AN91)</f>
        <v>0</v>
      </c>
      <c r="AC89" s="466"/>
      <c r="AD89" s="466"/>
      <c r="AE89" s="466"/>
      <c r="AF89" s="467">
        <f t="shared" si="15"/>
        <v>0</v>
      </c>
      <c r="AG89" s="468"/>
      <c r="AH89" s="468"/>
      <c r="AI89" s="469"/>
      <c r="AJ89" s="466">
        <f>IF(入力ｼｰﾄ2!BU89=TRUE,20000,IF(入力ｼｰﾄ2!BV89=TRUE,11000,IF(入力ｼｰﾄ2!BW89=TRUE,2000,0)))</f>
        <v>0</v>
      </c>
      <c r="AK89" s="466"/>
      <c r="AL89" s="466"/>
      <c r="AM89" s="466"/>
      <c r="AN89" s="466">
        <f>IF(AJ89="-","-",IF(入力ｼｰﾄ2!BW89=TRUE,2000,ROUNDDOWN(X89*AJ89,0)))</f>
        <v>0</v>
      </c>
      <c r="AO89" s="466"/>
      <c r="AP89" s="466"/>
      <c r="AQ89" s="466"/>
      <c r="AR89" s="466">
        <f>IF(入力ｼｰﾄ2!O91="",0,70000)</f>
        <v>0</v>
      </c>
      <c r="AS89" s="466"/>
      <c r="AT89" s="466"/>
      <c r="AU89" s="466"/>
      <c r="AV89" s="466">
        <f t="shared" si="12"/>
        <v>0</v>
      </c>
      <c r="AW89" s="466"/>
      <c r="AX89" s="466"/>
      <c r="AY89" s="466"/>
    </row>
    <row r="90" spans="1:51">
      <c r="A90" s="459">
        <v>69</v>
      </c>
      <c r="B90" s="459"/>
      <c r="C90" s="459" t="str">
        <f>IF(入力ｼｰﾄ2!O92="","",入力ｼｰﾄ2!O92)</f>
        <v/>
      </c>
      <c r="D90" s="459"/>
      <c r="E90" s="459"/>
      <c r="F90" s="459"/>
      <c r="G90" s="459"/>
      <c r="H90" s="459"/>
      <c r="I90" s="464">
        <f>IF(入力ｼｰﾄ2!U92="",0,入力ｼｰﾄ2!U92)</f>
        <v>0</v>
      </c>
      <c r="J90" s="464"/>
      <c r="K90" s="464"/>
      <c r="L90" s="464">
        <f>IF(入力ｼｰﾄ2!X92="",0,入力ｼｰﾄ2!X92)</f>
        <v>0</v>
      </c>
      <c r="M90" s="464"/>
      <c r="N90" s="464"/>
      <c r="O90" s="464">
        <f>IF(入力ｼｰﾄ2!AA92="",0,入力ｼｰﾄ2!AA92)</f>
        <v>0</v>
      </c>
      <c r="P90" s="464"/>
      <c r="Q90" s="464"/>
      <c r="R90" s="465">
        <f t="shared" si="13"/>
        <v>0</v>
      </c>
      <c r="S90" s="465"/>
      <c r="T90" s="465"/>
      <c r="U90" s="459">
        <f>IF(入力ｼｰﾄ2!AG92="",0,入力ｼｰﾄ2!AG92)</f>
        <v>0</v>
      </c>
      <c r="V90" s="459"/>
      <c r="W90" s="459"/>
      <c r="X90" s="465">
        <f t="shared" si="14"/>
        <v>0</v>
      </c>
      <c r="Y90" s="465"/>
      <c r="Z90" s="465"/>
      <c r="AA90" s="465"/>
      <c r="AB90" s="466">
        <f>IF(入力ｼｰﾄ2!AN92="",0,入力ｼｰﾄ2!AN92)</f>
        <v>0</v>
      </c>
      <c r="AC90" s="466"/>
      <c r="AD90" s="466"/>
      <c r="AE90" s="466"/>
      <c r="AF90" s="467">
        <f t="shared" si="15"/>
        <v>0</v>
      </c>
      <c r="AG90" s="468"/>
      <c r="AH90" s="468"/>
      <c r="AI90" s="469"/>
      <c r="AJ90" s="466">
        <f>IF(入力ｼｰﾄ2!BU90=TRUE,20000,IF(入力ｼｰﾄ2!BV90=TRUE,11000,IF(入力ｼｰﾄ2!BW90=TRUE,2000,0)))</f>
        <v>0</v>
      </c>
      <c r="AK90" s="466"/>
      <c r="AL90" s="466"/>
      <c r="AM90" s="466"/>
      <c r="AN90" s="466">
        <f>IF(AJ90="-","-",IF(入力ｼｰﾄ2!BW90=TRUE,2000,ROUNDDOWN(X90*AJ90,0)))</f>
        <v>0</v>
      </c>
      <c r="AO90" s="466"/>
      <c r="AP90" s="466"/>
      <c r="AQ90" s="466"/>
      <c r="AR90" s="466">
        <f>IF(入力ｼｰﾄ2!O92="",0,70000)</f>
        <v>0</v>
      </c>
      <c r="AS90" s="466"/>
      <c r="AT90" s="466"/>
      <c r="AU90" s="466"/>
      <c r="AV90" s="466">
        <f t="shared" si="12"/>
        <v>0</v>
      </c>
      <c r="AW90" s="466"/>
      <c r="AX90" s="466"/>
      <c r="AY90" s="466"/>
    </row>
    <row r="91" spans="1:51">
      <c r="A91" s="459">
        <v>70</v>
      </c>
      <c r="B91" s="459"/>
      <c r="C91" s="459" t="str">
        <f>IF(入力ｼｰﾄ2!O93="","",入力ｼｰﾄ2!O93)</f>
        <v/>
      </c>
      <c r="D91" s="459"/>
      <c r="E91" s="459"/>
      <c r="F91" s="459"/>
      <c r="G91" s="459"/>
      <c r="H91" s="459"/>
      <c r="I91" s="464">
        <f>IF(入力ｼｰﾄ2!U93="",0,入力ｼｰﾄ2!U93)</f>
        <v>0</v>
      </c>
      <c r="J91" s="464"/>
      <c r="K91" s="464"/>
      <c r="L91" s="464">
        <f>IF(入力ｼｰﾄ2!X93="",0,入力ｼｰﾄ2!X93)</f>
        <v>0</v>
      </c>
      <c r="M91" s="464"/>
      <c r="N91" s="464"/>
      <c r="O91" s="464">
        <f>IF(入力ｼｰﾄ2!AA93="",0,入力ｼｰﾄ2!AA93)</f>
        <v>0</v>
      </c>
      <c r="P91" s="464"/>
      <c r="Q91" s="464"/>
      <c r="R91" s="465">
        <f t="shared" si="13"/>
        <v>0</v>
      </c>
      <c r="S91" s="465"/>
      <c r="T91" s="465"/>
      <c r="U91" s="459">
        <f>IF(入力ｼｰﾄ2!AG93="",0,入力ｼｰﾄ2!AG93)</f>
        <v>0</v>
      </c>
      <c r="V91" s="459"/>
      <c r="W91" s="459"/>
      <c r="X91" s="465">
        <f t="shared" si="14"/>
        <v>0</v>
      </c>
      <c r="Y91" s="465"/>
      <c r="Z91" s="465"/>
      <c r="AA91" s="465"/>
      <c r="AB91" s="466">
        <f>IF(入力ｼｰﾄ2!AN93="",0,入力ｼｰﾄ2!AN93)</f>
        <v>0</v>
      </c>
      <c r="AC91" s="466"/>
      <c r="AD91" s="466"/>
      <c r="AE91" s="466"/>
      <c r="AF91" s="467">
        <f t="shared" si="15"/>
        <v>0</v>
      </c>
      <c r="AG91" s="468"/>
      <c r="AH91" s="468"/>
      <c r="AI91" s="469"/>
      <c r="AJ91" s="466">
        <f>IF(入力ｼｰﾄ2!BU91=TRUE,20000,IF(入力ｼｰﾄ2!BV91=TRUE,11000,IF(入力ｼｰﾄ2!BW91=TRUE,2000,0)))</f>
        <v>0</v>
      </c>
      <c r="AK91" s="466"/>
      <c r="AL91" s="466"/>
      <c r="AM91" s="466"/>
      <c r="AN91" s="466">
        <f>IF(AJ91="-","-",IF(入力ｼｰﾄ2!BW91=TRUE,2000,ROUNDDOWN(X91*AJ91,0)))</f>
        <v>0</v>
      </c>
      <c r="AO91" s="466"/>
      <c r="AP91" s="466"/>
      <c r="AQ91" s="466"/>
      <c r="AR91" s="466">
        <f>IF(入力ｼｰﾄ2!O93="",0,70000)</f>
        <v>0</v>
      </c>
      <c r="AS91" s="466"/>
      <c r="AT91" s="466"/>
      <c r="AU91" s="466"/>
      <c r="AV91" s="466">
        <f t="shared" si="12"/>
        <v>0</v>
      </c>
      <c r="AW91" s="466"/>
      <c r="AX91" s="466"/>
      <c r="AY91" s="466"/>
    </row>
    <row r="92" spans="1:51">
      <c r="A92" s="459">
        <v>71</v>
      </c>
      <c r="B92" s="459"/>
      <c r="C92" s="459" t="str">
        <f>IF(入力ｼｰﾄ2!O94="","",入力ｼｰﾄ2!O94)</f>
        <v/>
      </c>
      <c r="D92" s="459"/>
      <c r="E92" s="459"/>
      <c r="F92" s="459"/>
      <c r="G92" s="459"/>
      <c r="H92" s="459"/>
      <c r="I92" s="464">
        <f>IF(入力ｼｰﾄ2!U94="",0,入力ｼｰﾄ2!U94)</f>
        <v>0</v>
      </c>
      <c r="J92" s="464"/>
      <c r="K92" s="464"/>
      <c r="L92" s="464">
        <f>IF(入力ｼｰﾄ2!X94="",0,入力ｼｰﾄ2!X94)</f>
        <v>0</v>
      </c>
      <c r="M92" s="464"/>
      <c r="N92" s="464"/>
      <c r="O92" s="464">
        <f>IF(入力ｼｰﾄ2!AA94="",0,入力ｼｰﾄ2!AA94)</f>
        <v>0</v>
      </c>
      <c r="P92" s="464"/>
      <c r="Q92" s="464"/>
      <c r="R92" s="465">
        <f t="shared" si="13"/>
        <v>0</v>
      </c>
      <c r="S92" s="465"/>
      <c r="T92" s="465"/>
      <c r="U92" s="459">
        <f>IF(入力ｼｰﾄ2!AG94="",0,入力ｼｰﾄ2!AG94)</f>
        <v>0</v>
      </c>
      <c r="V92" s="459"/>
      <c r="W92" s="459"/>
      <c r="X92" s="465">
        <f t="shared" si="14"/>
        <v>0</v>
      </c>
      <c r="Y92" s="465"/>
      <c r="Z92" s="465"/>
      <c r="AA92" s="465"/>
      <c r="AB92" s="466">
        <f>IF(入力ｼｰﾄ2!AN94="",0,入力ｼｰﾄ2!AN94)</f>
        <v>0</v>
      </c>
      <c r="AC92" s="466"/>
      <c r="AD92" s="466"/>
      <c r="AE92" s="466"/>
      <c r="AF92" s="467">
        <f t="shared" si="15"/>
        <v>0</v>
      </c>
      <c r="AG92" s="468"/>
      <c r="AH92" s="468"/>
      <c r="AI92" s="469"/>
      <c r="AJ92" s="466">
        <f>IF(入力ｼｰﾄ2!BU92=TRUE,20000,IF(入力ｼｰﾄ2!BV92=TRUE,11000,IF(入力ｼｰﾄ2!BW92=TRUE,2000,0)))</f>
        <v>0</v>
      </c>
      <c r="AK92" s="466"/>
      <c r="AL92" s="466"/>
      <c r="AM92" s="466"/>
      <c r="AN92" s="466">
        <f>IF(AJ92="-","-",IF(入力ｼｰﾄ2!BW92=TRUE,2000,ROUNDDOWN(X92*AJ92,0)))</f>
        <v>0</v>
      </c>
      <c r="AO92" s="466"/>
      <c r="AP92" s="466"/>
      <c r="AQ92" s="466"/>
      <c r="AR92" s="466">
        <f>IF(入力ｼｰﾄ2!O94="",0,70000)</f>
        <v>0</v>
      </c>
      <c r="AS92" s="466"/>
      <c r="AT92" s="466"/>
      <c r="AU92" s="466"/>
      <c r="AV92" s="466">
        <f t="shared" si="12"/>
        <v>0</v>
      </c>
      <c r="AW92" s="466"/>
      <c r="AX92" s="466"/>
      <c r="AY92" s="466"/>
    </row>
    <row r="93" spans="1:51">
      <c r="A93" s="459">
        <v>72</v>
      </c>
      <c r="B93" s="459"/>
      <c r="C93" s="459" t="str">
        <f>IF(入力ｼｰﾄ2!O95="","",入力ｼｰﾄ2!O95)</f>
        <v/>
      </c>
      <c r="D93" s="459"/>
      <c r="E93" s="459"/>
      <c r="F93" s="459"/>
      <c r="G93" s="459"/>
      <c r="H93" s="459"/>
      <c r="I93" s="464">
        <f>IF(入力ｼｰﾄ2!U95="",0,入力ｼｰﾄ2!U95)</f>
        <v>0</v>
      </c>
      <c r="J93" s="464"/>
      <c r="K93" s="464"/>
      <c r="L93" s="464">
        <f>IF(入力ｼｰﾄ2!X95="",0,入力ｼｰﾄ2!X95)</f>
        <v>0</v>
      </c>
      <c r="M93" s="464"/>
      <c r="N93" s="464"/>
      <c r="O93" s="464">
        <f>IF(入力ｼｰﾄ2!AA95="",0,入力ｼｰﾄ2!AA95)</f>
        <v>0</v>
      </c>
      <c r="P93" s="464"/>
      <c r="Q93" s="464"/>
      <c r="R93" s="465">
        <f t="shared" si="13"/>
        <v>0</v>
      </c>
      <c r="S93" s="465"/>
      <c r="T93" s="465"/>
      <c r="U93" s="459">
        <f>IF(入力ｼｰﾄ2!AG95="",0,入力ｼｰﾄ2!AG95)</f>
        <v>0</v>
      </c>
      <c r="V93" s="459"/>
      <c r="W93" s="459"/>
      <c r="X93" s="465">
        <f t="shared" si="14"/>
        <v>0</v>
      </c>
      <c r="Y93" s="465"/>
      <c r="Z93" s="465"/>
      <c r="AA93" s="465"/>
      <c r="AB93" s="466">
        <f>IF(入力ｼｰﾄ2!AN95="",0,入力ｼｰﾄ2!AN95)</f>
        <v>0</v>
      </c>
      <c r="AC93" s="466"/>
      <c r="AD93" s="466"/>
      <c r="AE93" s="466"/>
      <c r="AF93" s="467">
        <f t="shared" si="15"/>
        <v>0</v>
      </c>
      <c r="AG93" s="468"/>
      <c r="AH93" s="468"/>
      <c r="AI93" s="469"/>
      <c r="AJ93" s="466">
        <f>IF(入力ｼｰﾄ2!BU93=TRUE,20000,IF(入力ｼｰﾄ2!BV93=TRUE,11000,IF(入力ｼｰﾄ2!BW93=TRUE,2000,0)))</f>
        <v>0</v>
      </c>
      <c r="AK93" s="466"/>
      <c r="AL93" s="466"/>
      <c r="AM93" s="466"/>
      <c r="AN93" s="466">
        <f>IF(AJ93="-","-",IF(入力ｼｰﾄ2!BW93=TRUE,2000,ROUNDDOWN(X93*AJ93,0)))</f>
        <v>0</v>
      </c>
      <c r="AO93" s="466"/>
      <c r="AP93" s="466"/>
      <c r="AQ93" s="466"/>
      <c r="AR93" s="466">
        <f>IF(入力ｼｰﾄ2!O95="",0,70000)</f>
        <v>0</v>
      </c>
      <c r="AS93" s="466"/>
      <c r="AT93" s="466"/>
      <c r="AU93" s="466"/>
      <c r="AV93" s="466">
        <f t="shared" si="12"/>
        <v>0</v>
      </c>
      <c r="AW93" s="466"/>
      <c r="AX93" s="466"/>
      <c r="AY93" s="466"/>
    </row>
    <row r="94" spans="1:51">
      <c r="A94" s="459">
        <v>73</v>
      </c>
      <c r="B94" s="459"/>
      <c r="C94" s="459" t="str">
        <f>IF(入力ｼｰﾄ2!O96="","",入力ｼｰﾄ2!O96)</f>
        <v/>
      </c>
      <c r="D94" s="459"/>
      <c r="E94" s="459"/>
      <c r="F94" s="459"/>
      <c r="G94" s="459"/>
      <c r="H94" s="459"/>
      <c r="I94" s="464">
        <f>IF(入力ｼｰﾄ2!U96="",0,入力ｼｰﾄ2!U96)</f>
        <v>0</v>
      </c>
      <c r="J94" s="464"/>
      <c r="K94" s="464"/>
      <c r="L94" s="464">
        <f>IF(入力ｼｰﾄ2!X96="",0,入力ｼｰﾄ2!X96)</f>
        <v>0</v>
      </c>
      <c r="M94" s="464"/>
      <c r="N94" s="464"/>
      <c r="O94" s="464">
        <f>IF(入力ｼｰﾄ2!AA96="",0,入力ｼｰﾄ2!AA96)</f>
        <v>0</v>
      </c>
      <c r="P94" s="464"/>
      <c r="Q94" s="464"/>
      <c r="R94" s="465">
        <f t="shared" si="13"/>
        <v>0</v>
      </c>
      <c r="S94" s="465"/>
      <c r="T94" s="465"/>
      <c r="U94" s="459">
        <f>IF(入力ｼｰﾄ2!AG96="",0,入力ｼｰﾄ2!AG96)</f>
        <v>0</v>
      </c>
      <c r="V94" s="459"/>
      <c r="W94" s="459"/>
      <c r="X94" s="465">
        <f t="shared" si="14"/>
        <v>0</v>
      </c>
      <c r="Y94" s="465"/>
      <c r="Z94" s="465"/>
      <c r="AA94" s="465"/>
      <c r="AB94" s="466">
        <f>IF(入力ｼｰﾄ2!AN96="",0,入力ｼｰﾄ2!AN96)</f>
        <v>0</v>
      </c>
      <c r="AC94" s="466"/>
      <c r="AD94" s="466"/>
      <c r="AE94" s="466"/>
      <c r="AF94" s="467">
        <f t="shared" si="15"/>
        <v>0</v>
      </c>
      <c r="AG94" s="468"/>
      <c r="AH94" s="468"/>
      <c r="AI94" s="469"/>
      <c r="AJ94" s="466">
        <f>IF(入力ｼｰﾄ2!BU94=TRUE,20000,IF(入力ｼｰﾄ2!BV94=TRUE,11000,IF(入力ｼｰﾄ2!BW94=TRUE,2000,0)))</f>
        <v>0</v>
      </c>
      <c r="AK94" s="466"/>
      <c r="AL94" s="466"/>
      <c r="AM94" s="466"/>
      <c r="AN94" s="466">
        <f>IF(AJ94="-","-",IF(入力ｼｰﾄ2!BW94=TRUE,2000,ROUNDDOWN(X94*AJ94,0)))</f>
        <v>0</v>
      </c>
      <c r="AO94" s="466"/>
      <c r="AP94" s="466"/>
      <c r="AQ94" s="466"/>
      <c r="AR94" s="466">
        <f>IF(入力ｼｰﾄ2!O96="",0,70000)</f>
        <v>0</v>
      </c>
      <c r="AS94" s="466"/>
      <c r="AT94" s="466"/>
      <c r="AU94" s="466"/>
      <c r="AV94" s="466">
        <f t="shared" si="12"/>
        <v>0</v>
      </c>
      <c r="AW94" s="466"/>
      <c r="AX94" s="466"/>
      <c r="AY94" s="466"/>
    </row>
    <row r="95" spans="1:51">
      <c r="A95" s="459">
        <v>74</v>
      </c>
      <c r="B95" s="459"/>
      <c r="C95" s="459" t="str">
        <f>IF(入力ｼｰﾄ2!O97="","",入力ｼｰﾄ2!O97)</f>
        <v/>
      </c>
      <c r="D95" s="459"/>
      <c r="E95" s="459"/>
      <c r="F95" s="459"/>
      <c r="G95" s="459"/>
      <c r="H95" s="459"/>
      <c r="I95" s="464">
        <f>IF(入力ｼｰﾄ2!U97="",0,入力ｼｰﾄ2!U97)</f>
        <v>0</v>
      </c>
      <c r="J95" s="464"/>
      <c r="K95" s="464"/>
      <c r="L95" s="464">
        <f>IF(入力ｼｰﾄ2!X97="",0,入力ｼｰﾄ2!X97)</f>
        <v>0</v>
      </c>
      <c r="M95" s="464"/>
      <c r="N95" s="464"/>
      <c r="O95" s="464">
        <f>IF(入力ｼｰﾄ2!AA97="",0,入力ｼｰﾄ2!AA97)</f>
        <v>0</v>
      </c>
      <c r="P95" s="464"/>
      <c r="Q95" s="464"/>
      <c r="R95" s="465">
        <f t="shared" si="13"/>
        <v>0</v>
      </c>
      <c r="S95" s="465"/>
      <c r="T95" s="465"/>
      <c r="U95" s="459">
        <f>IF(入力ｼｰﾄ2!AG97="",0,入力ｼｰﾄ2!AG97)</f>
        <v>0</v>
      </c>
      <c r="V95" s="459"/>
      <c r="W95" s="459"/>
      <c r="X95" s="465">
        <f t="shared" si="14"/>
        <v>0</v>
      </c>
      <c r="Y95" s="465"/>
      <c r="Z95" s="465"/>
      <c r="AA95" s="465"/>
      <c r="AB95" s="466">
        <f>IF(入力ｼｰﾄ2!AN97="",0,入力ｼｰﾄ2!AN97)</f>
        <v>0</v>
      </c>
      <c r="AC95" s="466"/>
      <c r="AD95" s="466"/>
      <c r="AE95" s="466"/>
      <c r="AF95" s="467">
        <f t="shared" si="15"/>
        <v>0</v>
      </c>
      <c r="AG95" s="468"/>
      <c r="AH95" s="468"/>
      <c r="AI95" s="469"/>
      <c r="AJ95" s="466">
        <f>IF(入力ｼｰﾄ2!BU95=TRUE,20000,IF(入力ｼｰﾄ2!BV95=TRUE,11000,IF(入力ｼｰﾄ2!BW95=TRUE,2000,0)))</f>
        <v>0</v>
      </c>
      <c r="AK95" s="466"/>
      <c r="AL95" s="466"/>
      <c r="AM95" s="466"/>
      <c r="AN95" s="466">
        <f>IF(AJ95="-","-",IF(入力ｼｰﾄ2!BW95=TRUE,2000,ROUNDDOWN(X95*AJ95,0)))</f>
        <v>0</v>
      </c>
      <c r="AO95" s="466"/>
      <c r="AP95" s="466"/>
      <c r="AQ95" s="466"/>
      <c r="AR95" s="466">
        <f>IF(入力ｼｰﾄ2!O97="",0,70000)</f>
        <v>0</v>
      </c>
      <c r="AS95" s="466"/>
      <c r="AT95" s="466"/>
      <c r="AU95" s="466"/>
      <c r="AV95" s="466">
        <f t="shared" si="12"/>
        <v>0</v>
      </c>
      <c r="AW95" s="466"/>
      <c r="AX95" s="466"/>
      <c r="AY95" s="466"/>
    </row>
    <row r="96" spans="1:51">
      <c r="A96" s="459">
        <v>75</v>
      </c>
      <c r="B96" s="459"/>
      <c r="C96" s="459" t="str">
        <f>IF(入力ｼｰﾄ2!O98="","",入力ｼｰﾄ2!O98)</f>
        <v/>
      </c>
      <c r="D96" s="459"/>
      <c r="E96" s="459"/>
      <c r="F96" s="459"/>
      <c r="G96" s="459"/>
      <c r="H96" s="459"/>
      <c r="I96" s="464">
        <f>IF(入力ｼｰﾄ2!U98="",0,入力ｼｰﾄ2!U98)</f>
        <v>0</v>
      </c>
      <c r="J96" s="464"/>
      <c r="K96" s="464"/>
      <c r="L96" s="464">
        <f>IF(入力ｼｰﾄ2!X98="",0,入力ｼｰﾄ2!X98)</f>
        <v>0</v>
      </c>
      <c r="M96" s="464"/>
      <c r="N96" s="464"/>
      <c r="O96" s="464">
        <f>IF(入力ｼｰﾄ2!AA98="",0,入力ｼｰﾄ2!AA98)</f>
        <v>0</v>
      </c>
      <c r="P96" s="464"/>
      <c r="Q96" s="464"/>
      <c r="R96" s="465">
        <f t="shared" si="13"/>
        <v>0</v>
      </c>
      <c r="S96" s="465"/>
      <c r="T96" s="465"/>
      <c r="U96" s="459">
        <f>IF(入力ｼｰﾄ2!AG98="",0,入力ｼｰﾄ2!AG98)</f>
        <v>0</v>
      </c>
      <c r="V96" s="459"/>
      <c r="W96" s="459"/>
      <c r="X96" s="465">
        <f t="shared" si="14"/>
        <v>0</v>
      </c>
      <c r="Y96" s="465"/>
      <c r="Z96" s="465"/>
      <c r="AA96" s="465"/>
      <c r="AB96" s="466">
        <f>IF(入力ｼｰﾄ2!AN98="",0,入力ｼｰﾄ2!AN98)</f>
        <v>0</v>
      </c>
      <c r="AC96" s="466"/>
      <c r="AD96" s="466"/>
      <c r="AE96" s="466"/>
      <c r="AF96" s="467">
        <f t="shared" si="15"/>
        <v>0</v>
      </c>
      <c r="AG96" s="468"/>
      <c r="AH96" s="468"/>
      <c r="AI96" s="469"/>
      <c r="AJ96" s="466">
        <f>IF(入力ｼｰﾄ2!BU96=TRUE,20000,IF(入力ｼｰﾄ2!BV96=TRUE,11000,IF(入力ｼｰﾄ2!BW96=TRUE,2000,0)))</f>
        <v>0</v>
      </c>
      <c r="AK96" s="466"/>
      <c r="AL96" s="466"/>
      <c r="AM96" s="466"/>
      <c r="AN96" s="466">
        <f>IF(AJ96="-","-",IF(入力ｼｰﾄ2!BW96=TRUE,2000,ROUNDDOWN(X96*AJ96,0)))</f>
        <v>0</v>
      </c>
      <c r="AO96" s="466"/>
      <c r="AP96" s="466"/>
      <c r="AQ96" s="466"/>
      <c r="AR96" s="466">
        <f>IF(入力ｼｰﾄ2!O98="",0,70000)</f>
        <v>0</v>
      </c>
      <c r="AS96" s="466"/>
      <c r="AT96" s="466"/>
      <c r="AU96" s="466"/>
      <c r="AV96" s="466">
        <f t="shared" si="12"/>
        <v>0</v>
      </c>
      <c r="AW96" s="466"/>
      <c r="AX96" s="466"/>
      <c r="AY96" s="466"/>
    </row>
    <row r="97" spans="1:51">
      <c r="A97" s="459">
        <v>76</v>
      </c>
      <c r="B97" s="459"/>
      <c r="C97" s="459" t="str">
        <f>IF(入力ｼｰﾄ2!O99="","",入力ｼｰﾄ2!O99)</f>
        <v/>
      </c>
      <c r="D97" s="459"/>
      <c r="E97" s="459"/>
      <c r="F97" s="459"/>
      <c r="G97" s="459"/>
      <c r="H97" s="459"/>
      <c r="I97" s="464">
        <f>IF(入力ｼｰﾄ2!U99="",0,入力ｼｰﾄ2!U99)</f>
        <v>0</v>
      </c>
      <c r="J97" s="464"/>
      <c r="K97" s="464"/>
      <c r="L97" s="464">
        <f>IF(入力ｼｰﾄ2!X99="",0,入力ｼｰﾄ2!X99)</f>
        <v>0</v>
      </c>
      <c r="M97" s="464"/>
      <c r="N97" s="464"/>
      <c r="O97" s="464">
        <f>IF(入力ｼｰﾄ2!AA99="",0,入力ｼｰﾄ2!AA99)</f>
        <v>0</v>
      </c>
      <c r="P97" s="464"/>
      <c r="Q97" s="464"/>
      <c r="R97" s="465">
        <f t="shared" si="13"/>
        <v>0</v>
      </c>
      <c r="S97" s="465"/>
      <c r="T97" s="465"/>
      <c r="U97" s="459">
        <f>IF(入力ｼｰﾄ2!AG99="",0,入力ｼｰﾄ2!AG99)</f>
        <v>0</v>
      </c>
      <c r="V97" s="459"/>
      <c r="W97" s="459"/>
      <c r="X97" s="465">
        <f t="shared" si="14"/>
        <v>0</v>
      </c>
      <c r="Y97" s="465"/>
      <c r="Z97" s="465"/>
      <c r="AA97" s="465"/>
      <c r="AB97" s="466">
        <f>IF(入力ｼｰﾄ2!AN99="",0,入力ｼｰﾄ2!AN99)</f>
        <v>0</v>
      </c>
      <c r="AC97" s="466"/>
      <c r="AD97" s="466"/>
      <c r="AE97" s="466"/>
      <c r="AF97" s="467">
        <f t="shared" si="15"/>
        <v>0</v>
      </c>
      <c r="AG97" s="468"/>
      <c r="AH97" s="468"/>
      <c r="AI97" s="469"/>
      <c r="AJ97" s="466">
        <f>IF(入力ｼｰﾄ2!BU97=TRUE,20000,IF(入力ｼｰﾄ2!BV97=TRUE,11000,IF(入力ｼｰﾄ2!BW97=TRUE,2000,0)))</f>
        <v>0</v>
      </c>
      <c r="AK97" s="466"/>
      <c r="AL97" s="466"/>
      <c r="AM97" s="466"/>
      <c r="AN97" s="466">
        <f>IF(AJ97="-","-",IF(入力ｼｰﾄ2!BW97=TRUE,2000,ROUNDDOWN(X97*AJ97,0)))</f>
        <v>0</v>
      </c>
      <c r="AO97" s="466"/>
      <c r="AP97" s="466"/>
      <c r="AQ97" s="466"/>
      <c r="AR97" s="466">
        <f>IF(入力ｼｰﾄ2!O99="",0,70000)</f>
        <v>0</v>
      </c>
      <c r="AS97" s="466"/>
      <c r="AT97" s="466"/>
      <c r="AU97" s="466"/>
      <c r="AV97" s="466">
        <f t="shared" si="12"/>
        <v>0</v>
      </c>
      <c r="AW97" s="466"/>
      <c r="AX97" s="466"/>
      <c r="AY97" s="466"/>
    </row>
    <row r="98" spans="1:51">
      <c r="A98" s="459">
        <v>77</v>
      </c>
      <c r="B98" s="459"/>
      <c r="C98" s="459" t="str">
        <f>IF(入力ｼｰﾄ2!O100="","",入力ｼｰﾄ2!O100)</f>
        <v/>
      </c>
      <c r="D98" s="459"/>
      <c r="E98" s="459"/>
      <c r="F98" s="459"/>
      <c r="G98" s="459"/>
      <c r="H98" s="459"/>
      <c r="I98" s="464">
        <f>IF(入力ｼｰﾄ2!U100="",0,入力ｼｰﾄ2!U100)</f>
        <v>0</v>
      </c>
      <c r="J98" s="464"/>
      <c r="K98" s="464"/>
      <c r="L98" s="464">
        <f>IF(入力ｼｰﾄ2!X100="",0,入力ｼｰﾄ2!X100)</f>
        <v>0</v>
      </c>
      <c r="M98" s="464"/>
      <c r="N98" s="464"/>
      <c r="O98" s="464">
        <f>IF(入力ｼｰﾄ2!AA100="",0,入力ｼｰﾄ2!AA100)</f>
        <v>0</v>
      </c>
      <c r="P98" s="464"/>
      <c r="Q98" s="464"/>
      <c r="R98" s="465">
        <f t="shared" si="13"/>
        <v>0</v>
      </c>
      <c r="S98" s="465"/>
      <c r="T98" s="465"/>
      <c r="U98" s="459">
        <f>IF(入力ｼｰﾄ2!AG100="",0,入力ｼｰﾄ2!AG100)</f>
        <v>0</v>
      </c>
      <c r="V98" s="459"/>
      <c r="W98" s="459"/>
      <c r="X98" s="465">
        <f t="shared" si="14"/>
        <v>0</v>
      </c>
      <c r="Y98" s="465"/>
      <c r="Z98" s="465"/>
      <c r="AA98" s="465"/>
      <c r="AB98" s="466">
        <f>IF(入力ｼｰﾄ2!AN100="",0,入力ｼｰﾄ2!AN100)</f>
        <v>0</v>
      </c>
      <c r="AC98" s="466"/>
      <c r="AD98" s="466"/>
      <c r="AE98" s="466"/>
      <c r="AF98" s="467">
        <f t="shared" si="15"/>
        <v>0</v>
      </c>
      <c r="AG98" s="468"/>
      <c r="AH98" s="468"/>
      <c r="AI98" s="469"/>
      <c r="AJ98" s="466">
        <f>IF(入力ｼｰﾄ2!BU98=TRUE,20000,IF(入力ｼｰﾄ2!BV98=TRUE,11000,IF(入力ｼｰﾄ2!BW98=TRUE,2000,0)))</f>
        <v>0</v>
      </c>
      <c r="AK98" s="466"/>
      <c r="AL98" s="466"/>
      <c r="AM98" s="466"/>
      <c r="AN98" s="466">
        <f>IF(AJ98="-","-",IF(入力ｼｰﾄ2!BW98=TRUE,2000,ROUNDDOWN(X98*AJ98,0)))</f>
        <v>0</v>
      </c>
      <c r="AO98" s="466"/>
      <c r="AP98" s="466"/>
      <c r="AQ98" s="466"/>
      <c r="AR98" s="466">
        <f>IF(入力ｼｰﾄ2!O100="",0,70000)</f>
        <v>0</v>
      </c>
      <c r="AS98" s="466"/>
      <c r="AT98" s="466"/>
      <c r="AU98" s="466"/>
      <c r="AV98" s="466">
        <f t="shared" si="12"/>
        <v>0</v>
      </c>
      <c r="AW98" s="466"/>
      <c r="AX98" s="466"/>
      <c r="AY98" s="466"/>
    </row>
    <row r="99" spans="1:51">
      <c r="A99" s="459">
        <v>78</v>
      </c>
      <c r="B99" s="459"/>
      <c r="C99" s="459" t="str">
        <f>IF(入力ｼｰﾄ2!O101="","",入力ｼｰﾄ2!O101)</f>
        <v/>
      </c>
      <c r="D99" s="459"/>
      <c r="E99" s="459"/>
      <c r="F99" s="459"/>
      <c r="G99" s="459"/>
      <c r="H99" s="459"/>
      <c r="I99" s="464">
        <f>IF(入力ｼｰﾄ2!U101="",0,入力ｼｰﾄ2!U101)</f>
        <v>0</v>
      </c>
      <c r="J99" s="464"/>
      <c r="K99" s="464"/>
      <c r="L99" s="464">
        <f>IF(入力ｼｰﾄ2!X101="",0,入力ｼｰﾄ2!X101)</f>
        <v>0</v>
      </c>
      <c r="M99" s="464"/>
      <c r="N99" s="464"/>
      <c r="O99" s="464">
        <f>IF(入力ｼｰﾄ2!AA101="",0,入力ｼｰﾄ2!AA101)</f>
        <v>0</v>
      </c>
      <c r="P99" s="464"/>
      <c r="Q99" s="464"/>
      <c r="R99" s="465">
        <f t="shared" si="13"/>
        <v>0</v>
      </c>
      <c r="S99" s="465"/>
      <c r="T99" s="465"/>
      <c r="U99" s="459">
        <f>IF(入力ｼｰﾄ2!AG101="",0,入力ｼｰﾄ2!AG101)</f>
        <v>0</v>
      </c>
      <c r="V99" s="459"/>
      <c r="W99" s="459"/>
      <c r="X99" s="465">
        <f t="shared" si="14"/>
        <v>0</v>
      </c>
      <c r="Y99" s="465"/>
      <c r="Z99" s="465"/>
      <c r="AA99" s="465"/>
      <c r="AB99" s="466">
        <f>IF(入力ｼｰﾄ2!AN101="",0,入力ｼｰﾄ2!AN101)</f>
        <v>0</v>
      </c>
      <c r="AC99" s="466"/>
      <c r="AD99" s="466"/>
      <c r="AE99" s="466"/>
      <c r="AF99" s="467">
        <f t="shared" si="15"/>
        <v>0</v>
      </c>
      <c r="AG99" s="468"/>
      <c r="AH99" s="468"/>
      <c r="AI99" s="469"/>
      <c r="AJ99" s="466">
        <f>IF(入力ｼｰﾄ2!BU99=TRUE,20000,IF(入力ｼｰﾄ2!BV99=TRUE,11000,IF(入力ｼｰﾄ2!BW99=TRUE,2000,0)))</f>
        <v>0</v>
      </c>
      <c r="AK99" s="466"/>
      <c r="AL99" s="466"/>
      <c r="AM99" s="466"/>
      <c r="AN99" s="466">
        <f>IF(AJ99="-","-",IF(入力ｼｰﾄ2!BW99=TRUE,2000,ROUNDDOWN(X99*AJ99,0)))</f>
        <v>0</v>
      </c>
      <c r="AO99" s="466"/>
      <c r="AP99" s="466"/>
      <c r="AQ99" s="466"/>
      <c r="AR99" s="466">
        <f>IF(入力ｼｰﾄ2!O101="",0,70000)</f>
        <v>0</v>
      </c>
      <c r="AS99" s="466"/>
      <c r="AT99" s="466"/>
      <c r="AU99" s="466"/>
      <c r="AV99" s="466">
        <f t="shared" si="12"/>
        <v>0</v>
      </c>
      <c r="AW99" s="466"/>
      <c r="AX99" s="466"/>
      <c r="AY99" s="466"/>
    </row>
    <row r="100" spans="1:51">
      <c r="A100" s="459">
        <v>79</v>
      </c>
      <c r="B100" s="459"/>
      <c r="C100" s="459" t="str">
        <f>IF(入力ｼｰﾄ2!O102="","",入力ｼｰﾄ2!O102)</f>
        <v/>
      </c>
      <c r="D100" s="459"/>
      <c r="E100" s="459"/>
      <c r="F100" s="459"/>
      <c r="G100" s="459"/>
      <c r="H100" s="459"/>
      <c r="I100" s="464">
        <f>IF(入力ｼｰﾄ2!U102="",0,入力ｼｰﾄ2!U102)</f>
        <v>0</v>
      </c>
      <c r="J100" s="464"/>
      <c r="K100" s="464"/>
      <c r="L100" s="464">
        <f>IF(入力ｼｰﾄ2!X102="",0,入力ｼｰﾄ2!X102)</f>
        <v>0</v>
      </c>
      <c r="M100" s="464"/>
      <c r="N100" s="464"/>
      <c r="O100" s="464">
        <f>IF(入力ｼｰﾄ2!AA102="",0,入力ｼｰﾄ2!AA102)</f>
        <v>0</v>
      </c>
      <c r="P100" s="464"/>
      <c r="Q100" s="464"/>
      <c r="R100" s="465">
        <f t="shared" si="13"/>
        <v>0</v>
      </c>
      <c r="S100" s="465"/>
      <c r="T100" s="465"/>
      <c r="U100" s="459">
        <f>IF(入力ｼｰﾄ2!AG102="",0,入力ｼｰﾄ2!AG102)</f>
        <v>0</v>
      </c>
      <c r="V100" s="459"/>
      <c r="W100" s="459"/>
      <c r="X100" s="465">
        <f t="shared" si="14"/>
        <v>0</v>
      </c>
      <c r="Y100" s="465"/>
      <c r="Z100" s="465"/>
      <c r="AA100" s="465"/>
      <c r="AB100" s="466">
        <f>IF(入力ｼｰﾄ2!AN102="",0,入力ｼｰﾄ2!AN102)</f>
        <v>0</v>
      </c>
      <c r="AC100" s="466"/>
      <c r="AD100" s="466"/>
      <c r="AE100" s="466"/>
      <c r="AF100" s="467">
        <f t="shared" si="15"/>
        <v>0</v>
      </c>
      <c r="AG100" s="468"/>
      <c r="AH100" s="468"/>
      <c r="AI100" s="469"/>
      <c r="AJ100" s="466">
        <f>IF(入力ｼｰﾄ2!BU100=TRUE,20000,IF(入力ｼｰﾄ2!BV100=TRUE,11000,IF(入力ｼｰﾄ2!BW100=TRUE,2000,0)))</f>
        <v>0</v>
      </c>
      <c r="AK100" s="466"/>
      <c r="AL100" s="466"/>
      <c r="AM100" s="466"/>
      <c r="AN100" s="466">
        <f>IF(AJ100="-","-",IF(入力ｼｰﾄ2!BW100=TRUE,2000,ROUNDDOWN(X100*AJ100,0)))</f>
        <v>0</v>
      </c>
      <c r="AO100" s="466"/>
      <c r="AP100" s="466"/>
      <c r="AQ100" s="466"/>
      <c r="AR100" s="466">
        <f>IF(入力ｼｰﾄ2!O102="",0,70000)</f>
        <v>0</v>
      </c>
      <c r="AS100" s="466"/>
      <c r="AT100" s="466"/>
      <c r="AU100" s="466"/>
      <c r="AV100" s="466">
        <f t="shared" si="12"/>
        <v>0</v>
      </c>
      <c r="AW100" s="466"/>
      <c r="AX100" s="466"/>
      <c r="AY100" s="466"/>
    </row>
    <row r="101" spans="1:51">
      <c r="A101" s="459">
        <v>80</v>
      </c>
      <c r="B101" s="459"/>
      <c r="C101" s="459" t="str">
        <f>IF(入力ｼｰﾄ2!O103="","",入力ｼｰﾄ2!O103)</f>
        <v/>
      </c>
      <c r="D101" s="459"/>
      <c r="E101" s="459"/>
      <c r="F101" s="459"/>
      <c r="G101" s="459"/>
      <c r="H101" s="459"/>
      <c r="I101" s="464">
        <f>IF(入力ｼｰﾄ2!U103="",0,入力ｼｰﾄ2!U103)</f>
        <v>0</v>
      </c>
      <c r="J101" s="464"/>
      <c r="K101" s="464"/>
      <c r="L101" s="464">
        <f>IF(入力ｼｰﾄ2!X103="",0,入力ｼｰﾄ2!X103)</f>
        <v>0</v>
      </c>
      <c r="M101" s="464"/>
      <c r="N101" s="464"/>
      <c r="O101" s="464">
        <f>IF(入力ｼｰﾄ2!AA103="",0,入力ｼｰﾄ2!AA103)</f>
        <v>0</v>
      </c>
      <c r="P101" s="464"/>
      <c r="Q101" s="464"/>
      <c r="R101" s="465">
        <f t="shared" si="13"/>
        <v>0</v>
      </c>
      <c r="S101" s="465"/>
      <c r="T101" s="465"/>
      <c r="U101" s="459">
        <f>IF(入力ｼｰﾄ2!AG103="",0,入力ｼｰﾄ2!AG103)</f>
        <v>0</v>
      </c>
      <c r="V101" s="459"/>
      <c r="W101" s="459"/>
      <c r="X101" s="465">
        <f t="shared" si="14"/>
        <v>0</v>
      </c>
      <c r="Y101" s="465"/>
      <c r="Z101" s="465"/>
      <c r="AA101" s="465"/>
      <c r="AB101" s="466">
        <f>IF(入力ｼｰﾄ2!AN103="",0,入力ｼｰﾄ2!AN103)</f>
        <v>0</v>
      </c>
      <c r="AC101" s="466"/>
      <c r="AD101" s="466"/>
      <c r="AE101" s="466"/>
      <c r="AF101" s="467">
        <f t="shared" si="15"/>
        <v>0</v>
      </c>
      <c r="AG101" s="468"/>
      <c r="AH101" s="468"/>
      <c r="AI101" s="469"/>
      <c r="AJ101" s="466">
        <f>IF(入力ｼｰﾄ2!BU101=TRUE,20000,IF(入力ｼｰﾄ2!BV101=TRUE,11000,IF(入力ｼｰﾄ2!BW101=TRUE,2000,0)))</f>
        <v>0</v>
      </c>
      <c r="AK101" s="466"/>
      <c r="AL101" s="466"/>
      <c r="AM101" s="466"/>
      <c r="AN101" s="466">
        <f>IF(AJ101="-","-",IF(入力ｼｰﾄ2!BW101=TRUE,2000,ROUNDDOWN(X101*AJ101,0)))</f>
        <v>0</v>
      </c>
      <c r="AO101" s="466"/>
      <c r="AP101" s="466"/>
      <c r="AQ101" s="466"/>
      <c r="AR101" s="466">
        <f>IF(入力ｼｰﾄ2!O103="",0,70000)</f>
        <v>0</v>
      </c>
      <c r="AS101" s="466"/>
      <c r="AT101" s="466"/>
      <c r="AU101" s="466"/>
      <c r="AV101" s="466">
        <f t="shared" si="12"/>
        <v>0</v>
      </c>
      <c r="AW101" s="466"/>
      <c r="AX101" s="466"/>
      <c r="AY101" s="466"/>
    </row>
    <row r="102" spans="1:51">
      <c r="A102" s="459">
        <v>81</v>
      </c>
      <c r="B102" s="459"/>
      <c r="C102" s="459" t="str">
        <f>IF(入力ｼｰﾄ2!O104="","",入力ｼｰﾄ2!O104)</f>
        <v/>
      </c>
      <c r="D102" s="459"/>
      <c r="E102" s="459"/>
      <c r="F102" s="459"/>
      <c r="G102" s="459"/>
      <c r="H102" s="459"/>
      <c r="I102" s="464">
        <f>IF(入力ｼｰﾄ2!U104="",0,入力ｼｰﾄ2!U104)</f>
        <v>0</v>
      </c>
      <c r="J102" s="464"/>
      <c r="K102" s="464"/>
      <c r="L102" s="464">
        <f>IF(入力ｼｰﾄ2!X104="",0,入力ｼｰﾄ2!X104)</f>
        <v>0</v>
      </c>
      <c r="M102" s="464"/>
      <c r="N102" s="464"/>
      <c r="O102" s="464">
        <f>IF(入力ｼｰﾄ2!AA104="",0,入力ｼｰﾄ2!AA104)</f>
        <v>0</v>
      </c>
      <c r="P102" s="464"/>
      <c r="Q102" s="464"/>
      <c r="R102" s="465">
        <f t="shared" si="13"/>
        <v>0</v>
      </c>
      <c r="S102" s="465"/>
      <c r="T102" s="465"/>
      <c r="U102" s="459">
        <f>IF(入力ｼｰﾄ2!AG104="",0,入力ｼｰﾄ2!AG104)</f>
        <v>0</v>
      </c>
      <c r="V102" s="459"/>
      <c r="W102" s="459"/>
      <c r="X102" s="465">
        <f t="shared" si="14"/>
        <v>0</v>
      </c>
      <c r="Y102" s="465"/>
      <c r="Z102" s="465"/>
      <c r="AA102" s="465"/>
      <c r="AB102" s="466">
        <f>IF(入力ｼｰﾄ2!AN104="",0,入力ｼｰﾄ2!AN104)</f>
        <v>0</v>
      </c>
      <c r="AC102" s="466"/>
      <c r="AD102" s="466"/>
      <c r="AE102" s="466"/>
      <c r="AF102" s="467">
        <f t="shared" si="15"/>
        <v>0</v>
      </c>
      <c r="AG102" s="468"/>
      <c r="AH102" s="468"/>
      <c r="AI102" s="469"/>
      <c r="AJ102" s="466">
        <f>IF(入力ｼｰﾄ2!BU102=TRUE,20000,IF(入力ｼｰﾄ2!BV102=TRUE,11000,IF(入力ｼｰﾄ2!BW102=TRUE,2000,0)))</f>
        <v>0</v>
      </c>
      <c r="AK102" s="466"/>
      <c r="AL102" s="466"/>
      <c r="AM102" s="466"/>
      <c r="AN102" s="466">
        <f>IF(AJ102="-","-",IF(入力ｼｰﾄ2!BW102=TRUE,2000,ROUNDDOWN(X102*AJ102,0)))</f>
        <v>0</v>
      </c>
      <c r="AO102" s="466"/>
      <c r="AP102" s="466"/>
      <c r="AQ102" s="466"/>
      <c r="AR102" s="466">
        <f>IF(入力ｼｰﾄ2!O104="",0,70000)</f>
        <v>0</v>
      </c>
      <c r="AS102" s="466"/>
      <c r="AT102" s="466"/>
      <c r="AU102" s="466"/>
      <c r="AV102" s="466">
        <f t="shared" si="12"/>
        <v>0</v>
      </c>
      <c r="AW102" s="466"/>
      <c r="AX102" s="466"/>
      <c r="AY102" s="466"/>
    </row>
    <row r="103" spans="1:51">
      <c r="A103" s="459">
        <v>82</v>
      </c>
      <c r="B103" s="459"/>
      <c r="C103" s="459" t="str">
        <f>IF(入力ｼｰﾄ2!O105="","",入力ｼｰﾄ2!O105)</f>
        <v/>
      </c>
      <c r="D103" s="459"/>
      <c r="E103" s="459"/>
      <c r="F103" s="459"/>
      <c r="G103" s="459"/>
      <c r="H103" s="459"/>
      <c r="I103" s="464">
        <f>IF(入力ｼｰﾄ2!U105="",0,入力ｼｰﾄ2!U105)</f>
        <v>0</v>
      </c>
      <c r="J103" s="464"/>
      <c r="K103" s="464"/>
      <c r="L103" s="464">
        <f>IF(入力ｼｰﾄ2!X105="",0,入力ｼｰﾄ2!X105)</f>
        <v>0</v>
      </c>
      <c r="M103" s="464"/>
      <c r="N103" s="464"/>
      <c r="O103" s="464">
        <f>IF(入力ｼｰﾄ2!AA105="",0,入力ｼｰﾄ2!AA105)</f>
        <v>0</v>
      </c>
      <c r="P103" s="464"/>
      <c r="Q103" s="464"/>
      <c r="R103" s="465">
        <f t="shared" si="13"/>
        <v>0</v>
      </c>
      <c r="S103" s="465"/>
      <c r="T103" s="465"/>
      <c r="U103" s="459">
        <f>IF(入力ｼｰﾄ2!AG105="",0,入力ｼｰﾄ2!AG105)</f>
        <v>0</v>
      </c>
      <c r="V103" s="459"/>
      <c r="W103" s="459"/>
      <c r="X103" s="465">
        <f t="shared" si="14"/>
        <v>0</v>
      </c>
      <c r="Y103" s="465"/>
      <c r="Z103" s="465"/>
      <c r="AA103" s="465"/>
      <c r="AB103" s="466">
        <f>IF(入力ｼｰﾄ2!AN105="",0,入力ｼｰﾄ2!AN105)</f>
        <v>0</v>
      </c>
      <c r="AC103" s="466"/>
      <c r="AD103" s="466"/>
      <c r="AE103" s="466"/>
      <c r="AF103" s="467">
        <f t="shared" si="15"/>
        <v>0</v>
      </c>
      <c r="AG103" s="468"/>
      <c r="AH103" s="468"/>
      <c r="AI103" s="469"/>
      <c r="AJ103" s="466">
        <f>IF(入力ｼｰﾄ2!BU103=TRUE,20000,IF(入力ｼｰﾄ2!BV103=TRUE,11000,IF(入力ｼｰﾄ2!BW103=TRUE,2000,0)))</f>
        <v>0</v>
      </c>
      <c r="AK103" s="466"/>
      <c r="AL103" s="466"/>
      <c r="AM103" s="466"/>
      <c r="AN103" s="466">
        <f>IF(AJ103="-","-",IF(入力ｼｰﾄ2!BW103=TRUE,2000,ROUNDDOWN(X103*AJ103,0)))</f>
        <v>0</v>
      </c>
      <c r="AO103" s="466"/>
      <c r="AP103" s="466"/>
      <c r="AQ103" s="466"/>
      <c r="AR103" s="466">
        <f>IF(入力ｼｰﾄ2!O105="",0,70000)</f>
        <v>0</v>
      </c>
      <c r="AS103" s="466"/>
      <c r="AT103" s="466"/>
      <c r="AU103" s="466"/>
      <c r="AV103" s="466">
        <f t="shared" si="12"/>
        <v>0</v>
      </c>
      <c r="AW103" s="466"/>
      <c r="AX103" s="466"/>
      <c r="AY103" s="466"/>
    </row>
    <row r="104" spans="1:51">
      <c r="A104" s="459">
        <v>83</v>
      </c>
      <c r="B104" s="459"/>
      <c r="C104" s="459" t="str">
        <f>IF(入力ｼｰﾄ2!O106="","",入力ｼｰﾄ2!O106)</f>
        <v/>
      </c>
      <c r="D104" s="459"/>
      <c r="E104" s="459"/>
      <c r="F104" s="459"/>
      <c r="G104" s="459"/>
      <c r="H104" s="459"/>
      <c r="I104" s="464">
        <f>IF(入力ｼｰﾄ2!U106="",0,入力ｼｰﾄ2!U106)</f>
        <v>0</v>
      </c>
      <c r="J104" s="464"/>
      <c r="K104" s="464"/>
      <c r="L104" s="464">
        <f>IF(入力ｼｰﾄ2!X106="",0,入力ｼｰﾄ2!X106)</f>
        <v>0</v>
      </c>
      <c r="M104" s="464"/>
      <c r="N104" s="464"/>
      <c r="O104" s="464">
        <f>IF(入力ｼｰﾄ2!AA106="",0,入力ｼｰﾄ2!AA106)</f>
        <v>0</v>
      </c>
      <c r="P104" s="464"/>
      <c r="Q104" s="464"/>
      <c r="R104" s="465">
        <f t="shared" si="13"/>
        <v>0</v>
      </c>
      <c r="S104" s="465"/>
      <c r="T104" s="465"/>
      <c r="U104" s="459">
        <f>IF(入力ｼｰﾄ2!AG106="",0,入力ｼｰﾄ2!AG106)</f>
        <v>0</v>
      </c>
      <c r="V104" s="459"/>
      <c r="W104" s="459"/>
      <c r="X104" s="465">
        <f t="shared" si="14"/>
        <v>0</v>
      </c>
      <c r="Y104" s="465"/>
      <c r="Z104" s="465"/>
      <c r="AA104" s="465"/>
      <c r="AB104" s="466">
        <f>IF(入力ｼｰﾄ2!AN106="",0,入力ｼｰﾄ2!AN106)</f>
        <v>0</v>
      </c>
      <c r="AC104" s="466"/>
      <c r="AD104" s="466"/>
      <c r="AE104" s="466"/>
      <c r="AF104" s="467">
        <f t="shared" si="15"/>
        <v>0</v>
      </c>
      <c r="AG104" s="468"/>
      <c r="AH104" s="468"/>
      <c r="AI104" s="469"/>
      <c r="AJ104" s="466">
        <f>IF(入力ｼｰﾄ2!BU104=TRUE,20000,IF(入力ｼｰﾄ2!BV104=TRUE,11000,IF(入力ｼｰﾄ2!BW104=TRUE,2000,0)))</f>
        <v>0</v>
      </c>
      <c r="AK104" s="466"/>
      <c r="AL104" s="466"/>
      <c r="AM104" s="466"/>
      <c r="AN104" s="466">
        <f>IF(AJ104="-","-",IF(入力ｼｰﾄ2!BW104=TRUE,2000,ROUNDDOWN(X104*AJ104,0)))</f>
        <v>0</v>
      </c>
      <c r="AO104" s="466"/>
      <c r="AP104" s="466"/>
      <c r="AQ104" s="466"/>
      <c r="AR104" s="466">
        <f>IF(入力ｼｰﾄ2!O106="",0,70000)</f>
        <v>0</v>
      </c>
      <c r="AS104" s="466"/>
      <c r="AT104" s="466"/>
      <c r="AU104" s="466"/>
      <c r="AV104" s="466">
        <f t="shared" si="12"/>
        <v>0</v>
      </c>
      <c r="AW104" s="466"/>
      <c r="AX104" s="466"/>
      <c r="AY104" s="466"/>
    </row>
    <row r="105" spans="1:51">
      <c r="A105" s="459">
        <v>84</v>
      </c>
      <c r="B105" s="459"/>
      <c r="C105" s="459" t="str">
        <f>IF(入力ｼｰﾄ2!O107="","",入力ｼｰﾄ2!O107)</f>
        <v/>
      </c>
      <c r="D105" s="459"/>
      <c r="E105" s="459"/>
      <c r="F105" s="459"/>
      <c r="G105" s="459"/>
      <c r="H105" s="459"/>
      <c r="I105" s="464">
        <f>IF(入力ｼｰﾄ2!U107="",0,入力ｼｰﾄ2!U107)</f>
        <v>0</v>
      </c>
      <c r="J105" s="464"/>
      <c r="K105" s="464"/>
      <c r="L105" s="464">
        <f>IF(入力ｼｰﾄ2!X107="",0,入力ｼｰﾄ2!X107)</f>
        <v>0</v>
      </c>
      <c r="M105" s="464"/>
      <c r="N105" s="464"/>
      <c r="O105" s="464">
        <f>IF(入力ｼｰﾄ2!AA107="",0,入力ｼｰﾄ2!AA107)</f>
        <v>0</v>
      </c>
      <c r="P105" s="464"/>
      <c r="Q105" s="464"/>
      <c r="R105" s="465">
        <f t="shared" si="13"/>
        <v>0</v>
      </c>
      <c r="S105" s="465"/>
      <c r="T105" s="465"/>
      <c r="U105" s="459">
        <f>IF(入力ｼｰﾄ2!AG107="",0,入力ｼｰﾄ2!AG107)</f>
        <v>0</v>
      </c>
      <c r="V105" s="459"/>
      <c r="W105" s="459"/>
      <c r="X105" s="465">
        <f t="shared" si="14"/>
        <v>0</v>
      </c>
      <c r="Y105" s="465"/>
      <c r="Z105" s="465"/>
      <c r="AA105" s="465"/>
      <c r="AB105" s="466">
        <f>IF(入力ｼｰﾄ2!AN107="",0,入力ｼｰﾄ2!AN107)</f>
        <v>0</v>
      </c>
      <c r="AC105" s="466"/>
      <c r="AD105" s="466"/>
      <c r="AE105" s="466"/>
      <c r="AF105" s="467">
        <f t="shared" si="15"/>
        <v>0</v>
      </c>
      <c r="AG105" s="468"/>
      <c r="AH105" s="468"/>
      <c r="AI105" s="469"/>
      <c r="AJ105" s="466">
        <f>IF(入力ｼｰﾄ2!BU105=TRUE,20000,IF(入力ｼｰﾄ2!BV105=TRUE,11000,IF(入力ｼｰﾄ2!BW105=TRUE,2000,0)))</f>
        <v>0</v>
      </c>
      <c r="AK105" s="466"/>
      <c r="AL105" s="466"/>
      <c r="AM105" s="466"/>
      <c r="AN105" s="466">
        <f>IF(AJ105="-","-",IF(入力ｼｰﾄ2!BW105=TRUE,2000,ROUNDDOWN(X105*AJ105,0)))</f>
        <v>0</v>
      </c>
      <c r="AO105" s="466"/>
      <c r="AP105" s="466"/>
      <c r="AQ105" s="466"/>
      <c r="AR105" s="466">
        <f>IF(入力ｼｰﾄ2!O107="",0,70000)</f>
        <v>0</v>
      </c>
      <c r="AS105" s="466"/>
      <c r="AT105" s="466"/>
      <c r="AU105" s="466"/>
      <c r="AV105" s="466">
        <f t="shared" si="12"/>
        <v>0</v>
      </c>
      <c r="AW105" s="466"/>
      <c r="AX105" s="466"/>
      <c r="AY105" s="466"/>
    </row>
    <row r="106" spans="1:51">
      <c r="A106" s="459">
        <v>85</v>
      </c>
      <c r="B106" s="459"/>
      <c r="C106" s="459" t="str">
        <f>IF(入力ｼｰﾄ2!O108="","",入力ｼｰﾄ2!O108)</f>
        <v/>
      </c>
      <c r="D106" s="459"/>
      <c r="E106" s="459"/>
      <c r="F106" s="459"/>
      <c r="G106" s="459"/>
      <c r="H106" s="459"/>
      <c r="I106" s="464">
        <f>IF(入力ｼｰﾄ2!U108="",0,入力ｼｰﾄ2!U108)</f>
        <v>0</v>
      </c>
      <c r="J106" s="464"/>
      <c r="K106" s="464"/>
      <c r="L106" s="464">
        <f>IF(入力ｼｰﾄ2!X108="",0,入力ｼｰﾄ2!X108)</f>
        <v>0</v>
      </c>
      <c r="M106" s="464"/>
      <c r="N106" s="464"/>
      <c r="O106" s="464">
        <f>IF(入力ｼｰﾄ2!AA108="",0,入力ｼｰﾄ2!AA108)</f>
        <v>0</v>
      </c>
      <c r="P106" s="464"/>
      <c r="Q106" s="464"/>
      <c r="R106" s="465">
        <f t="shared" si="13"/>
        <v>0</v>
      </c>
      <c r="S106" s="465"/>
      <c r="T106" s="465"/>
      <c r="U106" s="459">
        <f>IF(入力ｼｰﾄ2!AG108="",0,入力ｼｰﾄ2!AG108)</f>
        <v>0</v>
      </c>
      <c r="V106" s="459"/>
      <c r="W106" s="459"/>
      <c r="X106" s="465">
        <f t="shared" si="14"/>
        <v>0</v>
      </c>
      <c r="Y106" s="465"/>
      <c r="Z106" s="465"/>
      <c r="AA106" s="465"/>
      <c r="AB106" s="466">
        <f>IF(入力ｼｰﾄ2!AN108="",0,入力ｼｰﾄ2!AN108)</f>
        <v>0</v>
      </c>
      <c r="AC106" s="466"/>
      <c r="AD106" s="466"/>
      <c r="AE106" s="466"/>
      <c r="AF106" s="467">
        <f t="shared" si="15"/>
        <v>0</v>
      </c>
      <c r="AG106" s="468"/>
      <c r="AH106" s="468"/>
      <c r="AI106" s="469"/>
      <c r="AJ106" s="466">
        <f>IF(入力ｼｰﾄ2!BU106=TRUE,20000,IF(入力ｼｰﾄ2!BV106=TRUE,11000,IF(入力ｼｰﾄ2!BW106=TRUE,2000,0)))</f>
        <v>0</v>
      </c>
      <c r="AK106" s="466"/>
      <c r="AL106" s="466"/>
      <c r="AM106" s="466"/>
      <c r="AN106" s="466">
        <f>IF(AJ106="-","-",IF(入力ｼｰﾄ2!BW106=TRUE,2000,ROUNDDOWN(X106*AJ106,0)))</f>
        <v>0</v>
      </c>
      <c r="AO106" s="466"/>
      <c r="AP106" s="466"/>
      <c r="AQ106" s="466"/>
      <c r="AR106" s="466">
        <f>IF(入力ｼｰﾄ2!O108="",0,70000)</f>
        <v>0</v>
      </c>
      <c r="AS106" s="466"/>
      <c r="AT106" s="466"/>
      <c r="AU106" s="466"/>
      <c r="AV106" s="466">
        <f t="shared" si="12"/>
        <v>0</v>
      </c>
      <c r="AW106" s="466"/>
      <c r="AX106" s="466"/>
      <c r="AY106" s="466"/>
    </row>
    <row r="107" spans="1:51">
      <c r="A107" s="459">
        <v>86</v>
      </c>
      <c r="B107" s="459"/>
      <c r="C107" s="459" t="str">
        <f>IF(入力ｼｰﾄ2!O109="","",入力ｼｰﾄ2!O109)</f>
        <v/>
      </c>
      <c r="D107" s="459"/>
      <c r="E107" s="459"/>
      <c r="F107" s="459"/>
      <c r="G107" s="459"/>
      <c r="H107" s="459"/>
      <c r="I107" s="464">
        <f>IF(入力ｼｰﾄ2!U109="",0,入力ｼｰﾄ2!U109)</f>
        <v>0</v>
      </c>
      <c r="J107" s="464"/>
      <c r="K107" s="464"/>
      <c r="L107" s="464">
        <f>IF(入力ｼｰﾄ2!X109="",0,入力ｼｰﾄ2!X109)</f>
        <v>0</v>
      </c>
      <c r="M107" s="464"/>
      <c r="N107" s="464"/>
      <c r="O107" s="464">
        <f>IF(入力ｼｰﾄ2!AA109="",0,入力ｼｰﾄ2!AA109)</f>
        <v>0</v>
      </c>
      <c r="P107" s="464"/>
      <c r="Q107" s="464"/>
      <c r="R107" s="465">
        <f t="shared" si="13"/>
        <v>0</v>
      </c>
      <c r="S107" s="465"/>
      <c r="T107" s="465"/>
      <c r="U107" s="459">
        <f>IF(入力ｼｰﾄ2!AG109="",0,入力ｼｰﾄ2!AG109)</f>
        <v>0</v>
      </c>
      <c r="V107" s="459"/>
      <c r="W107" s="459"/>
      <c r="X107" s="465">
        <f t="shared" si="14"/>
        <v>0</v>
      </c>
      <c r="Y107" s="465"/>
      <c r="Z107" s="465"/>
      <c r="AA107" s="465"/>
      <c r="AB107" s="466">
        <f>IF(入力ｼｰﾄ2!AN109="",0,入力ｼｰﾄ2!AN109)</f>
        <v>0</v>
      </c>
      <c r="AC107" s="466"/>
      <c r="AD107" s="466"/>
      <c r="AE107" s="466"/>
      <c r="AF107" s="467">
        <f t="shared" si="15"/>
        <v>0</v>
      </c>
      <c r="AG107" s="468"/>
      <c r="AH107" s="468"/>
      <c r="AI107" s="469"/>
      <c r="AJ107" s="466">
        <f>IF(入力ｼｰﾄ2!BU107=TRUE,20000,IF(入力ｼｰﾄ2!BV107=TRUE,11000,IF(入力ｼｰﾄ2!BW107=TRUE,2000,0)))</f>
        <v>0</v>
      </c>
      <c r="AK107" s="466"/>
      <c r="AL107" s="466"/>
      <c r="AM107" s="466"/>
      <c r="AN107" s="466">
        <f>IF(AJ107="-","-",IF(入力ｼｰﾄ2!BW107=TRUE,2000,ROUNDDOWN(X107*AJ107,0)))</f>
        <v>0</v>
      </c>
      <c r="AO107" s="466"/>
      <c r="AP107" s="466"/>
      <c r="AQ107" s="466"/>
      <c r="AR107" s="466">
        <f>IF(入力ｼｰﾄ2!O109="",0,70000)</f>
        <v>0</v>
      </c>
      <c r="AS107" s="466"/>
      <c r="AT107" s="466"/>
      <c r="AU107" s="466"/>
      <c r="AV107" s="466">
        <f t="shared" si="12"/>
        <v>0</v>
      </c>
      <c r="AW107" s="466"/>
      <c r="AX107" s="466"/>
      <c r="AY107" s="466"/>
    </row>
    <row r="108" spans="1:51">
      <c r="A108" s="459">
        <v>87</v>
      </c>
      <c r="B108" s="459"/>
      <c r="C108" s="459" t="str">
        <f>IF(入力ｼｰﾄ2!O110="","",入力ｼｰﾄ2!O110)</f>
        <v/>
      </c>
      <c r="D108" s="459"/>
      <c r="E108" s="459"/>
      <c r="F108" s="459"/>
      <c r="G108" s="459"/>
      <c r="H108" s="459"/>
      <c r="I108" s="464">
        <f>IF(入力ｼｰﾄ2!U110="",0,入力ｼｰﾄ2!U110)</f>
        <v>0</v>
      </c>
      <c r="J108" s="464"/>
      <c r="K108" s="464"/>
      <c r="L108" s="464">
        <f>IF(入力ｼｰﾄ2!X110="",0,入力ｼｰﾄ2!X110)</f>
        <v>0</v>
      </c>
      <c r="M108" s="464"/>
      <c r="N108" s="464"/>
      <c r="O108" s="464">
        <f>IF(入力ｼｰﾄ2!AA110="",0,入力ｼｰﾄ2!AA110)</f>
        <v>0</v>
      </c>
      <c r="P108" s="464"/>
      <c r="Q108" s="464"/>
      <c r="R108" s="465">
        <f t="shared" si="13"/>
        <v>0</v>
      </c>
      <c r="S108" s="465"/>
      <c r="T108" s="465"/>
      <c r="U108" s="459">
        <f>IF(入力ｼｰﾄ2!AG110="",0,入力ｼｰﾄ2!AG110)</f>
        <v>0</v>
      </c>
      <c r="V108" s="459"/>
      <c r="W108" s="459"/>
      <c r="X108" s="465">
        <f t="shared" si="14"/>
        <v>0</v>
      </c>
      <c r="Y108" s="465"/>
      <c r="Z108" s="465"/>
      <c r="AA108" s="465"/>
      <c r="AB108" s="466">
        <f>IF(入力ｼｰﾄ2!AN110="",0,入力ｼｰﾄ2!AN110)</f>
        <v>0</v>
      </c>
      <c r="AC108" s="466"/>
      <c r="AD108" s="466"/>
      <c r="AE108" s="466"/>
      <c r="AF108" s="467">
        <f t="shared" si="15"/>
        <v>0</v>
      </c>
      <c r="AG108" s="468"/>
      <c r="AH108" s="468"/>
      <c r="AI108" s="469"/>
      <c r="AJ108" s="466">
        <f>IF(入力ｼｰﾄ2!BU108=TRUE,20000,IF(入力ｼｰﾄ2!BV108=TRUE,11000,IF(入力ｼｰﾄ2!BW108=TRUE,2000,0)))</f>
        <v>0</v>
      </c>
      <c r="AK108" s="466"/>
      <c r="AL108" s="466"/>
      <c r="AM108" s="466"/>
      <c r="AN108" s="466">
        <f>IF(AJ108="-","-",IF(入力ｼｰﾄ2!BW108=TRUE,2000,ROUNDDOWN(X108*AJ108,0)))</f>
        <v>0</v>
      </c>
      <c r="AO108" s="466"/>
      <c r="AP108" s="466"/>
      <c r="AQ108" s="466"/>
      <c r="AR108" s="466">
        <f>IF(入力ｼｰﾄ2!O110="",0,70000)</f>
        <v>0</v>
      </c>
      <c r="AS108" s="466"/>
      <c r="AT108" s="466"/>
      <c r="AU108" s="466"/>
      <c r="AV108" s="466">
        <f t="shared" si="12"/>
        <v>0</v>
      </c>
      <c r="AW108" s="466"/>
      <c r="AX108" s="466"/>
      <c r="AY108" s="466"/>
    </row>
    <row r="109" spans="1:51">
      <c r="A109" s="459">
        <v>88</v>
      </c>
      <c r="B109" s="459"/>
      <c r="C109" s="459" t="str">
        <f>IF(入力ｼｰﾄ2!O111="","",入力ｼｰﾄ2!O111)</f>
        <v/>
      </c>
      <c r="D109" s="459"/>
      <c r="E109" s="459"/>
      <c r="F109" s="459"/>
      <c r="G109" s="459"/>
      <c r="H109" s="459"/>
      <c r="I109" s="464">
        <f>IF(入力ｼｰﾄ2!U111="",0,入力ｼｰﾄ2!U111)</f>
        <v>0</v>
      </c>
      <c r="J109" s="464"/>
      <c r="K109" s="464"/>
      <c r="L109" s="464">
        <f>IF(入力ｼｰﾄ2!X111="",0,入力ｼｰﾄ2!X111)</f>
        <v>0</v>
      </c>
      <c r="M109" s="464"/>
      <c r="N109" s="464"/>
      <c r="O109" s="464">
        <f>IF(入力ｼｰﾄ2!AA111="",0,入力ｼｰﾄ2!AA111)</f>
        <v>0</v>
      </c>
      <c r="P109" s="464"/>
      <c r="Q109" s="464"/>
      <c r="R109" s="465">
        <f t="shared" si="13"/>
        <v>0</v>
      </c>
      <c r="S109" s="465"/>
      <c r="T109" s="465"/>
      <c r="U109" s="459">
        <f>IF(入力ｼｰﾄ2!AG111="",0,入力ｼｰﾄ2!AG111)</f>
        <v>0</v>
      </c>
      <c r="V109" s="459"/>
      <c r="W109" s="459"/>
      <c r="X109" s="465">
        <f t="shared" si="14"/>
        <v>0</v>
      </c>
      <c r="Y109" s="465"/>
      <c r="Z109" s="465"/>
      <c r="AA109" s="465"/>
      <c r="AB109" s="466">
        <f>IF(入力ｼｰﾄ2!AN111="",0,入力ｼｰﾄ2!AN111)</f>
        <v>0</v>
      </c>
      <c r="AC109" s="466"/>
      <c r="AD109" s="466"/>
      <c r="AE109" s="466"/>
      <c r="AF109" s="467">
        <f t="shared" si="15"/>
        <v>0</v>
      </c>
      <c r="AG109" s="468"/>
      <c r="AH109" s="468"/>
      <c r="AI109" s="469"/>
      <c r="AJ109" s="466">
        <f>IF(入力ｼｰﾄ2!BU109=TRUE,20000,IF(入力ｼｰﾄ2!BV109=TRUE,11000,IF(入力ｼｰﾄ2!BW109=TRUE,2000,0)))</f>
        <v>0</v>
      </c>
      <c r="AK109" s="466"/>
      <c r="AL109" s="466"/>
      <c r="AM109" s="466"/>
      <c r="AN109" s="466">
        <f>IF(AJ109="-","-",IF(入力ｼｰﾄ2!BW109=TRUE,2000,ROUNDDOWN(X109*AJ109,0)))</f>
        <v>0</v>
      </c>
      <c r="AO109" s="466"/>
      <c r="AP109" s="466"/>
      <c r="AQ109" s="466"/>
      <c r="AR109" s="466">
        <f>IF(入力ｼｰﾄ2!O111="",0,70000)</f>
        <v>0</v>
      </c>
      <c r="AS109" s="466"/>
      <c r="AT109" s="466"/>
      <c r="AU109" s="466"/>
      <c r="AV109" s="466">
        <f t="shared" si="12"/>
        <v>0</v>
      </c>
      <c r="AW109" s="466"/>
      <c r="AX109" s="466"/>
      <c r="AY109" s="466"/>
    </row>
    <row r="110" spans="1:51">
      <c r="A110" s="459">
        <v>89</v>
      </c>
      <c r="B110" s="459"/>
      <c r="C110" s="459" t="str">
        <f>IF(入力ｼｰﾄ2!O112="","",入力ｼｰﾄ2!O112)</f>
        <v/>
      </c>
      <c r="D110" s="459"/>
      <c r="E110" s="459"/>
      <c r="F110" s="459"/>
      <c r="G110" s="459"/>
      <c r="H110" s="459"/>
      <c r="I110" s="464">
        <f>IF(入力ｼｰﾄ2!U112="",0,入力ｼｰﾄ2!U112)</f>
        <v>0</v>
      </c>
      <c r="J110" s="464"/>
      <c r="K110" s="464"/>
      <c r="L110" s="464">
        <f>IF(入力ｼｰﾄ2!X112="",0,入力ｼｰﾄ2!X112)</f>
        <v>0</v>
      </c>
      <c r="M110" s="464"/>
      <c r="N110" s="464"/>
      <c r="O110" s="464">
        <f>IF(入力ｼｰﾄ2!AA112="",0,入力ｼｰﾄ2!AA112)</f>
        <v>0</v>
      </c>
      <c r="P110" s="464"/>
      <c r="Q110" s="464"/>
      <c r="R110" s="465">
        <f t="shared" si="13"/>
        <v>0</v>
      </c>
      <c r="S110" s="465"/>
      <c r="T110" s="465"/>
      <c r="U110" s="459">
        <f>IF(入力ｼｰﾄ2!AG112="",0,入力ｼｰﾄ2!AG112)</f>
        <v>0</v>
      </c>
      <c r="V110" s="459"/>
      <c r="W110" s="459"/>
      <c r="X110" s="465">
        <f t="shared" si="14"/>
        <v>0</v>
      </c>
      <c r="Y110" s="465"/>
      <c r="Z110" s="465"/>
      <c r="AA110" s="465"/>
      <c r="AB110" s="466">
        <f>IF(入力ｼｰﾄ2!AN112="",0,入力ｼｰﾄ2!AN112)</f>
        <v>0</v>
      </c>
      <c r="AC110" s="466"/>
      <c r="AD110" s="466"/>
      <c r="AE110" s="466"/>
      <c r="AF110" s="467">
        <f t="shared" si="15"/>
        <v>0</v>
      </c>
      <c r="AG110" s="468"/>
      <c r="AH110" s="468"/>
      <c r="AI110" s="469"/>
      <c r="AJ110" s="466">
        <f>IF(入力ｼｰﾄ2!BU110=TRUE,20000,IF(入力ｼｰﾄ2!BV110=TRUE,11000,IF(入力ｼｰﾄ2!BW110=TRUE,2000,0)))</f>
        <v>0</v>
      </c>
      <c r="AK110" s="466"/>
      <c r="AL110" s="466"/>
      <c r="AM110" s="466"/>
      <c r="AN110" s="466">
        <f>IF(AJ110="-","-",IF(入力ｼｰﾄ2!BW110=TRUE,2000,ROUNDDOWN(X110*AJ110,0)))</f>
        <v>0</v>
      </c>
      <c r="AO110" s="466"/>
      <c r="AP110" s="466"/>
      <c r="AQ110" s="466"/>
      <c r="AR110" s="466">
        <f>IF(入力ｼｰﾄ2!O112="",0,70000)</f>
        <v>0</v>
      </c>
      <c r="AS110" s="466"/>
      <c r="AT110" s="466"/>
      <c r="AU110" s="466"/>
      <c r="AV110" s="466">
        <f t="shared" si="12"/>
        <v>0</v>
      </c>
      <c r="AW110" s="466"/>
      <c r="AX110" s="466"/>
      <c r="AY110" s="466"/>
    </row>
    <row r="111" spans="1:51">
      <c r="A111" s="459">
        <v>90</v>
      </c>
      <c r="B111" s="459"/>
      <c r="C111" s="459" t="str">
        <f>IF(入力ｼｰﾄ2!O113="","",入力ｼｰﾄ2!O113)</f>
        <v/>
      </c>
      <c r="D111" s="459"/>
      <c r="E111" s="459"/>
      <c r="F111" s="459"/>
      <c r="G111" s="459"/>
      <c r="H111" s="459"/>
      <c r="I111" s="464">
        <f>IF(入力ｼｰﾄ2!U113="",0,入力ｼｰﾄ2!U113)</f>
        <v>0</v>
      </c>
      <c r="J111" s="464"/>
      <c r="K111" s="464"/>
      <c r="L111" s="464">
        <f>IF(入力ｼｰﾄ2!X113="",0,入力ｼｰﾄ2!X113)</f>
        <v>0</v>
      </c>
      <c r="M111" s="464"/>
      <c r="N111" s="464"/>
      <c r="O111" s="464">
        <f>IF(入力ｼｰﾄ2!AA113="",0,入力ｼｰﾄ2!AA113)</f>
        <v>0</v>
      </c>
      <c r="P111" s="464"/>
      <c r="Q111" s="464"/>
      <c r="R111" s="465">
        <f t="shared" si="13"/>
        <v>0</v>
      </c>
      <c r="S111" s="465"/>
      <c r="T111" s="465"/>
      <c r="U111" s="459">
        <f>IF(入力ｼｰﾄ2!AG113="",0,入力ｼｰﾄ2!AG113)</f>
        <v>0</v>
      </c>
      <c r="V111" s="459"/>
      <c r="W111" s="459"/>
      <c r="X111" s="465">
        <f t="shared" si="14"/>
        <v>0</v>
      </c>
      <c r="Y111" s="465"/>
      <c r="Z111" s="465"/>
      <c r="AA111" s="465"/>
      <c r="AB111" s="466">
        <f>IF(入力ｼｰﾄ2!AN113="",0,入力ｼｰﾄ2!AN113)</f>
        <v>0</v>
      </c>
      <c r="AC111" s="466"/>
      <c r="AD111" s="466"/>
      <c r="AE111" s="466"/>
      <c r="AF111" s="467">
        <f t="shared" si="15"/>
        <v>0</v>
      </c>
      <c r="AG111" s="468"/>
      <c r="AH111" s="468"/>
      <c r="AI111" s="469"/>
      <c r="AJ111" s="466">
        <f>IF(入力ｼｰﾄ2!BU111=TRUE,20000,IF(入力ｼｰﾄ2!BV111=TRUE,11000,IF(入力ｼｰﾄ2!BW111=TRUE,2000,0)))</f>
        <v>0</v>
      </c>
      <c r="AK111" s="466"/>
      <c r="AL111" s="466"/>
      <c r="AM111" s="466"/>
      <c r="AN111" s="466">
        <f>IF(AJ111="-","-",IF(入力ｼｰﾄ2!BW111=TRUE,2000,ROUNDDOWN(X111*AJ111,0)))</f>
        <v>0</v>
      </c>
      <c r="AO111" s="466"/>
      <c r="AP111" s="466"/>
      <c r="AQ111" s="466"/>
      <c r="AR111" s="466">
        <f>IF(入力ｼｰﾄ2!O113="",0,70000)</f>
        <v>0</v>
      </c>
      <c r="AS111" s="466"/>
      <c r="AT111" s="466"/>
      <c r="AU111" s="466"/>
      <c r="AV111" s="466">
        <f t="shared" si="12"/>
        <v>0</v>
      </c>
      <c r="AW111" s="466"/>
      <c r="AX111" s="466"/>
      <c r="AY111" s="466"/>
    </row>
    <row r="112" spans="1:51">
      <c r="A112" s="417"/>
      <c r="B112" s="418"/>
      <c r="C112" s="417" t="s">
        <v>150</v>
      </c>
      <c r="D112" s="421"/>
      <c r="E112" s="421"/>
      <c r="F112" s="421"/>
      <c r="G112" s="421"/>
      <c r="H112" s="418"/>
      <c r="I112" s="423"/>
      <c r="J112" s="424"/>
      <c r="K112" s="425"/>
      <c r="L112" s="423"/>
      <c r="M112" s="424"/>
      <c r="N112" s="425"/>
      <c r="O112" s="423"/>
      <c r="P112" s="424"/>
      <c r="Q112" s="425"/>
      <c r="R112" s="429"/>
      <c r="S112" s="430"/>
      <c r="T112" s="431"/>
      <c r="U112" s="435"/>
      <c r="V112" s="436"/>
      <c r="W112" s="437"/>
      <c r="X112" s="441">
        <f>SUM(X82:AA111)</f>
        <v>0</v>
      </c>
      <c r="Y112" s="442"/>
      <c r="Z112" s="442"/>
      <c r="AA112" s="443"/>
      <c r="AB112" s="447"/>
      <c r="AC112" s="448"/>
      <c r="AD112" s="448"/>
      <c r="AE112" s="449"/>
      <c r="AF112" s="453">
        <f>SUM(AF82:AI111)</f>
        <v>0</v>
      </c>
      <c r="AG112" s="454"/>
      <c r="AH112" s="454"/>
      <c r="AI112" s="455"/>
      <c r="AJ112" s="447"/>
      <c r="AK112" s="448"/>
      <c r="AL112" s="448"/>
      <c r="AM112" s="449"/>
      <c r="AN112" s="453">
        <f>SUM(AN82:AQ111)</f>
        <v>0</v>
      </c>
      <c r="AO112" s="454"/>
      <c r="AP112" s="454"/>
      <c r="AQ112" s="455"/>
      <c r="AR112" s="447"/>
      <c r="AS112" s="448"/>
      <c r="AT112" s="448"/>
      <c r="AU112" s="449"/>
      <c r="AV112" s="453">
        <f>SUM(AV82:AY111)</f>
        <v>0</v>
      </c>
      <c r="AW112" s="454"/>
      <c r="AX112" s="454"/>
      <c r="AY112" s="455"/>
    </row>
    <row r="113" spans="1:51">
      <c r="A113" s="419"/>
      <c r="B113" s="420"/>
      <c r="C113" s="419"/>
      <c r="D113" s="422"/>
      <c r="E113" s="422"/>
      <c r="F113" s="422"/>
      <c r="G113" s="422"/>
      <c r="H113" s="420"/>
      <c r="I113" s="426"/>
      <c r="J113" s="427"/>
      <c r="K113" s="428"/>
      <c r="L113" s="426"/>
      <c r="M113" s="427"/>
      <c r="N113" s="428"/>
      <c r="O113" s="426"/>
      <c r="P113" s="427"/>
      <c r="Q113" s="428"/>
      <c r="R113" s="432"/>
      <c r="S113" s="433"/>
      <c r="T113" s="434"/>
      <c r="U113" s="438"/>
      <c r="V113" s="439"/>
      <c r="W113" s="440"/>
      <c r="X113" s="444"/>
      <c r="Y113" s="445"/>
      <c r="Z113" s="445"/>
      <c r="AA113" s="446"/>
      <c r="AB113" s="450"/>
      <c r="AC113" s="451"/>
      <c r="AD113" s="451"/>
      <c r="AE113" s="452"/>
      <c r="AF113" s="456"/>
      <c r="AG113" s="457"/>
      <c r="AH113" s="457"/>
      <c r="AI113" s="458"/>
      <c r="AJ113" s="450"/>
      <c r="AK113" s="451"/>
      <c r="AL113" s="451"/>
      <c r="AM113" s="452"/>
      <c r="AN113" s="456"/>
      <c r="AO113" s="457"/>
      <c r="AP113" s="457"/>
      <c r="AQ113" s="458"/>
      <c r="AR113" s="450"/>
      <c r="AS113" s="451"/>
      <c r="AT113" s="451"/>
      <c r="AU113" s="452"/>
      <c r="AV113" s="456"/>
      <c r="AW113" s="457"/>
      <c r="AX113" s="457"/>
      <c r="AY113" s="458"/>
    </row>
    <row r="114" spans="1:51">
      <c r="A114" s="459"/>
      <c r="B114" s="459"/>
      <c r="C114" s="459" t="str">
        <f>IF(C123="","合計","")</f>
        <v>合計</v>
      </c>
      <c r="D114" s="459"/>
      <c r="E114" s="459"/>
      <c r="F114" s="459"/>
      <c r="G114" s="459"/>
      <c r="H114" s="459"/>
      <c r="I114" s="472"/>
      <c r="J114" s="472"/>
      <c r="K114" s="472"/>
      <c r="L114" s="472"/>
      <c r="M114" s="472"/>
      <c r="N114" s="472"/>
      <c r="O114" s="472"/>
      <c r="P114" s="472"/>
      <c r="Q114" s="472"/>
      <c r="R114" s="472"/>
      <c r="S114" s="472"/>
      <c r="T114" s="472"/>
      <c r="U114" s="482"/>
      <c r="V114" s="482"/>
      <c r="W114" s="482"/>
      <c r="X114" s="465">
        <f>IF($C$114="","",X75+X112)</f>
        <v>13.4307</v>
      </c>
      <c r="Y114" s="465"/>
      <c r="Z114" s="465"/>
      <c r="AA114" s="465"/>
      <c r="AB114" s="481"/>
      <c r="AC114" s="481"/>
      <c r="AD114" s="481"/>
      <c r="AE114" s="481"/>
      <c r="AF114" s="487">
        <f>SUM(AF75,AF82:AI111)</f>
        <v>1979517.3726000004</v>
      </c>
      <c r="AG114" s="488"/>
      <c r="AH114" s="488"/>
      <c r="AI114" s="489"/>
      <c r="AJ114" s="480"/>
      <c r="AK114" s="480"/>
      <c r="AL114" s="480"/>
      <c r="AM114" s="480"/>
      <c r="AN114" s="466">
        <f>SUM(AN75,AN82:AQ111)</f>
        <v>0</v>
      </c>
      <c r="AO114" s="466"/>
      <c r="AP114" s="466"/>
      <c r="AQ114" s="466"/>
      <c r="AR114" s="480"/>
      <c r="AS114" s="480"/>
      <c r="AT114" s="480"/>
      <c r="AU114" s="480"/>
      <c r="AV114" s="466">
        <f>SUM(AV75,AV82:AY111)</f>
        <v>940149</v>
      </c>
      <c r="AW114" s="466"/>
      <c r="AX114" s="466"/>
      <c r="AY114" s="466"/>
    </row>
    <row r="115" spans="1:51">
      <c r="A115" s="459"/>
      <c r="B115" s="459"/>
      <c r="C115" s="459"/>
      <c r="D115" s="459"/>
      <c r="E115" s="459"/>
      <c r="F115" s="459"/>
      <c r="G115" s="459"/>
      <c r="H115" s="459"/>
      <c r="I115" s="472"/>
      <c r="J115" s="472"/>
      <c r="K115" s="472"/>
      <c r="L115" s="472"/>
      <c r="M115" s="472"/>
      <c r="N115" s="472"/>
      <c r="O115" s="472"/>
      <c r="P115" s="472"/>
      <c r="Q115" s="472"/>
      <c r="R115" s="472"/>
      <c r="S115" s="472"/>
      <c r="T115" s="472"/>
      <c r="U115" s="482"/>
      <c r="V115" s="482"/>
      <c r="W115" s="482"/>
      <c r="X115" s="465"/>
      <c r="Y115" s="465"/>
      <c r="Z115" s="465"/>
      <c r="AA115" s="465"/>
      <c r="AB115" s="481"/>
      <c r="AC115" s="481"/>
      <c r="AD115" s="481"/>
      <c r="AE115" s="481"/>
      <c r="AF115" s="490"/>
      <c r="AG115" s="491"/>
      <c r="AH115" s="491"/>
      <c r="AI115" s="492"/>
      <c r="AJ115" s="480"/>
      <c r="AK115" s="480"/>
      <c r="AL115" s="480"/>
      <c r="AM115" s="480"/>
      <c r="AN115" s="466"/>
      <c r="AO115" s="466"/>
      <c r="AP115" s="466"/>
      <c r="AQ115" s="466"/>
      <c r="AR115" s="480"/>
      <c r="AS115" s="480"/>
      <c r="AT115" s="480"/>
      <c r="AU115" s="480"/>
      <c r="AV115" s="466"/>
      <c r="AW115" s="466"/>
      <c r="AX115" s="466"/>
      <c r="AY115" s="466"/>
    </row>
    <row r="116" spans="1:51" ht="16.2">
      <c r="A116" s="479" t="s">
        <v>321</v>
      </c>
      <c r="B116" s="479"/>
      <c r="C116" s="479"/>
      <c r="D116" s="479"/>
      <c r="E116" s="479"/>
      <c r="F116" s="479"/>
      <c r="G116" s="479"/>
      <c r="H116" s="479"/>
      <c r="I116" s="479"/>
      <c r="J116" s="479"/>
      <c r="K116" s="460" t="s">
        <v>15</v>
      </c>
      <c r="L116" s="460"/>
      <c r="M116" s="460"/>
      <c r="N116" s="460"/>
      <c r="O116" s="460"/>
      <c r="P116" s="460"/>
      <c r="Q116" s="460"/>
      <c r="R116" s="460"/>
      <c r="S116" s="460"/>
      <c r="T116" s="460"/>
      <c r="U116" s="460"/>
      <c r="V116" s="460"/>
      <c r="W116" s="460"/>
      <c r="X116" s="460"/>
      <c r="Y116" s="460"/>
      <c r="Z116" s="460"/>
      <c r="AA116" s="460"/>
      <c r="AB116" s="460"/>
      <c r="AC116" s="460"/>
      <c r="AD116" s="460"/>
      <c r="AE116" s="460"/>
      <c r="AF116" s="460"/>
      <c r="AG116" s="460"/>
      <c r="AH116" s="460"/>
      <c r="AI116" s="460"/>
      <c r="AJ116" s="460"/>
      <c r="AK116" s="460"/>
      <c r="AL116" s="460"/>
      <c r="AM116" s="460"/>
      <c r="AN116" s="460"/>
      <c r="AO116" s="3"/>
      <c r="AP116" s="3"/>
      <c r="AQ116" s="3"/>
      <c r="AR116" s="3"/>
      <c r="AS116" s="3"/>
      <c r="AT116" s="3"/>
      <c r="AU116" s="462" t="str">
        <f t="shared" ref="AU116" si="16">IF(C121="","","1page")</f>
        <v/>
      </c>
      <c r="AV116" s="462"/>
      <c r="AW116" s="462"/>
      <c r="AX116" s="462"/>
    </row>
    <row r="117" spans="1:51" ht="16.2">
      <c r="A117" s="34"/>
      <c r="B117" s="34"/>
      <c r="C117" s="34"/>
      <c r="D117" s="34"/>
      <c r="E117" s="33"/>
      <c r="F117" s="33"/>
      <c r="G117" s="33"/>
      <c r="H117" s="33"/>
      <c r="I117" s="33"/>
      <c r="J117" s="33"/>
      <c r="K117" s="461"/>
      <c r="L117" s="461"/>
      <c r="M117" s="461"/>
      <c r="N117" s="461"/>
      <c r="O117" s="461"/>
      <c r="P117" s="461"/>
      <c r="Q117" s="461"/>
      <c r="R117" s="461"/>
      <c r="S117" s="461"/>
      <c r="T117" s="461"/>
      <c r="U117" s="461"/>
      <c r="V117" s="461"/>
      <c r="W117" s="461"/>
      <c r="X117" s="461"/>
      <c r="Y117" s="461"/>
      <c r="Z117" s="461"/>
      <c r="AA117" s="461"/>
      <c r="AB117" s="461"/>
      <c r="AC117" s="461"/>
      <c r="AD117" s="461"/>
      <c r="AE117" s="461"/>
      <c r="AF117" s="461"/>
      <c r="AG117" s="461"/>
      <c r="AH117" s="461"/>
      <c r="AI117" s="461"/>
      <c r="AJ117" s="461"/>
      <c r="AK117" s="461"/>
      <c r="AL117" s="461"/>
      <c r="AM117" s="461"/>
      <c r="AN117" s="461"/>
      <c r="AO117" s="33"/>
      <c r="AP117" s="33"/>
      <c r="AQ117" s="33"/>
      <c r="AR117" s="33"/>
      <c r="AS117" s="33"/>
      <c r="AT117" s="33"/>
      <c r="AU117" s="462"/>
      <c r="AV117" s="462"/>
      <c r="AW117" s="462"/>
      <c r="AX117" s="462"/>
    </row>
    <row r="118" spans="1:51">
      <c r="A118" s="459" t="s">
        <v>3</v>
      </c>
      <c r="B118" s="459"/>
      <c r="C118" s="459" t="s">
        <v>2</v>
      </c>
      <c r="D118" s="459"/>
      <c r="E118" s="459"/>
      <c r="F118" s="459"/>
      <c r="G118" s="459"/>
      <c r="H118" s="459"/>
      <c r="I118" s="463" t="s">
        <v>4</v>
      </c>
      <c r="J118" s="459"/>
      <c r="K118" s="459"/>
      <c r="L118" s="463" t="s">
        <v>5</v>
      </c>
      <c r="M118" s="459"/>
      <c r="N118" s="459"/>
      <c r="O118" s="463" t="s">
        <v>6</v>
      </c>
      <c r="P118" s="459"/>
      <c r="Q118" s="459"/>
      <c r="R118" s="463" t="s">
        <v>7</v>
      </c>
      <c r="S118" s="459"/>
      <c r="T118" s="459"/>
      <c r="U118" s="470" t="s">
        <v>8</v>
      </c>
      <c r="V118" s="471"/>
      <c r="W118" s="471"/>
      <c r="X118" s="463" t="s">
        <v>9</v>
      </c>
      <c r="Y118" s="463"/>
      <c r="Z118" s="459"/>
      <c r="AA118" s="459"/>
      <c r="AB118" s="463" t="s">
        <v>316</v>
      </c>
      <c r="AC118" s="459"/>
      <c r="AD118" s="459"/>
      <c r="AE118" s="459"/>
      <c r="AF118" s="483" t="s">
        <v>317</v>
      </c>
      <c r="AG118" s="421"/>
      <c r="AH118" s="421"/>
      <c r="AI118" s="418"/>
      <c r="AJ118" s="463" t="s">
        <v>206</v>
      </c>
      <c r="AK118" s="463"/>
      <c r="AL118" s="463"/>
      <c r="AM118" s="463"/>
      <c r="AN118" s="463" t="s">
        <v>10</v>
      </c>
      <c r="AO118" s="463"/>
      <c r="AP118" s="463"/>
      <c r="AQ118" s="463"/>
      <c r="AR118" s="463" t="s">
        <v>207</v>
      </c>
      <c r="AS118" s="463"/>
      <c r="AT118" s="463"/>
      <c r="AU118" s="463"/>
      <c r="AV118" s="463" t="s">
        <v>140</v>
      </c>
      <c r="AW118" s="463"/>
      <c r="AX118" s="463"/>
      <c r="AY118" s="463"/>
    </row>
    <row r="119" spans="1:51">
      <c r="A119" s="459"/>
      <c r="B119" s="459"/>
      <c r="C119" s="459"/>
      <c r="D119" s="459"/>
      <c r="E119" s="459"/>
      <c r="F119" s="459"/>
      <c r="G119" s="459"/>
      <c r="H119" s="459"/>
      <c r="I119" s="459"/>
      <c r="J119" s="459"/>
      <c r="K119" s="459"/>
      <c r="L119" s="459"/>
      <c r="M119" s="459"/>
      <c r="N119" s="459"/>
      <c r="O119" s="459"/>
      <c r="P119" s="459"/>
      <c r="Q119" s="459"/>
      <c r="R119" s="459"/>
      <c r="S119" s="459"/>
      <c r="T119" s="459"/>
      <c r="U119" s="471"/>
      <c r="V119" s="471"/>
      <c r="W119" s="471"/>
      <c r="X119" s="459"/>
      <c r="Y119" s="459"/>
      <c r="Z119" s="459"/>
      <c r="AA119" s="459"/>
      <c r="AB119" s="459"/>
      <c r="AC119" s="459"/>
      <c r="AD119" s="459"/>
      <c r="AE119" s="459"/>
      <c r="AF119" s="484"/>
      <c r="AG119" s="485"/>
      <c r="AH119" s="485"/>
      <c r="AI119" s="486"/>
      <c r="AJ119" s="463"/>
      <c r="AK119" s="463"/>
      <c r="AL119" s="463"/>
      <c r="AM119" s="463"/>
      <c r="AN119" s="463"/>
      <c r="AO119" s="463"/>
      <c r="AP119" s="463"/>
      <c r="AQ119" s="463"/>
      <c r="AR119" s="463"/>
      <c r="AS119" s="463"/>
      <c r="AT119" s="463"/>
      <c r="AU119" s="463"/>
      <c r="AV119" s="463"/>
      <c r="AW119" s="463"/>
      <c r="AX119" s="463"/>
      <c r="AY119" s="463"/>
    </row>
    <row r="120" spans="1:51">
      <c r="A120" s="459"/>
      <c r="B120" s="459"/>
      <c r="C120" s="459"/>
      <c r="D120" s="459"/>
      <c r="E120" s="459"/>
      <c r="F120" s="459"/>
      <c r="G120" s="459"/>
      <c r="H120" s="459"/>
      <c r="I120" s="459"/>
      <c r="J120" s="459"/>
      <c r="K120" s="459"/>
      <c r="L120" s="459"/>
      <c r="M120" s="459"/>
      <c r="N120" s="459"/>
      <c r="O120" s="459"/>
      <c r="P120" s="459"/>
      <c r="Q120" s="459"/>
      <c r="R120" s="459"/>
      <c r="S120" s="459"/>
      <c r="T120" s="459"/>
      <c r="U120" s="471"/>
      <c r="V120" s="471"/>
      <c r="W120" s="471"/>
      <c r="X120" s="459"/>
      <c r="Y120" s="459"/>
      <c r="Z120" s="459"/>
      <c r="AA120" s="459"/>
      <c r="AB120" s="459"/>
      <c r="AC120" s="459"/>
      <c r="AD120" s="459"/>
      <c r="AE120" s="459"/>
      <c r="AF120" s="419"/>
      <c r="AG120" s="422"/>
      <c r="AH120" s="422"/>
      <c r="AI120" s="420"/>
      <c r="AJ120" s="463"/>
      <c r="AK120" s="463"/>
      <c r="AL120" s="463"/>
      <c r="AM120" s="463"/>
      <c r="AN120" s="463"/>
      <c r="AO120" s="463"/>
      <c r="AP120" s="463"/>
      <c r="AQ120" s="463"/>
      <c r="AR120" s="463"/>
      <c r="AS120" s="463"/>
      <c r="AT120" s="463"/>
      <c r="AU120" s="463"/>
      <c r="AV120" s="463"/>
      <c r="AW120" s="463"/>
      <c r="AX120" s="463"/>
      <c r="AY120" s="463"/>
    </row>
    <row r="121" spans="1:51">
      <c r="A121" s="459">
        <v>91</v>
      </c>
      <c r="B121" s="459"/>
      <c r="C121" s="459" t="str">
        <f>IF(入力ｼｰﾄ2!O123="","",入力ｼｰﾄ2!O123)</f>
        <v/>
      </c>
      <c r="D121" s="459"/>
      <c r="E121" s="459"/>
      <c r="F121" s="459"/>
      <c r="G121" s="459"/>
      <c r="H121" s="459"/>
      <c r="I121" s="464">
        <f>IF(入力ｼｰﾄ2!U123="",0,入力ｼｰﾄ2!U123)</f>
        <v>0</v>
      </c>
      <c r="J121" s="464"/>
      <c r="K121" s="464"/>
      <c r="L121" s="464">
        <f>IF(入力ｼｰﾄ2!X123="",0,入力ｼｰﾄ2!X123)</f>
        <v>0</v>
      </c>
      <c r="M121" s="464"/>
      <c r="N121" s="464"/>
      <c r="O121" s="464">
        <f>IF(入力ｼｰﾄ2!AA123="",0,入力ｼｰﾄ2!AA123)</f>
        <v>0</v>
      </c>
      <c r="P121" s="464"/>
      <c r="Q121" s="464"/>
      <c r="R121" s="465">
        <f t="shared" ref="R121" si="17">ROUNDDOWN(I121*L121*O121,4)</f>
        <v>0</v>
      </c>
      <c r="S121" s="465"/>
      <c r="T121" s="465"/>
      <c r="U121" s="459">
        <f>IF(入力ｼｰﾄ2!AG123="",0,入力ｼｰﾄ2!AG123)</f>
        <v>0</v>
      </c>
      <c r="V121" s="459"/>
      <c r="W121" s="459"/>
      <c r="X121" s="465">
        <f t="shared" ref="X121" si="18">ROUNDDOWN(R121*U121,4)</f>
        <v>0</v>
      </c>
      <c r="Y121" s="465"/>
      <c r="Z121" s="465"/>
      <c r="AA121" s="465"/>
      <c r="AB121" s="466">
        <f>IF(入力ｼｰﾄ2!AN123="",0,入力ｼｰﾄ2!AN123)</f>
        <v>0</v>
      </c>
      <c r="AC121" s="466"/>
      <c r="AD121" s="466"/>
      <c r="AE121" s="466"/>
      <c r="AF121" s="467">
        <f>X121*AB121</f>
        <v>0</v>
      </c>
      <c r="AG121" s="468"/>
      <c r="AH121" s="468"/>
      <c r="AI121" s="469"/>
      <c r="AJ121" s="466">
        <f>IF(入力ｼｰﾄ2!BU121=TRUE,20000,IF(入力ｼｰﾄ2!BV121=TRUE,11000,IF(入力ｼｰﾄ2!BW121=TRUE,2000,0)))</f>
        <v>0</v>
      </c>
      <c r="AK121" s="466"/>
      <c r="AL121" s="466"/>
      <c r="AM121" s="466"/>
      <c r="AN121" s="466">
        <f>IF(AJ121="-","-",IF(入力ｼｰﾄ2!BW121=TRUE,2000,ROUNDDOWN(X121*AJ121,0)))</f>
        <v>0</v>
      </c>
      <c r="AO121" s="466"/>
      <c r="AP121" s="466"/>
      <c r="AQ121" s="466"/>
      <c r="AR121" s="466">
        <f>IF(入力ｼｰﾄ2!O123="",0,70000)</f>
        <v>0</v>
      </c>
      <c r="AS121" s="466"/>
      <c r="AT121" s="466"/>
      <c r="AU121" s="466"/>
      <c r="AV121" s="466">
        <f t="shared" ref="AV121:AV150" si="19">ROUNDDOWN(X121*AR121,0)</f>
        <v>0</v>
      </c>
      <c r="AW121" s="466"/>
      <c r="AX121" s="466"/>
      <c r="AY121" s="466"/>
    </row>
    <row r="122" spans="1:51">
      <c r="A122" s="459">
        <v>92</v>
      </c>
      <c r="B122" s="459"/>
      <c r="C122" s="459" t="str">
        <f>IF(入力ｼｰﾄ2!O124="","",入力ｼｰﾄ2!O124)</f>
        <v/>
      </c>
      <c r="D122" s="459"/>
      <c r="E122" s="459"/>
      <c r="F122" s="459"/>
      <c r="G122" s="459"/>
      <c r="H122" s="459"/>
      <c r="I122" s="464">
        <f>IF(入力ｼｰﾄ2!U124="",0,入力ｼｰﾄ2!U124)</f>
        <v>0</v>
      </c>
      <c r="J122" s="464"/>
      <c r="K122" s="464"/>
      <c r="L122" s="464">
        <f>IF(入力ｼｰﾄ2!X124="",0,入力ｼｰﾄ2!X124)</f>
        <v>0</v>
      </c>
      <c r="M122" s="464"/>
      <c r="N122" s="464"/>
      <c r="O122" s="464">
        <f>IF(入力ｼｰﾄ2!AA124="",0,入力ｼｰﾄ2!AA124)</f>
        <v>0</v>
      </c>
      <c r="P122" s="464"/>
      <c r="Q122" s="464"/>
      <c r="R122" s="465">
        <f t="shared" ref="R122:R150" si="20">ROUNDDOWN(I122*L122*O122,4)</f>
        <v>0</v>
      </c>
      <c r="S122" s="465"/>
      <c r="T122" s="465"/>
      <c r="U122" s="459">
        <f>IF(入力ｼｰﾄ2!AG124="",0,入力ｼｰﾄ2!AG124)</f>
        <v>0</v>
      </c>
      <c r="V122" s="459"/>
      <c r="W122" s="459"/>
      <c r="X122" s="465">
        <f t="shared" ref="X122:X150" si="21">ROUNDDOWN(R122*U122,4)</f>
        <v>0</v>
      </c>
      <c r="Y122" s="465"/>
      <c r="Z122" s="465"/>
      <c r="AA122" s="465"/>
      <c r="AB122" s="466">
        <f>IF(入力ｼｰﾄ2!AN124="",0,入力ｼｰﾄ2!AN124)</f>
        <v>0</v>
      </c>
      <c r="AC122" s="466"/>
      <c r="AD122" s="466"/>
      <c r="AE122" s="466"/>
      <c r="AF122" s="467">
        <f t="shared" ref="AF122:AF150" si="22">X122*AB122</f>
        <v>0</v>
      </c>
      <c r="AG122" s="468"/>
      <c r="AH122" s="468"/>
      <c r="AI122" s="469"/>
      <c r="AJ122" s="466">
        <f>IF(入力ｼｰﾄ2!BU122=TRUE,20000,IF(入力ｼｰﾄ2!BV122=TRUE,11000,IF(入力ｼｰﾄ2!BW122=TRUE,2000,0)))</f>
        <v>0</v>
      </c>
      <c r="AK122" s="466"/>
      <c r="AL122" s="466"/>
      <c r="AM122" s="466"/>
      <c r="AN122" s="466">
        <f>IF(AJ122="-","-",IF(入力ｼｰﾄ2!BW122=TRUE,2000,ROUNDDOWN(X122*AJ122,0)))</f>
        <v>0</v>
      </c>
      <c r="AO122" s="466"/>
      <c r="AP122" s="466"/>
      <c r="AQ122" s="466"/>
      <c r="AR122" s="466">
        <f>IF(入力ｼｰﾄ2!O124="",0,70000)</f>
        <v>0</v>
      </c>
      <c r="AS122" s="466"/>
      <c r="AT122" s="466"/>
      <c r="AU122" s="466"/>
      <c r="AV122" s="466">
        <f t="shared" si="19"/>
        <v>0</v>
      </c>
      <c r="AW122" s="466"/>
      <c r="AX122" s="466"/>
      <c r="AY122" s="466"/>
    </row>
    <row r="123" spans="1:51">
      <c r="A123" s="459">
        <v>93</v>
      </c>
      <c r="B123" s="459"/>
      <c r="C123" s="459" t="str">
        <f>IF(入力ｼｰﾄ2!O125="","",入力ｼｰﾄ2!O125)</f>
        <v/>
      </c>
      <c r="D123" s="459"/>
      <c r="E123" s="459"/>
      <c r="F123" s="459"/>
      <c r="G123" s="459"/>
      <c r="H123" s="459"/>
      <c r="I123" s="464">
        <f>IF(入力ｼｰﾄ2!U125="",0,入力ｼｰﾄ2!U125)</f>
        <v>0</v>
      </c>
      <c r="J123" s="464"/>
      <c r="K123" s="464"/>
      <c r="L123" s="464">
        <f>IF(入力ｼｰﾄ2!X125="",0,入力ｼｰﾄ2!X125)</f>
        <v>0</v>
      </c>
      <c r="M123" s="464"/>
      <c r="N123" s="464"/>
      <c r="O123" s="464">
        <f>IF(入力ｼｰﾄ2!AA125="",0,入力ｼｰﾄ2!AA125)</f>
        <v>0</v>
      </c>
      <c r="P123" s="464"/>
      <c r="Q123" s="464"/>
      <c r="R123" s="465">
        <f t="shared" si="20"/>
        <v>0</v>
      </c>
      <c r="S123" s="465"/>
      <c r="T123" s="465"/>
      <c r="U123" s="459">
        <f>IF(入力ｼｰﾄ2!AG125="",0,入力ｼｰﾄ2!AG125)</f>
        <v>0</v>
      </c>
      <c r="V123" s="459"/>
      <c r="W123" s="459"/>
      <c r="X123" s="465">
        <f t="shared" si="21"/>
        <v>0</v>
      </c>
      <c r="Y123" s="465"/>
      <c r="Z123" s="465"/>
      <c r="AA123" s="465"/>
      <c r="AB123" s="466">
        <f>IF(入力ｼｰﾄ2!AN125="",0,入力ｼｰﾄ2!AN125)</f>
        <v>0</v>
      </c>
      <c r="AC123" s="466"/>
      <c r="AD123" s="466"/>
      <c r="AE123" s="466"/>
      <c r="AF123" s="467">
        <f t="shared" si="22"/>
        <v>0</v>
      </c>
      <c r="AG123" s="468"/>
      <c r="AH123" s="468"/>
      <c r="AI123" s="469"/>
      <c r="AJ123" s="466">
        <f>IF(入力ｼｰﾄ2!BU123=TRUE,20000,IF(入力ｼｰﾄ2!BV123=TRUE,11000,IF(入力ｼｰﾄ2!BW123=TRUE,2000,0)))</f>
        <v>0</v>
      </c>
      <c r="AK123" s="466"/>
      <c r="AL123" s="466"/>
      <c r="AM123" s="466"/>
      <c r="AN123" s="466">
        <f>IF(AJ123="-","-",IF(入力ｼｰﾄ2!BW123=TRUE,2000,ROUNDDOWN(X123*AJ123,0)))</f>
        <v>0</v>
      </c>
      <c r="AO123" s="466"/>
      <c r="AP123" s="466"/>
      <c r="AQ123" s="466"/>
      <c r="AR123" s="466">
        <f>IF(入力ｼｰﾄ2!O125="",0,70000)</f>
        <v>0</v>
      </c>
      <c r="AS123" s="466"/>
      <c r="AT123" s="466"/>
      <c r="AU123" s="466"/>
      <c r="AV123" s="466">
        <f t="shared" si="19"/>
        <v>0</v>
      </c>
      <c r="AW123" s="466"/>
      <c r="AX123" s="466"/>
      <c r="AY123" s="466"/>
    </row>
    <row r="124" spans="1:51">
      <c r="A124" s="459">
        <v>94</v>
      </c>
      <c r="B124" s="459"/>
      <c r="C124" s="459" t="str">
        <f>IF(入力ｼｰﾄ2!O126="","",入力ｼｰﾄ2!O126)</f>
        <v/>
      </c>
      <c r="D124" s="459"/>
      <c r="E124" s="459"/>
      <c r="F124" s="459"/>
      <c r="G124" s="459"/>
      <c r="H124" s="459"/>
      <c r="I124" s="464">
        <f>IF(入力ｼｰﾄ2!U126="",0,入力ｼｰﾄ2!U126)</f>
        <v>0</v>
      </c>
      <c r="J124" s="464"/>
      <c r="K124" s="464"/>
      <c r="L124" s="464">
        <f>IF(入力ｼｰﾄ2!X126="",0,入力ｼｰﾄ2!X126)</f>
        <v>0</v>
      </c>
      <c r="M124" s="464"/>
      <c r="N124" s="464"/>
      <c r="O124" s="464">
        <f>IF(入力ｼｰﾄ2!AA126="",0,入力ｼｰﾄ2!AA126)</f>
        <v>0</v>
      </c>
      <c r="P124" s="464"/>
      <c r="Q124" s="464"/>
      <c r="R124" s="465">
        <f t="shared" si="20"/>
        <v>0</v>
      </c>
      <c r="S124" s="465"/>
      <c r="T124" s="465"/>
      <c r="U124" s="459">
        <f>IF(入力ｼｰﾄ2!AG126="",0,入力ｼｰﾄ2!AG126)</f>
        <v>0</v>
      </c>
      <c r="V124" s="459"/>
      <c r="W124" s="459"/>
      <c r="X124" s="465">
        <f t="shared" si="21"/>
        <v>0</v>
      </c>
      <c r="Y124" s="465"/>
      <c r="Z124" s="465"/>
      <c r="AA124" s="465"/>
      <c r="AB124" s="466">
        <f>IF(入力ｼｰﾄ2!AN126="",0,入力ｼｰﾄ2!AN126)</f>
        <v>0</v>
      </c>
      <c r="AC124" s="466"/>
      <c r="AD124" s="466"/>
      <c r="AE124" s="466"/>
      <c r="AF124" s="467">
        <f t="shared" si="22"/>
        <v>0</v>
      </c>
      <c r="AG124" s="468"/>
      <c r="AH124" s="468"/>
      <c r="AI124" s="469"/>
      <c r="AJ124" s="466">
        <f>IF(入力ｼｰﾄ2!BU124=TRUE,20000,IF(入力ｼｰﾄ2!BV124=TRUE,11000,IF(入力ｼｰﾄ2!BW124=TRUE,2000,0)))</f>
        <v>0</v>
      </c>
      <c r="AK124" s="466"/>
      <c r="AL124" s="466"/>
      <c r="AM124" s="466"/>
      <c r="AN124" s="466">
        <f>IF(AJ124="-","-",IF(入力ｼｰﾄ2!BW124=TRUE,2000,ROUNDDOWN(X124*AJ124,0)))</f>
        <v>0</v>
      </c>
      <c r="AO124" s="466"/>
      <c r="AP124" s="466"/>
      <c r="AQ124" s="466"/>
      <c r="AR124" s="466">
        <f>IF(入力ｼｰﾄ2!O126="",0,70000)</f>
        <v>0</v>
      </c>
      <c r="AS124" s="466"/>
      <c r="AT124" s="466"/>
      <c r="AU124" s="466"/>
      <c r="AV124" s="466">
        <f t="shared" si="19"/>
        <v>0</v>
      </c>
      <c r="AW124" s="466"/>
      <c r="AX124" s="466"/>
      <c r="AY124" s="466"/>
    </row>
    <row r="125" spans="1:51">
      <c r="A125" s="459">
        <v>95</v>
      </c>
      <c r="B125" s="459"/>
      <c r="C125" s="459" t="str">
        <f>IF(入力ｼｰﾄ2!O127="","",入力ｼｰﾄ2!O127)</f>
        <v/>
      </c>
      <c r="D125" s="459"/>
      <c r="E125" s="459"/>
      <c r="F125" s="459"/>
      <c r="G125" s="459"/>
      <c r="H125" s="459"/>
      <c r="I125" s="464">
        <f>IF(入力ｼｰﾄ2!U127="",0,入力ｼｰﾄ2!U127)</f>
        <v>0</v>
      </c>
      <c r="J125" s="464"/>
      <c r="K125" s="464"/>
      <c r="L125" s="464">
        <f>IF(入力ｼｰﾄ2!X127="",0,入力ｼｰﾄ2!X127)</f>
        <v>0</v>
      </c>
      <c r="M125" s="464"/>
      <c r="N125" s="464"/>
      <c r="O125" s="464">
        <f>IF(入力ｼｰﾄ2!AA127="",0,入力ｼｰﾄ2!AA127)</f>
        <v>0</v>
      </c>
      <c r="P125" s="464"/>
      <c r="Q125" s="464"/>
      <c r="R125" s="465">
        <f t="shared" si="20"/>
        <v>0</v>
      </c>
      <c r="S125" s="465"/>
      <c r="T125" s="465"/>
      <c r="U125" s="459">
        <f>IF(入力ｼｰﾄ2!AG127="",0,入力ｼｰﾄ2!AG127)</f>
        <v>0</v>
      </c>
      <c r="V125" s="459"/>
      <c r="W125" s="459"/>
      <c r="X125" s="465">
        <f t="shared" si="21"/>
        <v>0</v>
      </c>
      <c r="Y125" s="465"/>
      <c r="Z125" s="465"/>
      <c r="AA125" s="465"/>
      <c r="AB125" s="466">
        <f>IF(入力ｼｰﾄ2!AN127="",0,入力ｼｰﾄ2!AN127)</f>
        <v>0</v>
      </c>
      <c r="AC125" s="466"/>
      <c r="AD125" s="466"/>
      <c r="AE125" s="466"/>
      <c r="AF125" s="467">
        <f t="shared" si="22"/>
        <v>0</v>
      </c>
      <c r="AG125" s="468"/>
      <c r="AH125" s="468"/>
      <c r="AI125" s="469"/>
      <c r="AJ125" s="466">
        <f>IF(入力ｼｰﾄ2!BU125=TRUE,20000,IF(入力ｼｰﾄ2!BV125=TRUE,11000,IF(入力ｼｰﾄ2!BW125=TRUE,2000,0)))</f>
        <v>0</v>
      </c>
      <c r="AK125" s="466"/>
      <c r="AL125" s="466"/>
      <c r="AM125" s="466"/>
      <c r="AN125" s="466">
        <f>IF(AJ125="-","-",IF(入力ｼｰﾄ2!BW125=TRUE,2000,ROUNDDOWN(X125*AJ125,0)))</f>
        <v>0</v>
      </c>
      <c r="AO125" s="466"/>
      <c r="AP125" s="466"/>
      <c r="AQ125" s="466"/>
      <c r="AR125" s="466">
        <f>IF(入力ｼｰﾄ2!O127="",0,70000)</f>
        <v>0</v>
      </c>
      <c r="AS125" s="466"/>
      <c r="AT125" s="466"/>
      <c r="AU125" s="466"/>
      <c r="AV125" s="466">
        <f t="shared" si="19"/>
        <v>0</v>
      </c>
      <c r="AW125" s="466"/>
      <c r="AX125" s="466"/>
      <c r="AY125" s="466"/>
    </row>
    <row r="126" spans="1:51">
      <c r="A126" s="459">
        <v>96</v>
      </c>
      <c r="B126" s="459"/>
      <c r="C126" s="459" t="str">
        <f>IF(入力ｼｰﾄ2!O128="","",入力ｼｰﾄ2!O128)</f>
        <v/>
      </c>
      <c r="D126" s="459"/>
      <c r="E126" s="459"/>
      <c r="F126" s="459"/>
      <c r="G126" s="459"/>
      <c r="H126" s="459"/>
      <c r="I126" s="464">
        <f>IF(入力ｼｰﾄ2!U128="",0,入力ｼｰﾄ2!U128)</f>
        <v>0</v>
      </c>
      <c r="J126" s="464"/>
      <c r="K126" s="464"/>
      <c r="L126" s="464">
        <f>IF(入力ｼｰﾄ2!X128="",0,入力ｼｰﾄ2!X128)</f>
        <v>0</v>
      </c>
      <c r="M126" s="464"/>
      <c r="N126" s="464"/>
      <c r="O126" s="464">
        <f>IF(入力ｼｰﾄ2!AA128="",0,入力ｼｰﾄ2!AA128)</f>
        <v>0</v>
      </c>
      <c r="P126" s="464"/>
      <c r="Q126" s="464"/>
      <c r="R126" s="465">
        <f t="shared" si="20"/>
        <v>0</v>
      </c>
      <c r="S126" s="465"/>
      <c r="T126" s="465"/>
      <c r="U126" s="459">
        <f>IF(入力ｼｰﾄ2!AG128="",0,入力ｼｰﾄ2!AG128)</f>
        <v>0</v>
      </c>
      <c r="V126" s="459"/>
      <c r="W126" s="459"/>
      <c r="X126" s="465">
        <f t="shared" si="21"/>
        <v>0</v>
      </c>
      <c r="Y126" s="465"/>
      <c r="Z126" s="465"/>
      <c r="AA126" s="465"/>
      <c r="AB126" s="466">
        <f>IF(入力ｼｰﾄ2!AN128="",0,入力ｼｰﾄ2!AN128)</f>
        <v>0</v>
      </c>
      <c r="AC126" s="466"/>
      <c r="AD126" s="466"/>
      <c r="AE126" s="466"/>
      <c r="AF126" s="467">
        <f t="shared" si="22"/>
        <v>0</v>
      </c>
      <c r="AG126" s="468"/>
      <c r="AH126" s="468"/>
      <c r="AI126" s="469"/>
      <c r="AJ126" s="466">
        <f>IF(入力ｼｰﾄ2!BU126=TRUE,20000,IF(入力ｼｰﾄ2!BV126=TRUE,11000,IF(入力ｼｰﾄ2!BW126=TRUE,2000,0)))</f>
        <v>0</v>
      </c>
      <c r="AK126" s="466"/>
      <c r="AL126" s="466"/>
      <c r="AM126" s="466"/>
      <c r="AN126" s="466">
        <f>IF(AJ126="-","-",IF(入力ｼｰﾄ2!BW126=TRUE,2000,ROUNDDOWN(X126*AJ126,0)))</f>
        <v>0</v>
      </c>
      <c r="AO126" s="466"/>
      <c r="AP126" s="466"/>
      <c r="AQ126" s="466"/>
      <c r="AR126" s="466">
        <f>IF(入力ｼｰﾄ2!O128="",0,70000)</f>
        <v>0</v>
      </c>
      <c r="AS126" s="466"/>
      <c r="AT126" s="466"/>
      <c r="AU126" s="466"/>
      <c r="AV126" s="466">
        <f t="shared" si="19"/>
        <v>0</v>
      </c>
      <c r="AW126" s="466"/>
      <c r="AX126" s="466"/>
      <c r="AY126" s="466"/>
    </row>
    <row r="127" spans="1:51">
      <c r="A127" s="459">
        <v>97</v>
      </c>
      <c r="B127" s="459"/>
      <c r="C127" s="459" t="str">
        <f>IF(入力ｼｰﾄ2!O129="","",入力ｼｰﾄ2!O129)</f>
        <v/>
      </c>
      <c r="D127" s="459"/>
      <c r="E127" s="459"/>
      <c r="F127" s="459"/>
      <c r="G127" s="459"/>
      <c r="H127" s="459"/>
      <c r="I127" s="464">
        <f>IF(入力ｼｰﾄ2!U129="",0,入力ｼｰﾄ2!U129)</f>
        <v>0</v>
      </c>
      <c r="J127" s="464"/>
      <c r="K127" s="464"/>
      <c r="L127" s="464">
        <f>IF(入力ｼｰﾄ2!X129="",0,入力ｼｰﾄ2!X129)</f>
        <v>0</v>
      </c>
      <c r="M127" s="464"/>
      <c r="N127" s="464"/>
      <c r="O127" s="464">
        <f>IF(入力ｼｰﾄ2!AA129="",0,入力ｼｰﾄ2!AA129)</f>
        <v>0</v>
      </c>
      <c r="P127" s="464"/>
      <c r="Q127" s="464"/>
      <c r="R127" s="465">
        <f t="shared" si="20"/>
        <v>0</v>
      </c>
      <c r="S127" s="465"/>
      <c r="T127" s="465"/>
      <c r="U127" s="459">
        <f>IF(入力ｼｰﾄ2!AG129="",0,入力ｼｰﾄ2!AG129)</f>
        <v>0</v>
      </c>
      <c r="V127" s="459"/>
      <c r="W127" s="459"/>
      <c r="X127" s="465">
        <f t="shared" si="21"/>
        <v>0</v>
      </c>
      <c r="Y127" s="465"/>
      <c r="Z127" s="465"/>
      <c r="AA127" s="465"/>
      <c r="AB127" s="466">
        <f>IF(入力ｼｰﾄ2!AN129="",0,入力ｼｰﾄ2!AN129)</f>
        <v>0</v>
      </c>
      <c r="AC127" s="466"/>
      <c r="AD127" s="466"/>
      <c r="AE127" s="466"/>
      <c r="AF127" s="467">
        <f t="shared" si="22"/>
        <v>0</v>
      </c>
      <c r="AG127" s="468"/>
      <c r="AH127" s="468"/>
      <c r="AI127" s="469"/>
      <c r="AJ127" s="466">
        <f>IF(入力ｼｰﾄ2!BU127=TRUE,20000,IF(入力ｼｰﾄ2!BV127=TRUE,11000,IF(入力ｼｰﾄ2!BW127=TRUE,2000,0)))</f>
        <v>0</v>
      </c>
      <c r="AK127" s="466"/>
      <c r="AL127" s="466"/>
      <c r="AM127" s="466"/>
      <c r="AN127" s="466">
        <f>IF(AJ127="-","-",IF(入力ｼｰﾄ2!BW127=TRUE,2000,ROUNDDOWN(X127*AJ127,0)))</f>
        <v>0</v>
      </c>
      <c r="AO127" s="466"/>
      <c r="AP127" s="466"/>
      <c r="AQ127" s="466"/>
      <c r="AR127" s="466">
        <f>IF(入力ｼｰﾄ2!O129="",0,70000)</f>
        <v>0</v>
      </c>
      <c r="AS127" s="466"/>
      <c r="AT127" s="466"/>
      <c r="AU127" s="466"/>
      <c r="AV127" s="466">
        <f t="shared" si="19"/>
        <v>0</v>
      </c>
      <c r="AW127" s="466"/>
      <c r="AX127" s="466"/>
      <c r="AY127" s="466"/>
    </row>
    <row r="128" spans="1:51">
      <c r="A128" s="459">
        <v>98</v>
      </c>
      <c r="B128" s="459"/>
      <c r="C128" s="459" t="str">
        <f>IF(入力ｼｰﾄ2!O130="","",入力ｼｰﾄ2!O130)</f>
        <v/>
      </c>
      <c r="D128" s="459"/>
      <c r="E128" s="459"/>
      <c r="F128" s="459"/>
      <c r="G128" s="459"/>
      <c r="H128" s="459"/>
      <c r="I128" s="464">
        <f>IF(入力ｼｰﾄ2!U130="",0,入力ｼｰﾄ2!U130)</f>
        <v>0</v>
      </c>
      <c r="J128" s="464"/>
      <c r="K128" s="464"/>
      <c r="L128" s="464">
        <f>IF(入力ｼｰﾄ2!X130="",0,入力ｼｰﾄ2!X130)</f>
        <v>0</v>
      </c>
      <c r="M128" s="464"/>
      <c r="N128" s="464"/>
      <c r="O128" s="464">
        <f>IF(入力ｼｰﾄ2!AA130="",0,入力ｼｰﾄ2!AA130)</f>
        <v>0</v>
      </c>
      <c r="P128" s="464"/>
      <c r="Q128" s="464"/>
      <c r="R128" s="465">
        <f t="shared" si="20"/>
        <v>0</v>
      </c>
      <c r="S128" s="465"/>
      <c r="T128" s="465"/>
      <c r="U128" s="459">
        <f>IF(入力ｼｰﾄ2!AG130="",0,入力ｼｰﾄ2!AG130)</f>
        <v>0</v>
      </c>
      <c r="V128" s="459"/>
      <c r="W128" s="459"/>
      <c r="X128" s="465">
        <f t="shared" si="21"/>
        <v>0</v>
      </c>
      <c r="Y128" s="465"/>
      <c r="Z128" s="465"/>
      <c r="AA128" s="465"/>
      <c r="AB128" s="466">
        <f>IF(入力ｼｰﾄ2!AN130="",0,入力ｼｰﾄ2!AN130)</f>
        <v>0</v>
      </c>
      <c r="AC128" s="466"/>
      <c r="AD128" s="466"/>
      <c r="AE128" s="466"/>
      <c r="AF128" s="467">
        <f t="shared" si="22"/>
        <v>0</v>
      </c>
      <c r="AG128" s="468"/>
      <c r="AH128" s="468"/>
      <c r="AI128" s="469"/>
      <c r="AJ128" s="466">
        <f>IF(入力ｼｰﾄ2!BU128=TRUE,20000,IF(入力ｼｰﾄ2!BV128=TRUE,11000,IF(入力ｼｰﾄ2!BW128=TRUE,2000,0)))</f>
        <v>0</v>
      </c>
      <c r="AK128" s="466"/>
      <c r="AL128" s="466"/>
      <c r="AM128" s="466"/>
      <c r="AN128" s="466">
        <f>IF(AJ128="-","-",IF(入力ｼｰﾄ2!BW128=TRUE,2000,ROUNDDOWN(X128*AJ128,0)))</f>
        <v>0</v>
      </c>
      <c r="AO128" s="466"/>
      <c r="AP128" s="466"/>
      <c r="AQ128" s="466"/>
      <c r="AR128" s="466">
        <f>IF(入力ｼｰﾄ2!O130="",0,70000)</f>
        <v>0</v>
      </c>
      <c r="AS128" s="466"/>
      <c r="AT128" s="466"/>
      <c r="AU128" s="466"/>
      <c r="AV128" s="466">
        <f t="shared" si="19"/>
        <v>0</v>
      </c>
      <c r="AW128" s="466"/>
      <c r="AX128" s="466"/>
      <c r="AY128" s="466"/>
    </row>
    <row r="129" spans="1:51">
      <c r="A129" s="459">
        <v>99</v>
      </c>
      <c r="B129" s="459"/>
      <c r="C129" s="459" t="str">
        <f>IF(入力ｼｰﾄ2!O131="","",入力ｼｰﾄ2!O131)</f>
        <v/>
      </c>
      <c r="D129" s="459"/>
      <c r="E129" s="459"/>
      <c r="F129" s="459"/>
      <c r="G129" s="459"/>
      <c r="H129" s="459"/>
      <c r="I129" s="464">
        <f>IF(入力ｼｰﾄ2!U131="",0,入力ｼｰﾄ2!U131)</f>
        <v>0</v>
      </c>
      <c r="J129" s="464"/>
      <c r="K129" s="464"/>
      <c r="L129" s="464">
        <f>IF(入力ｼｰﾄ2!X131="",0,入力ｼｰﾄ2!X131)</f>
        <v>0</v>
      </c>
      <c r="M129" s="464"/>
      <c r="N129" s="464"/>
      <c r="O129" s="464">
        <f>IF(入力ｼｰﾄ2!AA131="",0,入力ｼｰﾄ2!AA131)</f>
        <v>0</v>
      </c>
      <c r="P129" s="464"/>
      <c r="Q129" s="464"/>
      <c r="R129" s="465">
        <f t="shared" si="20"/>
        <v>0</v>
      </c>
      <c r="S129" s="465"/>
      <c r="T129" s="465"/>
      <c r="U129" s="459">
        <f>IF(入力ｼｰﾄ2!AG131="",0,入力ｼｰﾄ2!AG131)</f>
        <v>0</v>
      </c>
      <c r="V129" s="459"/>
      <c r="W129" s="459"/>
      <c r="X129" s="465">
        <f t="shared" si="21"/>
        <v>0</v>
      </c>
      <c r="Y129" s="465"/>
      <c r="Z129" s="465"/>
      <c r="AA129" s="465"/>
      <c r="AB129" s="466">
        <f>IF(入力ｼｰﾄ2!AN131="",0,入力ｼｰﾄ2!AN131)</f>
        <v>0</v>
      </c>
      <c r="AC129" s="466"/>
      <c r="AD129" s="466"/>
      <c r="AE129" s="466"/>
      <c r="AF129" s="467">
        <f t="shared" si="22"/>
        <v>0</v>
      </c>
      <c r="AG129" s="468"/>
      <c r="AH129" s="468"/>
      <c r="AI129" s="469"/>
      <c r="AJ129" s="466">
        <f>IF(入力ｼｰﾄ2!BU129=TRUE,20000,IF(入力ｼｰﾄ2!BV129=TRUE,11000,IF(入力ｼｰﾄ2!BW129=TRUE,2000,0)))</f>
        <v>0</v>
      </c>
      <c r="AK129" s="466"/>
      <c r="AL129" s="466"/>
      <c r="AM129" s="466"/>
      <c r="AN129" s="466">
        <f>IF(AJ129="-","-",IF(入力ｼｰﾄ2!BW129=TRUE,2000,ROUNDDOWN(X129*AJ129,0)))</f>
        <v>0</v>
      </c>
      <c r="AO129" s="466"/>
      <c r="AP129" s="466"/>
      <c r="AQ129" s="466"/>
      <c r="AR129" s="466">
        <f>IF(入力ｼｰﾄ2!O131="",0,70000)</f>
        <v>0</v>
      </c>
      <c r="AS129" s="466"/>
      <c r="AT129" s="466"/>
      <c r="AU129" s="466"/>
      <c r="AV129" s="466">
        <f t="shared" si="19"/>
        <v>0</v>
      </c>
      <c r="AW129" s="466"/>
      <c r="AX129" s="466"/>
      <c r="AY129" s="466"/>
    </row>
    <row r="130" spans="1:51">
      <c r="A130" s="459">
        <v>100</v>
      </c>
      <c r="B130" s="459"/>
      <c r="C130" s="459" t="str">
        <f>IF(入力ｼｰﾄ2!O132="","",入力ｼｰﾄ2!O132)</f>
        <v/>
      </c>
      <c r="D130" s="459"/>
      <c r="E130" s="459"/>
      <c r="F130" s="459"/>
      <c r="G130" s="459"/>
      <c r="H130" s="459"/>
      <c r="I130" s="464">
        <f>IF(入力ｼｰﾄ2!U132="",0,入力ｼｰﾄ2!U132)</f>
        <v>0</v>
      </c>
      <c r="J130" s="464"/>
      <c r="K130" s="464"/>
      <c r="L130" s="464">
        <f>IF(入力ｼｰﾄ2!X132="",0,入力ｼｰﾄ2!X132)</f>
        <v>0</v>
      </c>
      <c r="M130" s="464"/>
      <c r="N130" s="464"/>
      <c r="O130" s="464">
        <f>IF(入力ｼｰﾄ2!AA132="",0,入力ｼｰﾄ2!AA132)</f>
        <v>0</v>
      </c>
      <c r="P130" s="464"/>
      <c r="Q130" s="464"/>
      <c r="R130" s="465">
        <f t="shared" si="20"/>
        <v>0</v>
      </c>
      <c r="S130" s="465"/>
      <c r="T130" s="465"/>
      <c r="U130" s="459">
        <f>IF(入力ｼｰﾄ2!AG132="",0,入力ｼｰﾄ2!AG132)</f>
        <v>0</v>
      </c>
      <c r="V130" s="459"/>
      <c r="W130" s="459"/>
      <c r="X130" s="465">
        <f t="shared" si="21"/>
        <v>0</v>
      </c>
      <c r="Y130" s="465"/>
      <c r="Z130" s="465"/>
      <c r="AA130" s="465"/>
      <c r="AB130" s="466">
        <f>IF(入力ｼｰﾄ2!AN132="",0,入力ｼｰﾄ2!AN132)</f>
        <v>0</v>
      </c>
      <c r="AC130" s="466"/>
      <c r="AD130" s="466"/>
      <c r="AE130" s="466"/>
      <c r="AF130" s="467">
        <f t="shared" si="22"/>
        <v>0</v>
      </c>
      <c r="AG130" s="468"/>
      <c r="AH130" s="468"/>
      <c r="AI130" s="469"/>
      <c r="AJ130" s="466">
        <f>IF(入力ｼｰﾄ2!BU130=TRUE,20000,IF(入力ｼｰﾄ2!BV130=TRUE,11000,IF(入力ｼｰﾄ2!BW130=TRUE,2000,0)))</f>
        <v>0</v>
      </c>
      <c r="AK130" s="466"/>
      <c r="AL130" s="466"/>
      <c r="AM130" s="466"/>
      <c r="AN130" s="466">
        <f>IF(AJ130="-","-",IF(入力ｼｰﾄ2!BW130=TRUE,2000,ROUNDDOWN(X130*AJ130,0)))</f>
        <v>0</v>
      </c>
      <c r="AO130" s="466"/>
      <c r="AP130" s="466"/>
      <c r="AQ130" s="466"/>
      <c r="AR130" s="466">
        <f>IF(入力ｼｰﾄ2!O132="",0,70000)</f>
        <v>0</v>
      </c>
      <c r="AS130" s="466"/>
      <c r="AT130" s="466"/>
      <c r="AU130" s="466"/>
      <c r="AV130" s="466">
        <f t="shared" si="19"/>
        <v>0</v>
      </c>
      <c r="AW130" s="466"/>
      <c r="AX130" s="466"/>
      <c r="AY130" s="466"/>
    </row>
    <row r="131" spans="1:51">
      <c r="A131" s="459">
        <v>101</v>
      </c>
      <c r="B131" s="459"/>
      <c r="C131" s="459" t="str">
        <f>IF(入力ｼｰﾄ2!O133="","",入力ｼｰﾄ2!O133)</f>
        <v/>
      </c>
      <c r="D131" s="459"/>
      <c r="E131" s="459"/>
      <c r="F131" s="459"/>
      <c r="G131" s="459"/>
      <c r="H131" s="459"/>
      <c r="I131" s="464">
        <f>IF(入力ｼｰﾄ2!U133="",0,入力ｼｰﾄ2!U133)</f>
        <v>0</v>
      </c>
      <c r="J131" s="464"/>
      <c r="K131" s="464"/>
      <c r="L131" s="464">
        <f>IF(入力ｼｰﾄ2!X133="",0,入力ｼｰﾄ2!X133)</f>
        <v>0</v>
      </c>
      <c r="M131" s="464"/>
      <c r="N131" s="464"/>
      <c r="O131" s="464">
        <f>IF(入力ｼｰﾄ2!AA133="",0,入力ｼｰﾄ2!AA133)</f>
        <v>0</v>
      </c>
      <c r="P131" s="464"/>
      <c r="Q131" s="464"/>
      <c r="R131" s="465">
        <f t="shared" si="20"/>
        <v>0</v>
      </c>
      <c r="S131" s="465"/>
      <c r="T131" s="465"/>
      <c r="U131" s="459">
        <f>IF(入力ｼｰﾄ2!AG133="",0,入力ｼｰﾄ2!AG133)</f>
        <v>0</v>
      </c>
      <c r="V131" s="459"/>
      <c r="W131" s="459"/>
      <c r="X131" s="465">
        <f t="shared" si="21"/>
        <v>0</v>
      </c>
      <c r="Y131" s="465"/>
      <c r="Z131" s="465"/>
      <c r="AA131" s="465"/>
      <c r="AB131" s="466">
        <f>IF(入力ｼｰﾄ2!AN133="",0,入力ｼｰﾄ2!AN133)</f>
        <v>0</v>
      </c>
      <c r="AC131" s="466"/>
      <c r="AD131" s="466"/>
      <c r="AE131" s="466"/>
      <c r="AF131" s="467">
        <f t="shared" si="22"/>
        <v>0</v>
      </c>
      <c r="AG131" s="468"/>
      <c r="AH131" s="468"/>
      <c r="AI131" s="469"/>
      <c r="AJ131" s="466">
        <f>IF(入力ｼｰﾄ2!BU131=TRUE,20000,IF(入力ｼｰﾄ2!BV131=TRUE,11000,IF(入力ｼｰﾄ2!BW131=TRUE,2000,0)))</f>
        <v>0</v>
      </c>
      <c r="AK131" s="466"/>
      <c r="AL131" s="466"/>
      <c r="AM131" s="466"/>
      <c r="AN131" s="466">
        <f>IF(AJ131="-","-",IF(入力ｼｰﾄ2!BW131=TRUE,2000,ROUNDDOWN(X131*AJ131,0)))</f>
        <v>0</v>
      </c>
      <c r="AO131" s="466"/>
      <c r="AP131" s="466"/>
      <c r="AQ131" s="466"/>
      <c r="AR131" s="466">
        <f>IF(入力ｼｰﾄ2!O133="",0,70000)</f>
        <v>0</v>
      </c>
      <c r="AS131" s="466"/>
      <c r="AT131" s="466"/>
      <c r="AU131" s="466"/>
      <c r="AV131" s="466">
        <f t="shared" si="19"/>
        <v>0</v>
      </c>
      <c r="AW131" s="466"/>
      <c r="AX131" s="466"/>
      <c r="AY131" s="466"/>
    </row>
    <row r="132" spans="1:51">
      <c r="A132" s="459">
        <v>102</v>
      </c>
      <c r="B132" s="459"/>
      <c r="C132" s="459" t="str">
        <f>IF(入力ｼｰﾄ2!O134="","",入力ｼｰﾄ2!O134)</f>
        <v/>
      </c>
      <c r="D132" s="459"/>
      <c r="E132" s="459"/>
      <c r="F132" s="459"/>
      <c r="G132" s="459"/>
      <c r="H132" s="459"/>
      <c r="I132" s="464">
        <f>IF(入力ｼｰﾄ2!U134="",0,入力ｼｰﾄ2!U134)</f>
        <v>0</v>
      </c>
      <c r="J132" s="464"/>
      <c r="K132" s="464"/>
      <c r="L132" s="464">
        <f>IF(入力ｼｰﾄ2!X134="",0,入力ｼｰﾄ2!X134)</f>
        <v>0</v>
      </c>
      <c r="M132" s="464"/>
      <c r="N132" s="464"/>
      <c r="O132" s="464">
        <f>IF(入力ｼｰﾄ2!AA134="",0,入力ｼｰﾄ2!AA134)</f>
        <v>0</v>
      </c>
      <c r="P132" s="464"/>
      <c r="Q132" s="464"/>
      <c r="R132" s="465">
        <f t="shared" si="20"/>
        <v>0</v>
      </c>
      <c r="S132" s="465"/>
      <c r="T132" s="465"/>
      <c r="U132" s="459">
        <f>IF(入力ｼｰﾄ2!AG134="",0,入力ｼｰﾄ2!AG134)</f>
        <v>0</v>
      </c>
      <c r="V132" s="459"/>
      <c r="W132" s="459"/>
      <c r="X132" s="465">
        <f t="shared" si="21"/>
        <v>0</v>
      </c>
      <c r="Y132" s="465"/>
      <c r="Z132" s="465"/>
      <c r="AA132" s="465"/>
      <c r="AB132" s="466">
        <f>IF(入力ｼｰﾄ2!AN134="",0,入力ｼｰﾄ2!AN134)</f>
        <v>0</v>
      </c>
      <c r="AC132" s="466"/>
      <c r="AD132" s="466"/>
      <c r="AE132" s="466"/>
      <c r="AF132" s="467">
        <f t="shared" si="22"/>
        <v>0</v>
      </c>
      <c r="AG132" s="468"/>
      <c r="AH132" s="468"/>
      <c r="AI132" s="469"/>
      <c r="AJ132" s="466">
        <f>IF(入力ｼｰﾄ2!BU132=TRUE,20000,IF(入力ｼｰﾄ2!BV132=TRUE,11000,IF(入力ｼｰﾄ2!BW132=TRUE,2000,0)))</f>
        <v>0</v>
      </c>
      <c r="AK132" s="466"/>
      <c r="AL132" s="466"/>
      <c r="AM132" s="466"/>
      <c r="AN132" s="466">
        <f>IF(AJ132="-","-",IF(入力ｼｰﾄ2!BW132=TRUE,2000,ROUNDDOWN(X132*AJ132,0)))</f>
        <v>0</v>
      </c>
      <c r="AO132" s="466"/>
      <c r="AP132" s="466"/>
      <c r="AQ132" s="466"/>
      <c r="AR132" s="466">
        <f>IF(入力ｼｰﾄ2!O134="",0,70000)</f>
        <v>0</v>
      </c>
      <c r="AS132" s="466"/>
      <c r="AT132" s="466"/>
      <c r="AU132" s="466"/>
      <c r="AV132" s="466">
        <f t="shared" si="19"/>
        <v>0</v>
      </c>
      <c r="AW132" s="466"/>
      <c r="AX132" s="466"/>
      <c r="AY132" s="466"/>
    </row>
    <row r="133" spans="1:51">
      <c r="A133" s="459">
        <v>103</v>
      </c>
      <c r="B133" s="459"/>
      <c r="C133" s="459" t="str">
        <f>IF(入力ｼｰﾄ2!O135="","",入力ｼｰﾄ2!O135)</f>
        <v/>
      </c>
      <c r="D133" s="459"/>
      <c r="E133" s="459"/>
      <c r="F133" s="459"/>
      <c r="G133" s="459"/>
      <c r="H133" s="459"/>
      <c r="I133" s="464">
        <f>IF(入力ｼｰﾄ2!U135="",0,入力ｼｰﾄ2!U135)</f>
        <v>0</v>
      </c>
      <c r="J133" s="464"/>
      <c r="K133" s="464"/>
      <c r="L133" s="464">
        <f>IF(入力ｼｰﾄ2!X135="",0,入力ｼｰﾄ2!X135)</f>
        <v>0</v>
      </c>
      <c r="M133" s="464"/>
      <c r="N133" s="464"/>
      <c r="O133" s="464">
        <f>IF(入力ｼｰﾄ2!AA135="",0,入力ｼｰﾄ2!AA135)</f>
        <v>0</v>
      </c>
      <c r="P133" s="464"/>
      <c r="Q133" s="464"/>
      <c r="R133" s="465">
        <f t="shared" si="20"/>
        <v>0</v>
      </c>
      <c r="S133" s="465"/>
      <c r="T133" s="465"/>
      <c r="U133" s="459">
        <f>IF(入力ｼｰﾄ2!AG135="",0,入力ｼｰﾄ2!AG135)</f>
        <v>0</v>
      </c>
      <c r="V133" s="459"/>
      <c r="W133" s="459"/>
      <c r="X133" s="465">
        <f t="shared" si="21"/>
        <v>0</v>
      </c>
      <c r="Y133" s="465"/>
      <c r="Z133" s="465"/>
      <c r="AA133" s="465"/>
      <c r="AB133" s="466">
        <f>IF(入力ｼｰﾄ2!AN135="",0,入力ｼｰﾄ2!AN135)</f>
        <v>0</v>
      </c>
      <c r="AC133" s="466"/>
      <c r="AD133" s="466"/>
      <c r="AE133" s="466"/>
      <c r="AF133" s="467">
        <f t="shared" si="22"/>
        <v>0</v>
      </c>
      <c r="AG133" s="468"/>
      <c r="AH133" s="468"/>
      <c r="AI133" s="469"/>
      <c r="AJ133" s="466">
        <f>IF(入力ｼｰﾄ2!BU133=TRUE,20000,IF(入力ｼｰﾄ2!BV133=TRUE,11000,IF(入力ｼｰﾄ2!BW133=TRUE,2000,0)))</f>
        <v>0</v>
      </c>
      <c r="AK133" s="466"/>
      <c r="AL133" s="466"/>
      <c r="AM133" s="466"/>
      <c r="AN133" s="466">
        <f>IF(AJ133="-","-",IF(入力ｼｰﾄ2!BW133=TRUE,2000,ROUNDDOWN(X133*AJ133,0)))</f>
        <v>0</v>
      </c>
      <c r="AO133" s="466"/>
      <c r="AP133" s="466"/>
      <c r="AQ133" s="466"/>
      <c r="AR133" s="466">
        <f>IF(入力ｼｰﾄ2!O135="",0,70000)</f>
        <v>0</v>
      </c>
      <c r="AS133" s="466"/>
      <c r="AT133" s="466"/>
      <c r="AU133" s="466"/>
      <c r="AV133" s="466">
        <f t="shared" si="19"/>
        <v>0</v>
      </c>
      <c r="AW133" s="466"/>
      <c r="AX133" s="466"/>
      <c r="AY133" s="466"/>
    </row>
    <row r="134" spans="1:51">
      <c r="A134" s="459">
        <v>104</v>
      </c>
      <c r="B134" s="459"/>
      <c r="C134" s="459" t="str">
        <f>IF(入力ｼｰﾄ2!O136="","",入力ｼｰﾄ2!O136)</f>
        <v/>
      </c>
      <c r="D134" s="459"/>
      <c r="E134" s="459"/>
      <c r="F134" s="459"/>
      <c r="G134" s="459"/>
      <c r="H134" s="459"/>
      <c r="I134" s="464">
        <f>IF(入力ｼｰﾄ2!U136="",0,入力ｼｰﾄ2!U136)</f>
        <v>0</v>
      </c>
      <c r="J134" s="464"/>
      <c r="K134" s="464"/>
      <c r="L134" s="464">
        <f>IF(入力ｼｰﾄ2!X136="",0,入力ｼｰﾄ2!X136)</f>
        <v>0</v>
      </c>
      <c r="M134" s="464"/>
      <c r="N134" s="464"/>
      <c r="O134" s="464">
        <f>IF(入力ｼｰﾄ2!AA136="",0,入力ｼｰﾄ2!AA136)</f>
        <v>0</v>
      </c>
      <c r="P134" s="464"/>
      <c r="Q134" s="464"/>
      <c r="R134" s="465">
        <f t="shared" si="20"/>
        <v>0</v>
      </c>
      <c r="S134" s="465"/>
      <c r="T134" s="465"/>
      <c r="U134" s="459">
        <f>IF(入力ｼｰﾄ2!AG136="",0,入力ｼｰﾄ2!AG136)</f>
        <v>0</v>
      </c>
      <c r="V134" s="459"/>
      <c r="W134" s="459"/>
      <c r="X134" s="465">
        <f t="shared" si="21"/>
        <v>0</v>
      </c>
      <c r="Y134" s="465"/>
      <c r="Z134" s="465"/>
      <c r="AA134" s="465"/>
      <c r="AB134" s="466">
        <f>IF(入力ｼｰﾄ2!AN136="",0,入力ｼｰﾄ2!AN136)</f>
        <v>0</v>
      </c>
      <c r="AC134" s="466"/>
      <c r="AD134" s="466"/>
      <c r="AE134" s="466"/>
      <c r="AF134" s="467">
        <f t="shared" si="22"/>
        <v>0</v>
      </c>
      <c r="AG134" s="468"/>
      <c r="AH134" s="468"/>
      <c r="AI134" s="469"/>
      <c r="AJ134" s="466">
        <f>IF(入力ｼｰﾄ2!BU134=TRUE,20000,IF(入力ｼｰﾄ2!BV134=TRUE,11000,IF(入力ｼｰﾄ2!BW134=TRUE,2000,0)))</f>
        <v>0</v>
      </c>
      <c r="AK134" s="466"/>
      <c r="AL134" s="466"/>
      <c r="AM134" s="466"/>
      <c r="AN134" s="466">
        <f>IF(AJ134="-","-",IF(入力ｼｰﾄ2!BW134=TRUE,2000,ROUNDDOWN(X134*AJ134,0)))</f>
        <v>0</v>
      </c>
      <c r="AO134" s="466"/>
      <c r="AP134" s="466"/>
      <c r="AQ134" s="466"/>
      <c r="AR134" s="466">
        <f>IF(入力ｼｰﾄ2!O136="",0,70000)</f>
        <v>0</v>
      </c>
      <c r="AS134" s="466"/>
      <c r="AT134" s="466"/>
      <c r="AU134" s="466"/>
      <c r="AV134" s="466">
        <f t="shared" si="19"/>
        <v>0</v>
      </c>
      <c r="AW134" s="466"/>
      <c r="AX134" s="466"/>
      <c r="AY134" s="466"/>
    </row>
    <row r="135" spans="1:51">
      <c r="A135" s="459">
        <v>105</v>
      </c>
      <c r="B135" s="459"/>
      <c r="C135" s="459" t="str">
        <f>IF(入力ｼｰﾄ2!O137="","",入力ｼｰﾄ2!O137)</f>
        <v/>
      </c>
      <c r="D135" s="459"/>
      <c r="E135" s="459"/>
      <c r="F135" s="459"/>
      <c r="G135" s="459"/>
      <c r="H135" s="459"/>
      <c r="I135" s="464">
        <f>IF(入力ｼｰﾄ2!U137="",0,入力ｼｰﾄ2!U137)</f>
        <v>0</v>
      </c>
      <c r="J135" s="464"/>
      <c r="K135" s="464"/>
      <c r="L135" s="464">
        <f>IF(入力ｼｰﾄ2!X137="",0,入力ｼｰﾄ2!X137)</f>
        <v>0</v>
      </c>
      <c r="M135" s="464"/>
      <c r="N135" s="464"/>
      <c r="O135" s="464">
        <f>IF(入力ｼｰﾄ2!AA137="",0,入力ｼｰﾄ2!AA137)</f>
        <v>0</v>
      </c>
      <c r="P135" s="464"/>
      <c r="Q135" s="464"/>
      <c r="R135" s="465">
        <f t="shared" si="20"/>
        <v>0</v>
      </c>
      <c r="S135" s="465"/>
      <c r="T135" s="465"/>
      <c r="U135" s="459">
        <f>IF(入力ｼｰﾄ2!AG137="",0,入力ｼｰﾄ2!AG137)</f>
        <v>0</v>
      </c>
      <c r="V135" s="459"/>
      <c r="W135" s="459"/>
      <c r="X135" s="465">
        <f t="shared" si="21"/>
        <v>0</v>
      </c>
      <c r="Y135" s="465"/>
      <c r="Z135" s="465"/>
      <c r="AA135" s="465"/>
      <c r="AB135" s="466">
        <f>IF(入力ｼｰﾄ2!AN137="",0,入力ｼｰﾄ2!AN137)</f>
        <v>0</v>
      </c>
      <c r="AC135" s="466"/>
      <c r="AD135" s="466"/>
      <c r="AE135" s="466"/>
      <c r="AF135" s="467">
        <f t="shared" si="22"/>
        <v>0</v>
      </c>
      <c r="AG135" s="468"/>
      <c r="AH135" s="468"/>
      <c r="AI135" s="469"/>
      <c r="AJ135" s="466">
        <f>IF(入力ｼｰﾄ2!BU135=TRUE,20000,IF(入力ｼｰﾄ2!BV135=TRUE,11000,IF(入力ｼｰﾄ2!BW135=TRUE,2000,0)))</f>
        <v>0</v>
      </c>
      <c r="AK135" s="466"/>
      <c r="AL135" s="466"/>
      <c r="AM135" s="466"/>
      <c r="AN135" s="466">
        <f>IF(AJ135="-","-",IF(入力ｼｰﾄ2!BW135=TRUE,2000,ROUNDDOWN(X135*AJ135,0)))</f>
        <v>0</v>
      </c>
      <c r="AO135" s="466"/>
      <c r="AP135" s="466"/>
      <c r="AQ135" s="466"/>
      <c r="AR135" s="466">
        <f>IF(入力ｼｰﾄ2!O137="",0,70000)</f>
        <v>0</v>
      </c>
      <c r="AS135" s="466"/>
      <c r="AT135" s="466"/>
      <c r="AU135" s="466"/>
      <c r="AV135" s="466">
        <f t="shared" si="19"/>
        <v>0</v>
      </c>
      <c r="AW135" s="466"/>
      <c r="AX135" s="466"/>
      <c r="AY135" s="466"/>
    </row>
    <row r="136" spans="1:51">
      <c r="A136" s="459">
        <v>106</v>
      </c>
      <c r="B136" s="459"/>
      <c r="C136" s="459" t="str">
        <f>IF(入力ｼｰﾄ2!O138="","",入力ｼｰﾄ2!O138)</f>
        <v/>
      </c>
      <c r="D136" s="459"/>
      <c r="E136" s="459"/>
      <c r="F136" s="459"/>
      <c r="G136" s="459"/>
      <c r="H136" s="459"/>
      <c r="I136" s="464">
        <f>IF(入力ｼｰﾄ2!U138="",0,入力ｼｰﾄ2!U138)</f>
        <v>0</v>
      </c>
      <c r="J136" s="464"/>
      <c r="K136" s="464"/>
      <c r="L136" s="464">
        <f>IF(入力ｼｰﾄ2!X138="",0,入力ｼｰﾄ2!X138)</f>
        <v>0</v>
      </c>
      <c r="M136" s="464"/>
      <c r="N136" s="464"/>
      <c r="O136" s="464">
        <f>IF(入力ｼｰﾄ2!AA138="",0,入力ｼｰﾄ2!AA138)</f>
        <v>0</v>
      </c>
      <c r="P136" s="464"/>
      <c r="Q136" s="464"/>
      <c r="R136" s="465">
        <f t="shared" si="20"/>
        <v>0</v>
      </c>
      <c r="S136" s="465"/>
      <c r="T136" s="465"/>
      <c r="U136" s="459">
        <f>IF(入力ｼｰﾄ2!AG138="",0,入力ｼｰﾄ2!AG138)</f>
        <v>0</v>
      </c>
      <c r="V136" s="459"/>
      <c r="W136" s="459"/>
      <c r="X136" s="465">
        <f t="shared" si="21"/>
        <v>0</v>
      </c>
      <c r="Y136" s="465"/>
      <c r="Z136" s="465"/>
      <c r="AA136" s="465"/>
      <c r="AB136" s="466">
        <f>IF(入力ｼｰﾄ2!AN138="",0,入力ｼｰﾄ2!AN138)</f>
        <v>0</v>
      </c>
      <c r="AC136" s="466"/>
      <c r="AD136" s="466"/>
      <c r="AE136" s="466"/>
      <c r="AF136" s="467">
        <f t="shared" si="22"/>
        <v>0</v>
      </c>
      <c r="AG136" s="468"/>
      <c r="AH136" s="468"/>
      <c r="AI136" s="469"/>
      <c r="AJ136" s="466">
        <f>IF(入力ｼｰﾄ2!BU136=TRUE,20000,IF(入力ｼｰﾄ2!BV136=TRUE,11000,IF(入力ｼｰﾄ2!BW136=TRUE,2000,0)))</f>
        <v>0</v>
      </c>
      <c r="AK136" s="466"/>
      <c r="AL136" s="466"/>
      <c r="AM136" s="466"/>
      <c r="AN136" s="466">
        <f>IF(AJ136="-","-",IF(入力ｼｰﾄ2!BW136=TRUE,2000,ROUNDDOWN(X136*AJ136,0)))</f>
        <v>0</v>
      </c>
      <c r="AO136" s="466"/>
      <c r="AP136" s="466"/>
      <c r="AQ136" s="466"/>
      <c r="AR136" s="466">
        <f>IF(入力ｼｰﾄ2!O138="",0,70000)</f>
        <v>0</v>
      </c>
      <c r="AS136" s="466"/>
      <c r="AT136" s="466"/>
      <c r="AU136" s="466"/>
      <c r="AV136" s="466">
        <f t="shared" si="19"/>
        <v>0</v>
      </c>
      <c r="AW136" s="466"/>
      <c r="AX136" s="466"/>
      <c r="AY136" s="466"/>
    </row>
    <row r="137" spans="1:51">
      <c r="A137" s="459">
        <v>107</v>
      </c>
      <c r="B137" s="459"/>
      <c r="C137" s="459" t="str">
        <f>IF(入力ｼｰﾄ2!O139="","",入力ｼｰﾄ2!O139)</f>
        <v/>
      </c>
      <c r="D137" s="459"/>
      <c r="E137" s="459"/>
      <c r="F137" s="459"/>
      <c r="G137" s="459"/>
      <c r="H137" s="459"/>
      <c r="I137" s="464">
        <f>IF(入力ｼｰﾄ2!U139="",0,入力ｼｰﾄ2!U139)</f>
        <v>0</v>
      </c>
      <c r="J137" s="464"/>
      <c r="K137" s="464"/>
      <c r="L137" s="464">
        <f>IF(入力ｼｰﾄ2!X139="",0,入力ｼｰﾄ2!X139)</f>
        <v>0</v>
      </c>
      <c r="M137" s="464"/>
      <c r="N137" s="464"/>
      <c r="O137" s="464">
        <f>IF(入力ｼｰﾄ2!AA139="",0,入力ｼｰﾄ2!AA139)</f>
        <v>0</v>
      </c>
      <c r="P137" s="464"/>
      <c r="Q137" s="464"/>
      <c r="R137" s="465">
        <f t="shared" si="20"/>
        <v>0</v>
      </c>
      <c r="S137" s="465"/>
      <c r="T137" s="465"/>
      <c r="U137" s="459">
        <f>IF(入力ｼｰﾄ2!AG139="",0,入力ｼｰﾄ2!AG139)</f>
        <v>0</v>
      </c>
      <c r="V137" s="459"/>
      <c r="W137" s="459"/>
      <c r="X137" s="465">
        <f t="shared" si="21"/>
        <v>0</v>
      </c>
      <c r="Y137" s="465"/>
      <c r="Z137" s="465"/>
      <c r="AA137" s="465"/>
      <c r="AB137" s="466">
        <f>IF(入力ｼｰﾄ2!AN139="",0,入力ｼｰﾄ2!AN139)</f>
        <v>0</v>
      </c>
      <c r="AC137" s="466"/>
      <c r="AD137" s="466"/>
      <c r="AE137" s="466"/>
      <c r="AF137" s="467">
        <f t="shared" si="22"/>
        <v>0</v>
      </c>
      <c r="AG137" s="468"/>
      <c r="AH137" s="468"/>
      <c r="AI137" s="469"/>
      <c r="AJ137" s="466">
        <f>IF(入力ｼｰﾄ2!BU137=TRUE,20000,IF(入力ｼｰﾄ2!BV137=TRUE,11000,IF(入力ｼｰﾄ2!BW137=TRUE,2000,0)))</f>
        <v>0</v>
      </c>
      <c r="AK137" s="466"/>
      <c r="AL137" s="466"/>
      <c r="AM137" s="466"/>
      <c r="AN137" s="466">
        <f>IF(AJ137="-","-",IF(入力ｼｰﾄ2!BW137=TRUE,2000,ROUNDDOWN(X137*AJ137,0)))</f>
        <v>0</v>
      </c>
      <c r="AO137" s="466"/>
      <c r="AP137" s="466"/>
      <c r="AQ137" s="466"/>
      <c r="AR137" s="466">
        <f>IF(入力ｼｰﾄ2!O139="",0,70000)</f>
        <v>0</v>
      </c>
      <c r="AS137" s="466"/>
      <c r="AT137" s="466"/>
      <c r="AU137" s="466"/>
      <c r="AV137" s="466">
        <f t="shared" si="19"/>
        <v>0</v>
      </c>
      <c r="AW137" s="466"/>
      <c r="AX137" s="466"/>
      <c r="AY137" s="466"/>
    </row>
    <row r="138" spans="1:51">
      <c r="A138" s="459">
        <v>108</v>
      </c>
      <c r="B138" s="459"/>
      <c r="C138" s="459" t="str">
        <f>IF(入力ｼｰﾄ2!O140="","",入力ｼｰﾄ2!O140)</f>
        <v/>
      </c>
      <c r="D138" s="459"/>
      <c r="E138" s="459"/>
      <c r="F138" s="459"/>
      <c r="G138" s="459"/>
      <c r="H138" s="459"/>
      <c r="I138" s="464">
        <f>IF(入力ｼｰﾄ2!U140="",0,入力ｼｰﾄ2!U140)</f>
        <v>0</v>
      </c>
      <c r="J138" s="464"/>
      <c r="K138" s="464"/>
      <c r="L138" s="464">
        <f>IF(入力ｼｰﾄ2!X140="",0,入力ｼｰﾄ2!X140)</f>
        <v>0</v>
      </c>
      <c r="M138" s="464"/>
      <c r="N138" s="464"/>
      <c r="O138" s="464">
        <f>IF(入力ｼｰﾄ2!AA140="",0,入力ｼｰﾄ2!AA140)</f>
        <v>0</v>
      </c>
      <c r="P138" s="464"/>
      <c r="Q138" s="464"/>
      <c r="R138" s="465">
        <f t="shared" si="20"/>
        <v>0</v>
      </c>
      <c r="S138" s="465"/>
      <c r="T138" s="465"/>
      <c r="U138" s="459">
        <f>IF(入力ｼｰﾄ2!AG140="",0,入力ｼｰﾄ2!AG140)</f>
        <v>0</v>
      </c>
      <c r="V138" s="459"/>
      <c r="W138" s="459"/>
      <c r="X138" s="465">
        <f t="shared" si="21"/>
        <v>0</v>
      </c>
      <c r="Y138" s="465"/>
      <c r="Z138" s="465"/>
      <c r="AA138" s="465"/>
      <c r="AB138" s="466">
        <f>IF(入力ｼｰﾄ2!AN140="",0,入力ｼｰﾄ2!AN140)</f>
        <v>0</v>
      </c>
      <c r="AC138" s="466"/>
      <c r="AD138" s="466"/>
      <c r="AE138" s="466"/>
      <c r="AF138" s="467">
        <f t="shared" si="22"/>
        <v>0</v>
      </c>
      <c r="AG138" s="468"/>
      <c r="AH138" s="468"/>
      <c r="AI138" s="469"/>
      <c r="AJ138" s="466">
        <f>IF(入力ｼｰﾄ2!BU138=TRUE,20000,IF(入力ｼｰﾄ2!BV138=TRUE,11000,IF(入力ｼｰﾄ2!BW138=TRUE,2000,0)))</f>
        <v>0</v>
      </c>
      <c r="AK138" s="466"/>
      <c r="AL138" s="466"/>
      <c r="AM138" s="466"/>
      <c r="AN138" s="466">
        <f>IF(AJ138="-","-",IF(入力ｼｰﾄ2!BW138=TRUE,2000,ROUNDDOWN(X138*AJ138,0)))</f>
        <v>0</v>
      </c>
      <c r="AO138" s="466"/>
      <c r="AP138" s="466"/>
      <c r="AQ138" s="466"/>
      <c r="AR138" s="466">
        <f>IF(入力ｼｰﾄ2!O140="",0,70000)</f>
        <v>0</v>
      </c>
      <c r="AS138" s="466"/>
      <c r="AT138" s="466"/>
      <c r="AU138" s="466"/>
      <c r="AV138" s="466">
        <f t="shared" si="19"/>
        <v>0</v>
      </c>
      <c r="AW138" s="466"/>
      <c r="AX138" s="466"/>
      <c r="AY138" s="466"/>
    </row>
    <row r="139" spans="1:51">
      <c r="A139" s="459">
        <v>109</v>
      </c>
      <c r="B139" s="459"/>
      <c r="C139" s="459" t="str">
        <f>IF(入力ｼｰﾄ2!O141="","",入力ｼｰﾄ2!O141)</f>
        <v/>
      </c>
      <c r="D139" s="459"/>
      <c r="E139" s="459"/>
      <c r="F139" s="459"/>
      <c r="G139" s="459"/>
      <c r="H139" s="459"/>
      <c r="I139" s="464">
        <f>IF(入力ｼｰﾄ2!U141="",0,入力ｼｰﾄ2!U141)</f>
        <v>0</v>
      </c>
      <c r="J139" s="464"/>
      <c r="K139" s="464"/>
      <c r="L139" s="464">
        <f>IF(入力ｼｰﾄ2!X141="",0,入力ｼｰﾄ2!X141)</f>
        <v>0</v>
      </c>
      <c r="M139" s="464"/>
      <c r="N139" s="464"/>
      <c r="O139" s="464">
        <f>IF(入力ｼｰﾄ2!AA141="",0,入力ｼｰﾄ2!AA141)</f>
        <v>0</v>
      </c>
      <c r="P139" s="464"/>
      <c r="Q139" s="464"/>
      <c r="R139" s="465">
        <f t="shared" si="20"/>
        <v>0</v>
      </c>
      <c r="S139" s="465"/>
      <c r="T139" s="465"/>
      <c r="U139" s="459">
        <f>IF(入力ｼｰﾄ2!AG141="",0,入力ｼｰﾄ2!AG141)</f>
        <v>0</v>
      </c>
      <c r="V139" s="459"/>
      <c r="W139" s="459"/>
      <c r="X139" s="465">
        <f t="shared" si="21"/>
        <v>0</v>
      </c>
      <c r="Y139" s="465"/>
      <c r="Z139" s="465"/>
      <c r="AA139" s="465"/>
      <c r="AB139" s="466">
        <f>IF(入力ｼｰﾄ2!AN141="",0,入力ｼｰﾄ2!AN141)</f>
        <v>0</v>
      </c>
      <c r="AC139" s="466"/>
      <c r="AD139" s="466"/>
      <c r="AE139" s="466"/>
      <c r="AF139" s="467">
        <f t="shared" si="22"/>
        <v>0</v>
      </c>
      <c r="AG139" s="468"/>
      <c r="AH139" s="468"/>
      <c r="AI139" s="469"/>
      <c r="AJ139" s="466">
        <f>IF(入力ｼｰﾄ2!BU139=TRUE,20000,IF(入力ｼｰﾄ2!BV139=TRUE,11000,IF(入力ｼｰﾄ2!BW139=TRUE,2000,0)))</f>
        <v>0</v>
      </c>
      <c r="AK139" s="466"/>
      <c r="AL139" s="466"/>
      <c r="AM139" s="466"/>
      <c r="AN139" s="466">
        <f>IF(AJ139="-","-",IF(入力ｼｰﾄ2!BW139=TRUE,2000,ROUNDDOWN(X139*AJ139,0)))</f>
        <v>0</v>
      </c>
      <c r="AO139" s="466"/>
      <c r="AP139" s="466"/>
      <c r="AQ139" s="466"/>
      <c r="AR139" s="466">
        <f>IF(入力ｼｰﾄ2!O141="",0,70000)</f>
        <v>0</v>
      </c>
      <c r="AS139" s="466"/>
      <c r="AT139" s="466"/>
      <c r="AU139" s="466"/>
      <c r="AV139" s="466">
        <f t="shared" si="19"/>
        <v>0</v>
      </c>
      <c r="AW139" s="466"/>
      <c r="AX139" s="466"/>
      <c r="AY139" s="466"/>
    </row>
    <row r="140" spans="1:51">
      <c r="A140" s="459">
        <v>110</v>
      </c>
      <c r="B140" s="459"/>
      <c r="C140" s="459" t="str">
        <f>IF(入力ｼｰﾄ2!O142="","",入力ｼｰﾄ2!O142)</f>
        <v/>
      </c>
      <c r="D140" s="459"/>
      <c r="E140" s="459"/>
      <c r="F140" s="459"/>
      <c r="G140" s="459"/>
      <c r="H140" s="459"/>
      <c r="I140" s="464">
        <f>IF(入力ｼｰﾄ2!U142="",0,入力ｼｰﾄ2!U142)</f>
        <v>0</v>
      </c>
      <c r="J140" s="464"/>
      <c r="K140" s="464"/>
      <c r="L140" s="464">
        <f>IF(入力ｼｰﾄ2!X142="",0,入力ｼｰﾄ2!X142)</f>
        <v>0</v>
      </c>
      <c r="M140" s="464"/>
      <c r="N140" s="464"/>
      <c r="O140" s="464">
        <f>IF(入力ｼｰﾄ2!AA142="",0,入力ｼｰﾄ2!AA142)</f>
        <v>0</v>
      </c>
      <c r="P140" s="464"/>
      <c r="Q140" s="464"/>
      <c r="R140" s="465">
        <f t="shared" si="20"/>
        <v>0</v>
      </c>
      <c r="S140" s="465"/>
      <c r="T140" s="465"/>
      <c r="U140" s="459">
        <f>IF(入力ｼｰﾄ2!AG142="",0,入力ｼｰﾄ2!AG142)</f>
        <v>0</v>
      </c>
      <c r="V140" s="459"/>
      <c r="W140" s="459"/>
      <c r="X140" s="465">
        <f t="shared" si="21"/>
        <v>0</v>
      </c>
      <c r="Y140" s="465"/>
      <c r="Z140" s="465"/>
      <c r="AA140" s="465"/>
      <c r="AB140" s="466">
        <f>IF(入力ｼｰﾄ2!AN142="",0,入力ｼｰﾄ2!AN142)</f>
        <v>0</v>
      </c>
      <c r="AC140" s="466"/>
      <c r="AD140" s="466"/>
      <c r="AE140" s="466"/>
      <c r="AF140" s="467">
        <f t="shared" si="22"/>
        <v>0</v>
      </c>
      <c r="AG140" s="468"/>
      <c r="AH140" s="468"/>
      <c r="AI140" s="469"/>
      <c r="AJ140" s="466">
        <f>IF(入力ｼｰﾄ2!BU140=TRUE,20000,IF(入力ｼｰﾄ2!BV140=TRUE,11000,IF(入力ｼｰﾄ2!BW140=TRUE,2000,0)))</f>
        <v>0</v>
      </c>
      <c r="AK140" s="466"/>
      <c r="AL140" s="466"/>
      <c r="AM140" s="466"/>
      <c r="AN140" s="466">
        <f>IF(AJ140="-","-",IF(入力ｼｰﾄ2!BW140=TRUE,2000,ROUNDDOWN(X140*AJ140,0)))</f>
        <v>0</v>
      </c>
      <c r="AO140" s="466"/>
      <c r="AP140" s="466"/>
      <c r="AQ140" s="466"/>
      <c r="AR140" s="466">
        <f>IF(入力ｼｰﾄ2!O142="",0,70000)</f>
        <v>0</v>
      </c>
      <c r="AS140" s="466"/>
      <c r="AT140" s="466"/>
      <c r="AU140" s="466"/>
      <c r="AV140" s="466">
        <f t="shared" si="19"/>
        <v>0</v>
      </c>
      <c r="AW140" s="466"/>
      <c r="AX140" s="466"/>
      <c r="AY140" s="466"/>
    </row>
    <row r="141" spans="1:51">
      <c r="A141" s="459">
        <v>111</v>
      </c>
      <c r="B141" s="459"/>
      <c r="C141" s="459" t="str">
        <f>IF(入力ｼｰﾄ2!O143="","",入力ｼｰﾄ2!O143)</f>
        <v/>
      </c>
      <c r="D141" s="459"/>
      <c r="E141" s="459"/>
      <c r="F141" s="459"/>
      <c r="G141" s="459"/>
      <c r="H141" s="459"/>
      <c r="I141" s="464">
        <f>IF(入力ｼｰﾄ2!U143="",0,入力ｼｰﾄ2!U143)</f>
        <v>0</v>
      </c>
      <c r="J141" s="464"/>
      <c r="K141" s="464"/>
      <c r="L141" s="464">
        <f>IF(入力ｼｰﾄ2!X143="",0,入力ｼｰﾄ2!X143)</f>
        <v>0</v>
      </c>
      <c r="M141" s="464"/>
      <c r="N141" s="464"/>
      <c r="O141" s="464">
        <f>IF(入力ｼｰﾄ2!AA143="",0,入力ｼｰﾄ2!AA143)</f>
        <v>0</v>
      </c>
      <c r="P141" s="464"/>
      <c r="Q141" s="464"/>
      <c r="R141" s="465">
        <f t="shared" si="20"/>
        <v>0</v>
      </c>
      <c r="S141" s="465"/>
      <c r="T141" s="465"/>
      <c r="U141" s="459">
        <f>IF(入力ｼｰﾄ2!AG143="",0,入力ｼｰﾄ2!AG143)</f>
        <v>0</v>
      </c>
      <c r="V141" s="459"/>
      <c r="W141" s="459"/>
      <c r="X141" s="465">
        <f t="shared" si="21"/>
        <v>0</v>
      </c>
      <c r="Y141" s="465"/>
      <c r="Z141" s="465"/>
      <c r="AA141" s="465"/>
      <c r="AB141" s="466">
        <f>IF(入力ｼｰﾄ2!AN143="",0,入力ｼｰﾄ2!AN143)</f>
        <v>0</v>
      </c>
      <c r="AC141" s="466"/>
      <c r="AD141" s="466"/>
      <c r="AE141" s="466"/>
      <c r="AF141" s="467">
        <f t="shared" si="22"/>
        <v>0</v>
      </c>
      <c r="AG141" s="468"/>
      <c r="AH141" s="468"/>
      <c r="AI141" s="469"/>
      <c r="AJ141" s="466">
        <f>IF(入力ｼｰﾄ2!BU141=TRUE,20000,IF(入力ｼｰﾄ2!BV141=TRUE,11000,IF(入力ｼｰﾄ2!BW141=TRUE,2000,0)))</f>
        <v>0</v>
      </c>
      <c r="AK141" s="466"/>
      <c r="AL141" s="466"/>
      <c r="AM141" s="466"/>
      <c r="AN141" s="466">
        <f>IF(AJ141="-","-",IF(入力ｼｰﾄ2!BW141=TRUE,2000,ROUNDDOWN(X141*AJ141,0)))</f>
        <v>0</v>
      </c>
      <c r="AO141" s="466"/>
      <c r="AP141" s="466"/>
      <c r="AQ141" s="466"/>
      <c r="AR141" s="466">
        <f>IF(入力ｼｰﾄ2!O143="",0,70000)</f>
        <v>0</v>
      </c>
      <c r="AS141" s="466"/>
      <c r="AT141" s="466"/>
      <c r="AU141" s="466"/>
      <c r="AV141" s="466">
        <f t="shared" si="19"/>
        <v>0</v>
      </c>
      <c r="AW141" s="466"/>
      <c r="AX141" s="466"/>
      <c r="AY141" s="466"/>
    </row>
    <row r="142" spans="1:51">
      <c r="A142" s="459">
        <v>112</v>
      </c>
      <c r="B142" s="459"/>
      <c r="C142" s="459" t="str">
        <f>IF(入力ｼｰﾄ2!O144="","",入力ｼｰﾄ2!O144)</f>
        <v/>
      </c>
      <c r="D142" s="459"/>
      <c r="E142" s="459"/>
      <c r="F142" s="459"/>
      <c r="G142" s="459"/>
      <c r="H142" s="459"/>
      <c r="I142" s="464">
        <f>IF(入力ｼｰﾄ2!U144="",0,入力ｼｰﾄ2!U144)</f>
        <v>0</v>
      </c>
      <c r="J142" s="464"/>
      <c r="K142" s="464"/>
      <c r="L142" s="464">
        <f>IF(入力ｼｰﾄ2!X144="",0,入力ｼｰﾄ2!X144)</f>
        <v>0</v>
      </c>
      <c r="M142" s="464"/>
      <c r="N142" s="464"/>
      <c r="O142" s="464">
        <f>IF(入力ｼｰﾄ2!AA144="",0,入力ｼｰﾄ2!AA144)</f>
        <v>0</v>
      </c>
      <c r="P142" s="464"/>
      <c r="Q142" s="464"/>
      <c r="R142" s="465">
        <f t="shared" si="20"/>
        <v>0</v>
      </c>
      <c r="S142" s="465"/>
      <c r="T142" s="465"/>
      <c r="U142" s="459">
        <f>IF(入力ｼｰﾄ2!AG144="",0,入力ｼｰﾄ2!AG144)</f>
        <v>0</v>
      </c>
      <c r="V142" s="459"/>
      <c r="W142" s="459"/>
      <c r="X142" s="465">
        <f t="shared" si="21"/>
        <v>0</v>
      </c>
      <c r="Y142" s="465"/>
      <c r="Z142" s="465"/>
      <c r="AA142" s="465"/>
      <c r="AB142" s="466">
        <f>IF(入力ｼｰﾄ2!AN144="",0,入力ｼｰﾄ2!AN144)</f>
        <v>0</v>
      </c>
      <c r="AC142" s="466"/>
      <c r="AD142" s="466"/>
      <c r="AE142" s="466"/>
      <c r="AF142" s="467">
        <f t="shared" si="22"/>
        <v>0</v>
      </c>
      <c r="AG142" s="468"/>
      <c r="AH142" s="468"/>
      <c r="AI142" s="469"/>
      <c r="AJ142" s="466">
        <f>IF(入力ｼｰﾄ2!BU142=TRUE,20000,IF(入力ｼｰﾄ2!BV142=TRUE,11000,IF(入力ｼｰﾄ2!BW142=TRUE,2000,0)))</f>
        <v>0</v>
      </c>
      <c r="AK142" s="466"/>
      <c r="AL142" s="466"/>
      <c r="AM142" s="466"/>
      <c r="AN142" s="466">
        <f>IF(AJ142="-","-",IF(入力ｼｰﾄ2!BW142=TRUE,2000,ROUNDDOWN(X142*AJ142,0)))</f>
        <v>0</v>
      </c>
      <c r="AO142" s="466"/>
      <c r="AP142" s="466"/>
      <c r="AQ142" s="466"/>
      <c r="AR142" s="466">
        <f>IF(入力ｼｰﾄ2!O144="",0,70000)</f>
        <v>0</v>
      </c>
      <c r="AS142" s="466"/>
      <c r="AT142" s="466"/>
      <c r="AU142" s="466"/>
      <c r="AV142" s="466">
        <f t="shared" si="19"/>
        <v>0</v>
      </c>
      <c r="AW142" s="466"/>
      <c r="AX142" s="466"/>
      <c r="AY142" s="466"/>
    </row>
    <row r="143" spans="1:51">
      <c r="A143" s="459">
        <v>113</v>
      </c>
      <c r="B143" s="459"/>
      <c r="C143" s="459" t="str">
        <f>IF(入力ｼｰﾄ2!O145="","",入力ｼｰﾄ2!O145)</f>
        <v/>
      </c>
      <c r="D143" s="459"/>
      <c r="E143" s="459"/>
      <c r="F143" s="459"/>
      <c r="G143" s="459"/>
      <c r="H143" s="459"/>
      <c r="I143" s="464">
        <f>IF(入力ｼｰﾄ2!U145="",0,入力ｼｰﾄ2!U145)</f>
        <v>0</v>
      </c>
      <c r="J143" s="464"/>
      <c r="K143" s="464"/>
      <c r="L143" s="464">
        <f>IF(入力ｼｰﾄ2!X145="",0,入力ｼｰﾄ2!X145)</f>
        <v>0</v>
      </c>
      <c r="M143" s="464"/>
      <c r="N143" s="464"/>
      <c r="O143" s="464">
        <f>IF(入力ｼｰﾄ2!AA145="",0,入力ｼｰﾄ2!AA145)</f>
        <v>0</v>
      </c>
      <c r="P143" s="464"/>
      <c r="Q143" s="464"/>
      <c r="R143" s="465">
        <f t="shared" si="20"/>
        <v>0</v>
      </c>
      <c r="S143" s="465"/>
      <c r="T143" s="465"/>
      <c r="U143" s="459">
        <f>IF(入力ｼｰﾄ2!AG145="",0,入力ｼｰﾄ2!AG145)</f>
        <v>0</v>
      </c>
      <c r="V143" s="459"/>
      <c r="W143" s="459"/>
      <c r="X143" s="465">
        <f t="shared" si="21"/>
        <v>0</v>
      </c>
      <c r="Y143" s="465"/>
      <c r="Z143" s="465"/>
      <c r="AA143" s="465"/>
      <c r="AB143" s="466">
        <f>IF(入力ｼｰﾄ2!AN145="",0,入力ｼｰﾄ2!AN145)</f>
        <v>0</v>
      </c>
      <c r="AC143" s="466"/>
      <c r="AD143" s="466"/>
      <c r="AE143" s="466"/>
      <c r="AF143" s="467">
        <f t="shared" si="22"/>
        <v>0</v>
      </c>
      <c r="AG143" s="468"/>
      <c r="AH143" s="468"/>
      <c r="AI143" s="469"/>
      <c r="AJ143" s="466">
        <f>IF(入力ｼｰﾄ2!BU143=TRUE,20000,IF(入力ｼｰﾄ2!BV143=TRUE,11000,IF(入力ｼｰﾄ2!BW143=TRUE,2000,0)))</f>
        <v>0</v>
      </c>
      <c r="AK143" s="466"/>
      <c r="AL143" s="466"/>
      <c r="AM143" s="466"/>
      <c r="AN143" s="466">
        <f>IF(AJ143="-","-",IF(入力ｼｰﾄ2!BW143=TRUE,2000,ROUNDDOWN(X143*AJ143,0)))</f>
        <v>0</v>
      </c>
      <c r="AO143" s="466"/>
      <c r="AP143" s="466"/>
      <c r="AQ143" s="466"/>
      <c r="AR143" s="466">
        <f>IF(入力ｼｰﾄ2!O145="",0,70000)</f>
        <v>0</v>
      </c>
      <c r="AS143" s="466"/>
      <c r="AT143" s="466"/>
      <c r="AU143" s="466"/>
      <c r="AV143" s="466">
        <f t="shared" si="19"/>
        <v>0</v>
      </c>
      <c r="AW143" s="466"/>
      <c r="AX143" s="466"/>
      <c r="AY143" s="466"/>
    </row>
    <row r="144" spans="1:51">
      <c r="A144" s="459">
        <v>114</v>
      </c>
      <c r="B144" s="459"/>
      <c r="C144" s="459" t="str">
        <f>IF(入力ｼｰﾄ2!O146="","",入力ｼｰﾄ2!O146)</f>
        <v/>
      </c>
      <c r="D144" s="459"/>
      <c r="E144" s="459"/>
      <c r="F144" s="459"/>
      <c r="G144" s="459"/>
      <c r="H144" s="459"/>
      <c r="I144" s="464">
        <f>IF(入力ｼｰﾄ2!U146="",0,入力ｼｰﾄ2!U146)</f>
        <v>0</v>
      </c>
      <c r="J144" s="464"/>
      <c r="K144" s="464"/>
      <c r="L144" s="464">
        <f>IF(入力ｼｰﾄ2!X146="",0,入力ｼｰﾄ2!X146)</f>
        <v>0</v>
      </c>
      <c r="M144" s="464"/>
      <c r="N144" s="464"/>
      <c r="O144" s="464">
        <f>IF(入力ｼｰﾄ2!AA146="",0,入力ｼｰﾄ2!AA146)</f>
        <v>0</v>
      </c>
      <c r="P144" s="464"/>
      <c r="Q144" s="464"/>
      <c r="R144" s="465">
        <f t="shared" si="20"/>
        <v>0</v>
      </c>
      <c r="S144" s="465"/>
      <c r="T144" s="465"/>
      <c r="U144" s="459">
        <f>IF(入力ｼｰﾄ2!AG146="",0,入力ｼｰﾄ2!AG146)</f>
        <v>0</v>
      </c>
      <c r="V144" s="459"/>
      <c r="W144" s="459"/>
      <c r="X144" s="465">
        <f t="shared" si="21"/>
        <v>0</v>
      </c>
      <c r="Y144" s="465"/>
      <c r="Z144" s="465"/>
      <c r="AA144" s="465"/>
      <c r="AB144" s="466">
        <f>IF(入力ｼｰﾄ2!AN146="",0,入力ｼｰﾄ2!AN146)</f>
        <v>0</v>
      </c>
      <c r="AC144" s="466"/>
      <c r="AD144" s="466"/>
      <c r="AE144" s="466"/>
      <c r="AF144" s="467">
        <f t="shared" si="22"/>
        <v>0</v>
      </c>
      <c r="AG144" s="468"/>
      <c r="AH144" s="468"/>
      <c r="AI144" s="469"/>
      <c r="AJ144" s="466">
        <f>IF(入力ｼｰﾄ2!BU144=TRUE,20000,IF(入力ｼｰﾄ2!BV144=TRUE,11000,IF(入力ｼｰﾄ2!BW144=TRUE,2000,0)))</f>
        <v>0</v>
      </c>
      <c r="AK144" s="466"/>
      <c r="AL144" s="466"/>
      <c r="AM144" s="466"/>
      <c r="AN144" s="466">
        <f>IF(AJ144="-","-",IF(入力ｼｰﾄ2!BW144=TRUE,2000,ROUNDDOWN(X144*AJ144,0)))</f>
        <v>0</v>
      </c>
      <c r="AO144" s="466"/>
      <c r="AP144" s="466"/>
      <c r="AQ144" s="466"/>
      <c r="AR144" s="466">
        <f>IF(入力ｼｰﾄ2!O146="",0,70000)</f>
        <v>0</v>
      </c>
      <c r="AS144" s="466"/>
      <c r="AT144" s="466"/>
      <c r="AU144" s="466"/>
      <c r="AV144" s="466">
        <f t="shared" si="19"/>
        <v>0</v>
      </c>
      <c r="AW144" s="466"/>
      <c r="AX144" s="466"/>
      <c r="AY144" s="466"/>
    </row>
    <row r="145" spans="1:51">
      <c r="A145" s="459">
        <v>115</v>
      </c>
      <c r="B145" s="459"/>
      <c r="C145" s="459" t="str">
        <f>IF(入力ｼｰﾄ2!O147="","",入力ｼｰﾄ2!O147)</f>
        <v/>
      </c>
      <c r="D145" s="459"/>
      <c r="E145" s="459"/>
      <c r="F145" s="459"/>
      <c r="G145" s="459"/>
      <c r="H145" s="459"/>
      <c r="I145" s="464">
        <f>IF(入力ｼｰﾄ2!U147="",0,入力ｼｰﾄ2!U147)</f>
        <v>0</v>
      </c>
      <c r="J145" s="464"/>
      <c r="K145" s="464"/>
      <c r="L145" s="464">
        <f>IF(入力ｼｰﾄ2!X147="",0,入力ｼｰﾄ2!X147)</f>
        <v>0</v>
      </c>
      <c r="M145" s="464"/>
      <c r="N145" s="464"/>
      <c r="O145" s="464">
        <f>IF(入力ｼｰﾄ2!AA147="",0,入力ｼｰﾄ2!AA147)</f>
        <v>0</v>
      </c>
      <c r="P145" s="464"/>
      <c r="Q145" s="464"/>
      <c r="R145" s="465">
        <f t="shared" si="20"/>
        <v>0</v>
      </c>
      <c r="S145" s="465"/>
      <c r="T145" s="465"/>
      <c r="U145" s="459">
        <f>IF(入力ｼｰﾄ2!AG147="",0,入力ｼｰﾄ2!AG147)</f>
        <v>0</v>
      </c>
      <c r="V145" s="459"/>
      <c r="W145" s="459"/>
      <c r="X145" s="465">
        <f t="shared" si="21"/>
        <v>0</v>
      </c>
      <c r="Y145" s="465"/>
      <c r="Z145" s="465"/>
      <c r="AA145" s="465"/>
      <c r="AB145" s="466">
        <f>IF(入力ｼｰﾄ2!AN147="",0,入力ｼｰﾄ2!AN147)</f>
        <v>0</v>
      </c>
      <c r="AC145" s="466"/>
      <c r="AD145" s="466"/>
      <c r="AE145" s="466"/>
      <c r="AF145" s="467">
        <f t="shared" si="22"/>
        <v>0</v>
      </c>
      <c r="AG145" s="468"/>
      <c r="AH145" s="468"/>
      <c r="AI145" s="469"/>
      <c r="AJ145" s="466">
        <f>IF(入力ｼｰﾄ2!BU145=TRUE,20000,IF(入力ｼｰﾄ2!BV145=TRUE,11000,IF(入力ｼｰﾄ2!BW145=TRUE,2000,0)))</f>
        <v>0</v>
      </c>
      <c r="AK145" s="466"/>
      <c r="AL145" s="466"/>
      <c r="AM145" s="466"/>
      <c r="AN145" s="466">
        <f>IF(AJ145="-","-",IF(入力ｼｰﾄ2!BW145=TRUE,2000,ROUNDDOWN(X145*AJ145,0)))</f>
        <v>0</v>
      </c>
      <c r="AO145" s="466"/>
      <c r="AP145" s="466"/>
      <c r="AQ145" s="466"/>
      <c r="AR145" s="466">
        <f>IF(入力ｼｰﾄ2!O147="",0,70000)</f>
        <v>0</v>
      </c>
      <c r="AS145" s="466"/>
      <c r="AT145" s="466"/>
      <c r="AU145" s="466"/>
      <c r="AV145" s="466">
        <f t="shared" si="19"/>
        <v>0</v>
      </c>
      <c r="AW145" s="466"/>
      <c r="AX145" s="466"/>
      <c r="AY145" s="466"/>
    </row>
    <row r="146" spans="1:51">
      <c r="A146" s="459">
        <v>116</v>
      </c>
      <c r="B146" s="459"/>
      <c r="C146" s="459" t="str">
        <f>IF(入力ｼｰﾄ2!O148="","",入力ｼｰﾄ2!O148)</f>
        <v/>
      </c>
      <c r="D146" s="459"/>
      <c r="E146" s="459"/>
      <c r="F146" s="459"/>
      <c r="G146" s="459"/>
      <c r="H146" s="459"/>
      <c r="I146" s="464">
        <f>IF(入力ｼｰﾄ2!U148="",0,入力ｼｰﾄ2!U148)</f>
        <v>0</v>
      </c>
      <c r="J146" s="464"/>
      <c r="K146" s="464"/>
      <c r="L146" s="464">
        <f>IF(入力ｼｰﾄ2!X148="",0,入力ｼｰﾄ2!X148)</f>
        <v>0</v>
      </c>
      <c r="M146" s="464"/>
      <c r="N146" s="464"/>
      <c r="O146" s="464">
        <f>IF(入力ｼｰﾄ2!AA148="",0,入力ｼｰﾄ2!AA148)</f>
        <v>0</v>
      </c>
      <c r="P146" s="464"/>
      <c r="Q146" s="464"/>
      <c r="R146" s="465">
        <f t="shared" si="20"/>
        <v>0</v>
      </c>
      <c r="S146" s="465"/>
      <c r="T146" s="465"/>
      <c r="U146" s="459">
        <f>IF(入力ｼｰﾄ2!AG148="",0,入力ｼｰﾄ2!AG148)</f>
        <v>0</v>
      </c>
      <c r="V146" s="459"/>
      <c r="W146" s="459"/>
      <c r="X146" s="465">
        <f t="shared" si="21"/>
        <v>0</v>
      </c>
      <c r="Y146" s="465"/>
      <c r="Z146" s="465"/>
      <c r="AA146" s="465"/>
      <c r="AB146" s="466">
        <f>IF(入力ｼｰﾄ2!AN148="",0,入力ｼｰﾄ2!AN148)</f>
        <v>0</v>
      </c>
      <c r="AC146" s="466"/>
      <c r="AD146" s="466"/>
      <c r="AE146" s="466"/>
      <c r="AF146" s="467">
        <f t="shared" si="22"/>
        <v>0</v>
      </c>
      <c r="AG146" s="468"/>
      <c r="AH146" s="468"/>
      <c r="AI146" s="469"/>
      <c r="AJ146" s="466">
        <f>IF(入力ｼｰﾄ2!BU146=TRUE,20000,IF(入力ｼｰﾄ2!BV146=TRUE,11000,IF(入力ｼｰﾄ2!BW146=TRUE,2000,0)))</f>
        <v>0</v>
      </c>
      <c r="AK146" s="466"/>
      <c r="AL146" s="466"/>
      <c r="AM146" s="466"/>
      <c r="AN146" s="466">
        <f>IF(AJ146="-","-",IF(入力ｼｰﾄ2!BW146=TRUE,2000,ROUNDDOWN(X146*AJ146,0)))</f>
        <v>0</v>
      </c>
      <c r="AO146" s="466"/>
      <c r="AP146" s="466"/>
      <c r="AQ146" s="466"/>
      <c r="AR146" s="466">
        <f>IF(入力ｼｰﾄ2!O148="",0,70000)</f>
        <v>0</v>
      </c>
      <c r="AS146" s="466"/>
      <c r="AT146" s="466"/>
      <c r="AU146" s="466"/>
      <c r="AV146" s="466">
        <f t="shared" si="19"/>
        <v>0</v>
      </c>
      <c r="AW146" s="466"/>
      <c r="AX146" s="466"/>
      <c r="AY146" s="466"/>
    </row>
    <row r="147" spans="1:51">
      <c r="A147" s="459">
        <v>117</v>
      </c>
      <c r="B147" s="459"/>
      <c r="C147" s="459" t="str">
        <f>IF(入力ｼｰﾄ2!O149="","",入力ｼｰﾄ2!O149)</f>
        <v/>
      </c>
      <c r="D147" s="459"/>
      <c r="E147" s="459"/>
      <c r="F147" s="459"/>
      <c r="G147" s="459"/>
      <c r="H147" s="459"/>
      <c r="I147" s="464">
        <f>IF(入力ｼｰﾄ2!U149="",0,入力ｼｰﾄ2!U149)</f>
        <v>0</v>
      </c>
      <c r="J147" s="464"/>
      <c r="K147" s="464"/>
      <c r="L147" s="464">
        <f>IF(入力ｼｰﾄ2!X149="",0,入力ｼｰﾄ2!X149)</f>
        <v>0</v>
      </c>
      <c r="M147" s="464"/>
      <c r="N147" s="464"/>
      <c r="O147" s="464">
        <f>IF(入力ｼｰﾄ2!AA149="",0,入力ｼｰﾄ2!AA149)</f>
        <v>0</v>
      </c>
      <c r="P147" s="464"/>
      <c r="Q147" s="464"/>
      <c r="R147" s="465">
        <f t="shared" si="20"/>
        <v>0</v>
      </c>
      <c r="S147" s="465"/>
      <c r="T147" s="465"/>
      <c r="U147" s="459">
        <f>IF(入力ｼｰﾄ2!AG149="",0,入力ｼｰﾄ2!AG149)</f>
        <v>0</v>
      </c>
      <c r="V147" s="459"/>
      <c r="W147" s="459"/>
      <c r="X147" s="465">
        <f t="shared" si="21"/>
        <v>0</v>
      </c>
      <c r="Y147" s="465"/>
      <c r="Z147" s="465"/>
      <c r="AA147" s="465"/>
      <c r="AB147" s="466">
        <f>IF(入力ｼｰﾄ2!AN149="",0,入力ｼｰﾄ2!AN149)</f>
        <v>0</v>
      </c>
      <c r="AC147" s="466"/>
      <c r="AD147" s="466"/>
      <c r="AE147" s="466"/>
      <c r="AF147" s="467">
        <f t="shared" si="22"/>
        <v>0</v>
      </c>
      <c r="AG147" s="468"/>
      <c r="AH147" s="468"/>
      <c r="AI147" s="469"/>
      <c r="AJ147" s="466">
        <f>IF(入力ｼｰﾄ2!BU147=TRUE,20000,IF(入力ｼｰﾄ2!BV147=TRUE,11000,IF(入力ｼｰﾄ2!BW147=TRUE,2000,0)))</f>
        <v>0</v>
      </c>
      <c r="AK147" s="466"/>
      <c r="AL147" s="466"/>
      <c r="AM147" s="466"/>
      <c r="AN147" s="466">
        <f>IF(AJ147="-","-",IF(入力ｼｰﾄ2!BW147=TRUE,2000,ROUNDDOWN(X147*AJ147,0)))</f>
        <v>0</v>
      </c>
      <c r="AO147" s="466"/>
      <c r="AP147" s="466"/>
      <c r="AQ147" s="466"/>
      <c r="AR147" s="466">
        <f>IF(入力ｼｰﾄ2!O149="",0,70000)</f>
        <v>0</v>
      </c>
      <c r="AS147" s="466"/>
      <c r="AT147" s="466"/>
      <c r="AU147" s="466"/>
      <c r="AV147" s="466">
        <f t="shared" si="19"/>
        <v>0</v>
      </c>
      <c r="AW147" s="466"/>
      <c r="AX147" s="466"/>
      <c r="AY147" s="466"/>
    </row>
    <row r="148" spans="1:51">
      <c r="A148" s="459">
        <v>118</v>
      </c>
      <c r="B148" s="459"/>
      <c r="C148" s="459" t="str">
        <f>IF(入力ｼｰﾄ2!O150="","",入力ｼｰﾄ2!O150)</f>
        <v/>
      </c>
      <c r="D148" s="459"/>
      <c r="E148" s="459"/>
      <c r="F148" s="459"/>
      <c r="G148" s="459"/>
      <c r="H148" s="459"/>
      <c r="I148" s="464">
        <f>IF(入力ｼｰﾄ2!U150="",0,入力ｼｰﾄ2!U150)</f>
        <v>0</v>
      </c>
      <c r="J148" s="464"/>
      <c r="K148" s="464"/>
      <c r="L148" s="464">
        <f>IF(入力ｼｰﾄ2!X150="",0,入力ｼｰﾄ2!X150)</f>
        <v>0</v>
      </c>
      <c r="M148" s="464"/>
      <c r="N148" s="464"/>
      <c r="O148" s="464">
        <f>IF(入力ｼｰﾄ2!AA150="",0,入力ｼｰﾄ2!AA150)</f>
        <v>0</v>
      </c>
      <c r="P148" s="464"/>
      <c r="Q148" s="464"/>
      <c r="R148" s="465">
        <f t="shared" si="20"/>
        <v>0</v>
      </c>
      <c r="S148" s="465"/>
      <c r="T148" s="465"/>
      <c r="U148" s="459">
        <f>IF(入力ｼｰﾄ2!AG150="",0,入力ｼｰﾄ2!AG150)</f>
        <v>0</v>
      </c>
      <c r="V148" s="459"/>
      <c r="W148" s="459"/>
      <c r="X148" s="465">
        <f t="shared" si="21"/>
        <v>0</v>
      </c>
      <c r="Y148" s="465"/>
      <c r="Z148" s="465"/>
      <c r="AA148" s="465"/>
      <c r="AB148" s="466">
        <f>IF(入力ｼｰﾄ2!AN150="",0,入力ｼｰﾄ2!AN150)</f>
        <v>0</v>
      </c>
      <c r="AC148" s="466"/>
      <c r="AD148" s="466"/>
      <c r="AE148" s="466"/>
      <c r="AF148" s="467">
        <f t="shared" si="22"/>
        <v>0</v>
      </c>
      <c r="AG148" s="468"/>
      <c r="AH148" s="468"/>
      <c r="AI148" s="469"/>
      <c r="AJ148" s="466">
        <f>IF(入力ｼｰﾄ2!BU148=TRUE,20000,IF(入力ｼｰﾄ2!BV148=TRUE,11000,IF(入力ｼｰﾄ2!BW148=TRUE,2000,0)))</f>
        <v>0</v>
      </c>
      <c r="AK148" s="466"/>
      <c r="AL148" s="466"/>
      <c r="AM148" s="466"/>
      <c r="AN148" s="466">
        <f>IF(AJ148="-","-",IF(入力ｼｰﾄ2!BW148=TRUE,2000,ROUNDDOWN(X148*AJ148,0)))</f>
        <v>0</v>
      </c>
      <c r="AO148" s="466"/>
      <c r="AP148" s="466"/>
      <c r="AQ148" s="466"/>
      <c r="AR148" s="466">
        <f>IF(入力ｼｰﾄ2!O150="",0,70000)</f>
        <v>0</v>
      </c>
      <c r="AS148" s="466"/>
      <c r="AT148" s="466"/>
      <c r="AU148" s="466"/>
      <c r="AV148" s="466">
        <f t="shared" si="19"/>
        <v>0</v>
      </c>
      <c r="AW148" s="466"/>
      <c r="AX148" s="466"/>
      <c r="AY148" s="466"/>
    </row>
    <row r="149" spans="1:51">
      <c r="A149" s="459">
        <v>119</v>
      </c>
      <c r="B149" s="459"/>
      <c r="C149" s="459" t="str">
        <f>IF(入力ｼｰﾄ2!O151="","",入力ｼｰﾄ2!O151)</f>
        <v/>
      </c>
      <c r="D149" s="459"/>
      <c r="E149" s="459"/>
      <c r="F149" s="459"/>
      <c r="G149" s="459"/>
      <c r="H149" s="459"/>
      <c r="I149" s="464">
        <f>IF(入力ｼｰﾄ2!U151="",0,入力ｼｰﾄ2!U151)</f>
        <v>0</v>
      </c>
      <c r="J149" s="464"/>
      <c r="K149" s="464"/>
      <c r="L149" s="464">
        <f>IF(入力ｼｰﾄ2!X151="",0,入力ｼｰﾄ2!X151)</f>
        <v>0</v>
      </c>
      <c r="M149" s="464"/>
      <c r="N149" s="464"/>
      <c r="O149" s="464">
        <f>IF(入力ｼｰﾄ2!AA151="",0,入力ｼｰﾄ2!AA151)</f>
        <v>0</v>
      </c>
      <c r="P149" s="464"/>
      <c r="Q149" s="464"/>
      <c r="R149" s="465">
        <f t="shared" si="20"/>
        <v>0</v>
      </c>
      <c r="S149" s="465"/>
      <c r="T149" s="465"/>
      <c r="U149" s="459">
        <f>IF(入力ｼｰﾄ2!AG151="",0,入力ｼｰﾄ2!AG151)</f>
        <v>0</v>
      </c>
      <c r="V149" s="459"/>
      <c r="W149" s="459"/>
      <c r="X149" s="465">
        <f t="shared" si="21"/>
        <v>0</v>
      </c>
      <c r="Y149" s="465"/>
      <c r="Z149" s="465"/>
      <c r="AA149" s="465"/>
      <c r="AB149" s="466">
        <f>IF(入力ｼｰﾄ2!AN151="",0,入力ｼｰﾄ2!AN151)</f>
        <v>0</v>
      </c>
      <c r="AC149" s="466"/>
      <c r="AD149" s="466"/>
      <c r="AE149" s="466"/>
      <c r="AF149" s="467">
        <f t="shared" si="22"/>
        <v>0</v>
      </c>
      <c r="AG149" s="468"/>
      <c r="AH149" s="468"/>
      <c r="AI149" s="469"/>
      <c r="AJ149" s="466">
        <f>IF(入力ｼｰﾄ2!BU149=TRUE,20000,IF(入力ｼｰﾄ2!BV149=TRUE,11000,IF(入力ｼｰﾄ2!BW149=TRUE,2000,0)))</f>
        <v>0</v>
      </c>
      <c r="AK149" s="466"/>
      <c r="AL149" s="466"/>
      <c r="AM149" s="466"/>
      <c r="AN149" s="466">
        <f>IF(AJ149="-","-",IF(入力ｼｰﾄ2!BW149=TRUE,2000,ROUNDDOWN(X149*AJ149,0)))</f>
        <v>0</v>
      </c>
      <c r="AO149" s="466"/>
      <c r="AP149" s="466"/>
      <c r="AQ149" s="466"/>
      <c r="AR149" s="466">
        <f>IF(入力ｼｰﾄ2!O151="",0,70000)</f>
        <v>0</v>
      </c>
      <c r="AS149" s="466"/>
      <c r="AT149" s="466"/>
      <c r="AU149" s="466"/>
      <c r="AV149" s="466">
        <f t="shared" si="19"/>
        <v>0</v>
      </c>
      <c r="AW149" s="466"/>
      <c r="AX149" s="466"/>
      <c r="AY149" s="466"/>
    </row>
    <row r="150" spans="1:51">
      <c r="A150" s="459">
        <v>120</v>
      </c>
      <c r="B150" s="459"/>
      <c r="C150" s="459" t="str">
        <f>IF(入力ｼｰﾄ2!O152="","",入力ｼｰﾄ2!O152)</f>
        <v/>
      </c>
      <c r="D150" s="459"/>
      <c r="E150" s="459"/>
      <c r="F150" s="459"/>
      <c r="G150" s="459"/>
      <c r="H150" s="459"/>
      <c r="I150" s="464">
        <f>IF(入力ｼｰﾄ2!U152="",0,入力ｼｰﾄ2!U152)</f>
        <v>0</v>
      </c>
      <c r="J150" s="464"/>
      <c r="K150" s="464"/>
      <c r="L150" s="464">
        <f>IF(入力ｼｰﾄ2!X152="",0,入力ｼｰﾄ2!X152)</f>
        <v>0</v>
      </c>
      <c r="M150" s="464"/>
      <c r="N150" s="464"/>
      <c r="O150" s="464">
        <f>IF(入力ｼｰﾄ2!AA152="",0,入力ｼｰﾄ2!AA152)</f>
        <v>0</v>
      </c>
      <c r="P150" s="464"/>
      <c r="Q150" s="464"/>
      <c r="R150" s="465">
        <f t="shared" si="20"/>
        <v>0</v>
      </c>
      <c r="S150" s="465"/>
      <c r="T150" s="465"/>
      <c r="U150" s="459">
        <f>IF(入力ｼｰﾄ2!AG152="",0,入力ｼｰﾄ2!AG152)</f>
        <v>0</v>
      </c>
      <c r="V150" s="459"/>
      <c r="W150" s="459"/>
      <c r="X150" s="465">
        <f t="shared" si="21"/>
        <v>0</v>
      </c>
      <c r="Y150" s="465"/>
      <c r="Z150" s="465"/>
      <c r="AA150" s="465"/>
      <c r="AB150" s="466">
        <f>IF(入力ｼｰﾄ2!AN152="",0,入力ｼｰﾄ2!AN152)</f>
        <v>0</v>
      </c>
      <c r="AC150" s="466"/>
      <c r="AD150" s="466"/>
      <c r="AE150" s="466"/>
      <c r="AF150" s="467">
        <f t="shared" si="22"/>
        <v>0</v>
      </c>
      <c r="AG150" s="468"/>
      <c r="AH150" s="468"/>
      <c r="AI150" s="469"/>
      <c r="AJ150" s="466">
        <f>IF(入力ｼｰﾄ2!BU150=TRUE,20000,IF(入力ｼｰﾄ2!BV150=TRUE,11000,IF(入力ｼｰﾄ2!BW150=TRUE,2000,0)))</f>
        <v>0</v>
      </c>
      <c r="AK150" s="466"/>
      <c r="AL150" s="466"/>
      <c r="AM150" s="466"/>
      <c r="AN150" s="466">
        <f>IF(AJ150="-","-",IF(入力ｼｰﾄ2!BW150=TRUE,2000,ROUNDDOWN(X150*AJ150,0)))</f>
        <v>0</v>
      </c>
      <c r="AO150" s="466"/>
      <c r="AP150" s="466"/>
      <c r="AQ150" s="466"/>
      <c r="AR150" s="466">
        <f>IF(入力ｼｰﾄ2!O152="",0,70000)</f>
        <v>0</v>
      </c>
      <c r="AS150" s="466"/>
      <c r="AT150" s="466"/>
      <c r="AU150" s="466"/>
      <c r="AV150" s="466">
        <f t="shared" si="19"/>
        <v>0</v>
      </c>
      <c r="AW150" s="466"/>
      <c r="AX150" s="466"/>
      <c r="AY150" s="466"/>
    </row>
    <row r="151" spans="1:51">
      <c r="A151" s="417"/>
      <c r="B151" s="418"/>
      <c r="C151" s="417" t="s">
        <v>150</v>
      </c>
      <c r="D151" s="421"/>
      <c r="E151" s="421"/>
      <c r="F151" s="421"/>
      <c r="G151" s="421"/>
      <c r="H151" s="418"/>
      <c r="I151" s="423"/>
      <c r="J151" s="424"/>
      <c r="K151" s="425"/>
      <c r="L151" s="423"/>
      <c r="M151" s="424"/>
      <c r="N151" s="425"/>
      <c r="O151" s="423"/>
      <c r="P151" s="424"/>
      <c r="Q151" s="425"/>
      <c r="R151" s="429"/>
      <c r="S151" s="430"/>
      <c r="T151" s="431"/>
      <c r="U151" s="435"/>
      <c r="V151" s="436"/>
      <c r="W151" s="437"/>
      <c r="X151" s="441">
        <f>SUM(X121:AA150)</f>
        <v>0</v>
      </c>
      <c r="Y151" s="442"/>
      <c r="Z151" s="442"/>
      <c r="AA151" s="443"/>
      <c r="AB151" s="447"/>
      <c r="AC151" s="448"/>
      <c r="AD151" s="448"/>
      <c r="AE151" s="449"/>
      <c r="AF151" s="453">
        <f>SUM(AF121:AI150)</f>
        <v>0</v>
      </c>
      <c r="AG151" s="454"/>
      <c r="AH151" s="454"/>
      <c r="AI151" s="455"/>
      <c r="AJ151" s="447"/>
      <c r="AK151" s="448"/>
      <c r="AL151" s="448"/>
      <c r="AM151" s="449"/>
      <c r="AN151" s="453">
        <f>SUM(AN121:AQ150)</f>
        <v>0</v>
      </c>
      <c r="AO151" s="454"/>
      <c r="AP151" s="454"/>
      <c r="AQ151" s="455"/>
      <c r="AR151" s="447"/>
      <c r="AS151" s="448"/>
      <c r="AT151" s="448"/>
      <c r="AU151" s="449"/>
      <c r="AV151" s="453">
        <f>SUM(AV121:AY150)</f>
        <v>0</v>
      </c>
      <c r="AW151" s="454"/>
      <c r="AX151" s="454"/>
      <c r="AY151" s="455"/>
    </row>
    <row r="152" spans="1:51">
      <c r="A152" s="419"/>
      <c r="B152" s="420"/>
      <c r="C152" s="419"/>
      <c r="D152" s="422"/>
      <c r="E152" s="422"/>
      <c r="F152" s="422"/>
      <c r="G152" s="422"/>
      <c r="H152" s="420"/>
      <c r="I152" s="426"/>
      <c r="J152" s="427"/>
      <c r="K152" s="428"/>
      <c r="L152" s="426"/>
      <c r="M152" s="427"/>
      <c r="N152" s="428"/>
      <c r="O152" s="426"/>
      <c r="P152" s="427"/>
      <c r="Q152" s="428"/>
      <c r="R152" s="432"/>
      <c r="S152" s="433"/>
      <c r="T152" s="434"/>
      <c r="U152" s="438"/>
      <c r="V152" s="439"/>
      <c r="W152" s="440"/>
      <c r="X152" s="444"/>
      <c r="Y152" s="445"/>
      <c r="Z152" s="445"/>
      <c r="AA152" s="446"/>
      <c r="AB152" s="450"/>
      <c r="AC152" s="451"/>
      <c r="AD152" s="451"/>
      <c r="AE152" s="452"/>
      <c r="AF152" s="456"/>
      <c r="AG152" s="457"/>
      <c r="AH152" s="457"/>
      <c r="AI152" s="458"/>
      <c r="AJ152" s="450"/>
      <c r="AK152" s="451"/>
      <c r="AL152" s="451"/>
      <c r="AM152" s="452"/>
      <c r="AN152" s="456"/>
      <c r="AO152" s="457"/>
      <c r="AP152" s="457"/>
      <c r="AQ152" s="458"/>
      <c r="AR152" s="450"/>
      <c r="AS152" s="451"/>
      <c r="AT152" s="451"/>
      <c r="AU152" s="452"/>
      <c r="AV152" s="456"/>
      <c r="AW152" s="457"/>
      <c r="AX152" s="457"/>
      <c r="AY152" s="458"/>
    </row>
    <row r="153" spans="1:51">
      <c r="A153" s="459"/>
      <c r="B153" s="459"/>
      <c r="C153" s="459" t="str">
        <f>IF(C162="","合計","")</f>
        <v>合計</v>
      </c>
      <c r="D153" s="459"/>
      <c r="E153" s="459"/>
      <c r="F153" s="459"/>
      <c r="G153" s="459"/>
      <c r="H153" s="459"/>
      <c r="I153" s="472"/>
      <c r="J153" s="472"/>
      <c r="K153" s="472"/>
      <c r="L153" s="472"/>
      <c r="M153" s="472"/>
      <c r="N153" s="472"/>
      <c r="O153" s="472"/>
      <c r="P153" s="472"/>
      <c r="Q153" s="472"/>
      <c r="R153" s="472"/>
      <c r="S153" s="472"/>
      <c r="T153" s="472"/>
      <c r="U153" s="482"/>
      <c r="V153" s="482"/>
      <c r="W153" s="482"/>
      <c r="X153" s="465">
        <f>IF($C$153="","",X114+X151)</f>
        <v>13.4307</v>
      </c>
      <c r="Y153" s="465"/>
      <c r="Z153" s="465"/>
      <c r="AA153" s="465"/>
      <c r="AB153" s="481"/>
      <c r="AC153" s="481"/>
      <c r="AD153" s="481"/>
      <c r="AE153" s="481"/>
      <c r="AF153" s="487">
        <f>SUM(AF114,AF121:AI150)</f>
        <v>1979517.3726000004</v>
      </c>
      <c r="AG153" s="488"/>
      <c r="AH153" s="488"/>
      <c r="AI153" s="489"/>
      <c r="AJ153" s="480"/>
      <c r="AK153" s="480"/>
      <c r="AL153" s="480"/>
      <c r="AM153" s="480"/>
      <c r="AN153" s="466">
        <f>SUM(AN114,AN121:AQ150)</f>
        <v>0</v>
      </c>
      <c r="AO153" s="466"/>
      <c r="AP153" s="466"/>
      <c r="AQ153" s="466"/>
      <c r="AR153" s="480"/>
      <c r="AS153" s="480"/>
      <c r="AT153" s="480"/>
      <c r="AU153" s="480"/>
      <c r="AV153" s="466">
        <f>SUM(AV114,AV121:AY150)</f>
        <v>940149</v>
      </c>
      <c r="AW153" s="466"/>
      <c r="AX153" s="466"/>
      <c r="AY153" s="466"/>
    </row>
    <row r="154" spans="1:51">
      <c r="A154" s="459"/>
      <c r="B154" s="459"/>
      <c r="C154" s="459"/>
      <c r="D154" s="459"/>
      <c r="E154" s="459"/>
      <c r="F154" s="459"/>
      <c r="G154" s="459"/>
      <c r="H154" s="459"/>
      <c r="I154" s="472"/>
      <c r="J154" s="472"/>
      <c r="K154" s="472"/>
      <c r="L154" s="472"/>
      <c r="M154" s="472"/>
      <c r="N154" s="472"/>
      <c r="O154" s="472"/>
      <c r="P154" s="472"/>
      <c r="Q154" s="472"/>
      <c r="R154" s="472"/>
      <c r="S154" s="472"/>
      <c r="T154" s="472"/>
      <c r="U154" s="482"/>
      <c r="V154" s="482"/>
      <c r="W154" s="482"/>
      <c r="X154" s="465"/>
      <c r="Y154" s="465"/>
      <c r="Z154" s="465"/>
      <c r="AA154" s="465"/>
      <c r="AB154" s="481"/>
      <c r="AC154" s="481"/>
      <c r="AD154" s="481"/>
      <c r="AE154" s="481"/>
      <c r="AF154" s="490"/>
      <c r="AG154" s="491"/>
      <c r="AH154" s="491"/>
      <c r="AI154" s="492"/>
      <c r="AJ154" s="480"/>
      <c r="AK154" s="480"/>
      <c r="AL154" s="480"/>
      <c r="AM154" s="480"/>
      <c r="AN154" s="466"/>
      <c r="AO154" s="466"/>
      <c r="AP154" s="466"/>
      <c r="AQ154" s="466"/>
      <c r="AR154" s="480"/>
      <c r="AS154" s="480"/>
      <c r="AT154" s="480"/>
      <c r="AU154" s="480"/>
      <c r="AV154" s="466"/>
      <c r="AW154" s="466"/>
      <c r="AX154" s="466"/>
      <c r="AY154" s="466"/>
    </row>
    <row r="155" spans="1:51" ht="16.2">
      <c r="A155" s="479" t="s">
        <v>322</v>
      </c>
      <c r="B155" s="479"/>
      <c r="C155" s="479"/>
      <c r="D155" s="479"/>
      <c r="E155" s="479"/>
      <c r="F155" s="479"/>
      <c r="G155" s="479"/>
      <c r="H155" s="479"/>
      <c r="I155" s="479"/>
      <c r="J155" s="479"/>
      <c r="K155" s="460" t="s">
        <v>15</v>
      </c>
      <c r="L155" s="460"/>
      <c r="M155" s="460"/>
      <c r="N155" s="460"/>
      <c r="O155" s="460"/>
      <c r="P155" s="460"/>
      <c r="Q155" s="460"/>
      <c r="R155" s="460"/>
      <c r="S155" s="460"/>
      <c r="T155" s="460"/>
      <c r="U155" s="460"/>
      <c r="V155" s="460"/>
      <c r="W155" s="460"/>
      <c r="X155" s="460"/>
      <c r="Y155" s="460"/>
      <c r="Z155" s="460"/>
      <c r="AA155" s="460"/>
      <c r="AB155" s="460"/>
      <c r="AC155" s="460"/>
      <c r="AD155" s="460"/>
      <c r="AE155" s="460"/>
      <c r="AF155" s="460"/>
      <c r="AG155" s="460"/>
      <c r="AH155" s="460"/>
      <c r="AI155" s="460"/>
      <c r="AJ155" s="460"/>
      <c r="AK155" s="460"/>
      <c r="AL155" s="460"/>
      <c r="AM155" s="460"/>
      <c r="AN155" s="460"/>
      <c r="AO155" s="3"/>
      <c r="AP155" s="3"/>
      <c r="AQ155" s="3"/>
      <c r="AR155" s="3"/>
      <c r="AS155" s="3"/>
      <c r="AT155" s="3"/>
      <c r="AU155" s="462" t="str">
        <f t="shared" ref="AU155" si="23">IF(C160="","","1page")</f>
        <v/>
      </c>
      <c r="AV155" s="462"/>
      <c r="AW155" s="462"/>
      <c r="AX155" s="462"/>
    </row>
    <row r="156" spans="1:51" ht="16.2">
      <c r="A156" s="34"/>
      <c r="B156" s="34"/>
      <c r="C156" s="34"/>
      <c r="D156" s="34"/>
      <c r="E156" s="33"/>
      <c r="F156" s="33"/>
      <c r="G156" s="33"/>
      <c r="H156" s="33"/>
      <c r="I156" s="33"/>
      <c r="J156" s="33"/>
      <c r="K156" s="461"/>
      <c r="L156" s="461"/>
      <c r="M156" s="461"/>
      <c r="N156" s="461"/>
      <c r="O156" s="461"/>
      <c r="P156" s="461"/>
      <c r="Q156" s="461"/>
      <c r="R156" s="461"/>
      <c r="S156" s="461"/>
      <c r="T156" s="461"/>
      <c r="U156" s="461"/>
      <c r="V156" s="461"/>
      <c r="W156" s="461"/>
      <c r="X156" s="461"/>
      <c r="Y156" s="461"/>
      <c r="Z156" s="461"/>
      <c r="AA156" s="461"/>
      <c r="AB156" s="461"/>
      <c r="AC156" s="461"/>
      <c r="AD156" s="461"/>
      <c r="AE156" s="461"/>
      <c r="AF156" s="461"/>
      <c r="AG156" s="461"/>
      <c r="AH156" s="461"/>
      <c r="AI156" s="461"/>
      <c r="AJ156" s="461"/>
      <c r="AK156" s="461"/>
      <c r="AL156" s="461"/>
      <c r="AM156" s="461"/>
      <c r="AN156" s="461"/>
      <c r="AO156" s="33"/>
      <c r="AP156" s="33"/>
      <c r="AQ156" s="33"/>
      <c r="AR156" s="33"/>
      <c r="AS156" s="33"/>
      <c r="AT156" s="33"/>
      <c r="AU156" s="462"/>
      <c r="AV156" s="462"/>
      <c r="AW156" s="462"/>
      <c r="AX156" s="462"/>
    </row>
    <row r="157" spans="1:51">
      <c r="A157" s="459" t="s">
        <v>3</v>
      </c>
      <c r="B157" s="459"/>
      <c r="C157" s="459" t="s">
        <v>2</v>
      </c>
      <c r="D157" s="459"/>
      <c r="E157" s="459"/>
      <c r="F157" s="459"/>
      <c r="G157" s="459"/>
      <c r="H157" s="459"/>
      <c r="I157" s="463" t="s">
        <v>4</v>
      </c>
      <c r="J157" s="459"/>
      <c r="K157" s="459"/>
      <c r="L157" s="463" t="s">
        <v>5</v>
      </c>
      <c r="M157" s="459"/>
      <c r="N157" s="459"/>
      <c r="O157" s="463" t="s">
        <v>6</v>
      </c>
      <c r="P157" s="459"/>
      <c r="Q157" s="459"/>
      <c r="R157" s="463" t="s">
        <v>7</v>
      </c>
      <c r="S157" s="459"/>
      <c r="T157" s="459"/>
      <c r="U157" s="470" t="s">
        <v>8</v>
      </c>
      <c r="V157" s="471"/>
      <c r="W157" s="471"/>
      <c r="X157" s="463" t="s">
        <v>9</v>
      </c>
      <c r="Y157" s="463"/>
      <c r="Z157" s="459"/>
      <c r="AA157" s="459"/>
      <c r="AB157" s="463" t="s">
        <v>316</v>
      </c>
      <c r="AC157" s="459"/>
      <c r="AD157" s="459"/>
      <c r="AE157" s="459"/>
      <c r="AF157" s="483" t="s">
        <v>317</v>
      </c>
      <c r="AG157" s="421"/>
      <c r="AH157" s="421"/>
      <c r="AI157" s="418"/>
      <c r="AJ157" s="463" t="s">
        <v>206</v>
      </c>
      <c r="AK157" s="463"/>
      <c r="AL157" s="463"/>
      <c r="AM157" s="463"/>
      <c r="AN157" s="463" t="s">
        <v>10</v>
      </c>
      <c r="AO157" s="463"/>
      <c r="AP157" s="463"/>
      <c r="AQ157" s="463"/>
      <c r="AR157" s="463" t="s">
        <v>207</v>
      </c>
      <c r="AS157" s="463"/>
      <c r="AT157" s="463"/>
      <c r="AU157" s="463"/>
      <c r="AV157" s="463" t="s">
        <v>140</v>
      </c>
      <c r="AW157" s="463"/>
      <c r="AX157" s="463"/>
      <c r="AY157" s="463"/>
    </row>
    <row r="158" spans="1:51">
      <c r="A158" s="459"/>
      <c r="B158" s="459"/>
      <c r="C158" s="459"/>
      <c r="D158" s="459"/>
      <c r="E158" s="459"/>
      <c r="F158" s="459"/>
      <c r="G158" s="459"/>
      <c r="H158" s="459"/>
      <c r="I158" s="459"/>
      <c r="J158" s="459"/>
      <c r="K158" s="459"/>
      <c r="L158" s="459"/>
      <c r="M158" s="459"/>
      <c r="N158" s="459"/>
      <c r="O158" s="459"/>
      <c r="P158" s="459"/>
      <c r="Q158" s="459"/>
      <c r="R158" s="459"/>
      <c r="S158" s="459"/>
      <c r="T158" s="459"/>
      <c r="U158" s="471"/>
      <c r="V158" s="471"/>
      <c r="W158" s="471"/>
      <c r="X158" s="459"/>
      <c r="Y158" s="459"/>
      <c r="Z158" s="459"/>
      <c r="AA158" s="459"/>
      <c r="AB158" s="459"/>
      <c r="AC158" s="459"/>
      <c r="AD158" s="459"/>
      <c r="AE158" s="459"/>
      <c r="AF158" s="484"/>
      <c r="AG158" s="485"/>
      <c r="AH158" s="485"/>
      <c r="AI158" s="486"/>
      <c r="AJ158" s="463"/>
      <c r="AK158" s="463"/>
      <c r="AL158" s="463"/>
      <c r="AM158" s="463"/>
      <c r="AN158" s="463"/>
      <c r="AO158" s="463"/>
      <c r="AP158" s="463"/>
      <c r="AQ158" s="463"/>
      <c r="AR158" s="463"/>
      <c r="AS158" s="463"/>
      <c r="AT158" s="463"/>
      <c r="AU158" s="463"/>
      <c r="AV158" s="463"/>
      <c r="AW158" s="463"/>
      <c r="AX158" s="463"/>
      <c r="AY158" s="463"/>
    </row>
    <row r="159" spans="1:51">
      <c r="A159" s="459"/>
      <c r="B159" s="459"/>
      <c r="C159" s="459"/>
      <c r="D159" s="459"/>
      <c r="E159" s="459"/>
      <c r="F159" s="459"/>
      <c r="G159" s="459"/>
      <c r="H159" s="459"/>
      <c r="I159" s="459"/>
      <c r="J159" s="459"/>
      <c r="K159" s="459"/>
      <c r="L159" s="459"/>
      <c r="M159" s="459"/>
      <c r="N159" s="459"/>
      <c r="O159" s="459"/>
      <c r="P159" s="459"/>
      <c r="Q159" s="459"/>
      <c r="R159" s="459"/>
      <c r="S159" s="459"/>
      <c r="T159" s="459"/>
      <c r="U159" s="471"/>
      <c r="V159" s="471"/>
      <c r="W159" s="471"/>
      <c r="X159" s="459"/>
      <c r="Y159" s="459"/>
      <c r="Z159" s="459"/>
      <c r="AA159" s="459"/>
      <c r="AB159" s="459"/>
      <c r="AC159" s="459"/>
      <c r="AD159" s="459"/>
      <c r="AE159" s="459"/>
      <c r="AF159" s="419"/>
      <c r="AG159" s="422"/>
      <c r="AH159" s="422"/>
      <c r="AI159" s="420"/>
      <c r="AJ159" s="463"/>
      <c r="AK159" s="463"/>
      <c r="AL159" s="463"/>
      <c r="AM159" s="463"/>
      <c r="AN159" s="463"/>
      <c r="AO159" s="463"/>
      <c r="AP159" s="463"/>
      <c r="AQ159" s="463"/>
      <c r="AR159" s="463"/>
      <c r="AS159" s="463"/>
      <c r="AT159" s="463"/>
      <c r="AU159" s="463"/>
      <c r="AV159" s="463"/>
      <c r="AW159" s="463"/>
      <c r="AX159" s="463"/>
      <c r="AY159" s="463"/>
    </row>
    <row r="160" spans="1:51">
      <c r="A160" s="459">
        <v>121</v>
      </c>
      <c r="B160" s="459"/>
      <c r="C160" s="459" t="str">
        <f>IF(入力ｼｰﾄ2!O162="","",入力ｼｰﾄ2!O162)</f>
        <v/>
      </c>
      <c r="D160" s="459"/>
      <c r="E160" s="459"/>
      <c r="F160" s="459"/>
      <c r="G160" s="459"/>
      <c r="H160" s="459"/>
      <c r="I160" s="464">
        <f>IF(入力ｼｰﾄ2!U162="",0,入力ｼｰﾄ2!U162)</f>
        <v>0</v>
      </c>
      <c r="J160" s="464"/>
      <c r="K160" s="464"/>
      <c r="L160" s="464">
        <f>IF(入力ｼｰﾄ2!X162="",0,入力ｼｰﾄ2!X162)</f>
        <v>0</v>
      </c>
      <c r="M160" s="464"/>
      <c r="N160" s="464"/>
      <c r="O160" s="464">
        <f>IF(入力ｼｰﾄ2!AA162="",0,入力ｼｰﾄ2!AA162)</f>
        <v>0</v>
      </c>
      <c r="P160" s="464"/>
      <c r="Q160" s="464"/>
      <c r="R160" s="465">
        <f t="shared" ref="R160" si="24">ROUNDDOWN(I160*L160*O160,4)</f>
        <v>0</v>
      </c>
      <c r="S160" s="465"/>
      <c r="T160" s="465"/>
      <c r="U160" s="459">
        <f>IF(入力ｼｰﾄ2!AG162="",0,入力ｼｰﾄ2!AG162)</f>
        <v>0</v>
      </c>
      <c r="V160" s="459"/>
      <c r="W160" s="459"/>
      <c r="X160" s="465">
        <f t="shared" ref="X160" si="25">ROUNDDOWN(R160*U160,4)</f>
        <v>0</v>
      </c>
      <c r="Y160" s="465"/>
      <c r="Z160" s="465"/>
      <c r="AA160" s="465"/>
      <c r="AB160" s="466">
        <f>IF(入力ｼｰﾄ2!AN162="",0,入力ｼｰﾄ2!AN162)</f>
        <v>0</v>
      </c>
      <c r="AC160" s="466"/>
      <c r="AD160" s="466"/>
      <c r="AE160" s="466"/>
      <c r="AF160" s="467">
        <f>X160*AB160</f>
        <v>0</v>
      </c>
      <c r="AG160" s="468"/>
      <c r="AH160" s="468"/>
      <c r="AI160" s="469"/>
      <c r="AJ160" s="466">
        <f>IF(入力ｼｰﾄ2!BU160=TRUE,20000,IF(入力ｼｰﾄ2!BV160=TRUE,11000,IF(入力ｼｰﾄ2!BW160=TRUE,2000,0)))</f>
        <v>0</v>
      </c>
      <c r="AK160" s="466"/>
      <c r="AL160" s="466"/>
      <c r="AM160" s="466"/>
      <c r="AN160" s="466">
        <f>IF(AJ160="-","-",IF(入力ｼｰﾄ2!BW160=TRUE,2000,ROUNDDOWN(X160*AJ160,0)))</f>
        <v>0</v>
      </c>
      <c r="AO160" s="466"/>
      <c r="AP160" s="466"/>
      <c r="AQ160" s="466"/>
      <c r="AR160" s="466">
        <f>IF(入力ｼｰﾄ2!O162="",0,70000)</f>
        <v>0</v>
      </c>
      <c r="AS160" s="466"/>
      <c r="AT160" s="466"/>
      <c r="AU160" s="466"/>
      <c r="AV160" s="466">
        <f t="shared" ref="AV160:AV189" si="26">ROUNDDOWN(X160*AR160,0)</f>
        <v>0</v>
      </c>
      <c r="AW160" s="466"/>
      <c r="AX160" s="466"/>
      <c r="AY160" s="466"/>
    </row>
    <row r="161" spans="1:51">
      <c r="A161" s="459">
        <v>122</v>
      </c>
      <c r="B161" s="459"/>
      <c r="C161" s="459" t="str">
        <f>IF(入力ｼｰﾄ2!O163="","",入力ｼｰﾄ2!O163)</f>
        <v/>
      </c>
      <c r="D161" s="459"/>
      <c r="E161" s="459"/>
      <c r="F161" s="459"/>
      <c r="G161" s="459"/>
      <c r="H161" s="459"/>
      <c r="I161" s="464">
        <f>IF(入力ｼｰﾄ2!U163="",0,入力ｼｰﾄ2!U163)</f>
        <v>0</v>
      </c>
      <c r="J161" s="464"/>
      <c r="K161" s="464"/>
      <c r="L161" s="464">
        <f>IF(入力ｼｰﾄ2!X163="",0,入力ｼｰﾄ2!X163)</f>
        <v>0</v>
      </c>
      <c r="M161" s="464"/>
      <c r="N161" s="464"/>
      <c r="O161" s="464">
        <f>IF(入力ｼｰﾄ2!AA163="",0,入力ｼｰﾄ2!AA163)</f>
        <v>0</v>
      </c>
      <c r="P161" s="464"/>
      <c r="Q161" s="464"/>
      <c r="R161" s="465">
        <f t="shared" ref="R161:R189" si="27">ROUNDDOWN(I161*L161*O161,4)</f>
        <v>0</v>
      </c>
      <c r="S161" s="465"/>
      <c r="T161" s="465"/>
      <c r="U161" s="459">
        <f>IF(入力ｼｰﾄ2!AG163="",0,入力ｼｰﾄ2!AG163)</f>
        <v>0</v>
      </c>
      <c r="V161" s="459"/>
      <c r="W161" s="459"/>
      <c r="X161" s="465">
        <f t="shared" ref="X161:X189" si="28">ROUNDDOWN(R161*U161,4)</f>
        <v>0</v>
      </c>
      <c r="Y161" s="465"/>
      <c r="Z161" s="465"/>
      <c r="AA161" s="465"/>
      <c r="AB161" s="466">
        <f>IF(入力ｼｰﾄ2!AN163="",0,入力ｼｰﾄ2!AN163)</f>
        <v>0</v>
      </c>
      <c r="AC161" s="466"/>
      <c r="AD161" s="466"/>
      <c r="AE161" s="466"/>
      <c r="AF161" s="467">
        <f t="shared" ref="AF161:AF189" si="29">X161*AB161</f>
        <v>0</v>
      </c>
      <c r="AG161" s="468"/>
      <c r="AH161" s="468"/>
      <c r="AI161" s="469"/>
      <c r="AJ161" s="466">
        <f>IF(入力ｼｰﾄ2!BU161=TRUE,20000,IF(入力ｼｰﾄ2!BV161=TRUE,11000,IF(入力ｼｰﾄ2!BW161=TRUE,2000,0)))</f>
        <v>0</v>
      </c>
      <c r="AK161" s="466"/>
      <c r="AL161" s="466"/>
      <c r="AM161" s="466"/>
      <c r="AN161" s="466">
        <f>IF(AJ161="-","-",IF(入力ｼｰﾄ2!BW161=TRUE,2000,ROUNDDOWN(X161*AJ161,0)))</f>
        <v>0</v>
      </c>
      <c r="AO161" s="466"/>
      <c r="AP161" s="466"/>
      <c r="AQ161" s="466"/>
      <c r="AR161" s="466">
        <f>IF(入力ｼｰﾄ2!O163="",0,70000)</f>
        <v>0</v>
      </c>
      <c r="AS161" s="466"/>
      <c r="AT161" s="466"/>
      <c r="AU161" s="466"/>
      <c r="AV161" s="466">
        <f t="shared" si="26"/>
        <v>0</v>
      </c>
      <c r="AW161" s="466"/>
      <c r="AX161" s="466"/>
      <c r="AY161" s="466"/>
    </row>
    <row r="162" spans="1:51">
      <c r="A162" s="459">
        <v>123</v>
      </c>
      <c r="B162" s="459"/>
      <c r="C162" s="459" t="str">
        <f>IF(入力ｼｰﾄ2!O164="","",入力ｼｰﾄ2!O164)</f>
        <v/>
      </c>
      <c r="D162" s="459"/>
      <c r="E162" s="459"/>
      <c r="F162" s="459"/>
      <c r="G162" s="459"/>
      <c r="H162" s="459"/>
      <c r="I162" s="464">
        <f>IF(入力ｼｰﾄ2!U164="",0,入力ｼｰﾄ2!U164)</f>
        <v>0</v>
      </c>
      <c r="J162" s="464"/>
      <c r="K162" s="464"/>
      <c r="L162" s="464">
        <f>IF(入力ｼｰﾄ2!X164="",0,入力ｼｰﾄ2!X164)</f>
        <v>0</v>
      </c>
      <c r="M162" s="464"/>
      <c r="N162" s="464"/>
      <c r="O162" s="464">
        <f>IF(入力ｼｰﾄ2!AA164="",0,入力ｼｰﾄ2!AA164)</f>
        <v>0</v>
      </c>
      <c r="P162" s="464"/>
      <c r="Q162" s="464"/>
      <c r="R162" s="465">
        <f t="shared" si="27"/>
        <v>0</v>
      </c>
      <c r="S162" s="465"/>
      <c r="T162" s="465"/>
      <c r="U162" s="459">
        <f>IF(入力ｼｰﾄ2!AG164="",0,入力ｼｰﾄ2!AG164)</f>
        <v>0</v>
      </c>
      <c r="V162" s="459"/>
      <c r="W162" s="459"/>
      <c r="X162" s="465">
        <f t="shared" si="28"/>
        <v>0</v>
      </c>
      <c r="Y162" s="465"/>
      <c r="Z162" s="465"/>
      <c r="AA162" s="465"/>
      <c r="AB162" s="466">
        <f>IF(入力ｼｰﾄ2!AN164="",0,入力ｼｰﾄ2!AN164)</f>
        <v>0</v>
      </c>
      <c r="AC162" s="466"/>
      <c r="AD162" s="466"/>
      <c r="AE162" s="466"/>
      <c r="AF162" s="467">
        <f t="shared" si="29"/>
        <v>0</v>
      </c>
      <c r="AG162" s="468"/>
      <c r="AH162" s="468"/>
      <c r="AI162" s="469"/>
      <c r="AJ162" s="466">
        <f>IF(入力ｼｰﾄ2!BU162=TRUE,20000,IF(入力ｼｰﾄ2!BV162=TRUE,11000,IF(入力ｼｰﾄ2!BW162=TRUE,2000,0)))</f>
        <v>0</v>
      </c>
      <c r="AK162" s="466"/>
      <c r="AL162" s="466"/>
      <c r="AM162" s="466"/>
      <c r="AN162" s="466">
        <f>IF(AJ162="-","-",IF(入力ｼｰﾄ2!BW162=TRUE,2000,ROUNDDOWN(X162*AJ162,0)))</f>
        <v>0</v>
      </c>
      <c r="AO162" s="466"/>
      <c r="AP162" s="466"/>
      <c r="AQ162" s="466"/>
      <c r="AR162" s="466">
        <f>IF(入力ｼｰﾄ2!O164="",0,70000)</f>
        <v>0</v>
      </c>
      <c r="AS162" s="466"/>
      <c r="AT162" s="466"/>
      <c r="AU162" s="466"/>
      <c r="AV162" s="466">
        <f t="shared" si="26"/>
        <v>0</v>
      </c>
      <c r="AW162" s="466"/>
      <c r="AX162" s="466"/>
      <c r="AY162" s="466"/>
    </row>
    <row r="163" spans="1:51">
      <c r="A163" s="459">
        <v>124</v>
      </c>
      <c r="B163" s="459"/>
      <c r="C163" s="459" t="str">
        <f>IF(入力ｼｰﾄ2!O165="","",入力ｼｰﾄ2!O165)</f>
        <v/>
      </c>
      <c r="D163" s="459"/>
      <c r="E163" s="459"/>
      <c r="F163" s="459"/>
      <c r="G163" s="459"/>
      <c r="H163" s="459"/>
      <c r="I163" s="464">
        <f>IF(入力ｼｰﾄ2!U165="",0,入力ｼｰﾄ2!U165)</f>
        <v>0</v>
      </c>
      <c r="J163" s="464"/>
      <c r="K163" s="464"/>
      <c r="L163" s="464">
        <f>IF(入力ｼｰﾄ2!X165="",0,入力ｼｰﾄ2!X165)</f>
        <v>0</v>
      </c>
      <c r="M163" s="464"/>
      <c r="N163" s="464"/>
      <c r="O163" s="464">
        <f>IF(入力ｼｰﾄ2!AA165="",0,入力ｼｰﾄ2!AA165)</f>
        <v>0</v>
      </c>
      <c r="P163" s="464"/>
      <c r="Q163" s="464"/>
      <c r="R163" s="465">
        <f t="shared" si="27"/>
        <v>0</v>
      </c>
      <c r="S163" s="465"/>
      <c r="T163" s="465"/>
      <c r="U163" s="459">
        <f>IF(入力ｼｰﾄ2!AG165="",0,入力ｼｰﾄ2!AG165)</f>
        <v>0</v>
      </c>
      <c r="V163" s="459"/>
      <c r="W163" s="459"/>
      <c r="X163" s="465">
        <f t="shared" si="28"/>
        <v>0</v>
      </c>
      <c r="Y163" s="465"/>
      <c r="Z163" s="465"/>
      <c r="AA163" s="465"/>
      <c r="AB163" s="466">
        <f>IF(入力ｼｰﾄ2!AN165="",0,入力ｼｰﾄ2!AN165)</f>
        <v>0</v>
      </c>
      <c r="AC163" s="466"/>
      <c r="AD163" s="466"/>
      <c r="AE163" s="466"/>
      <c r="AF163" s="467">
        <f t="shared" si="29"/>
        <v>0</v>
      </c>
      <c r="AG163" s="468"/>
      <c r="AH163" s="468"/>
      <c r="AI163" s="469"/>
      <c r="AJ163" s="466">
        <f>IF(入力ｼｰﾄ2!BU163=TRUE,20000,IF(入力ｼｰﾄ2!BV163=TRUE,11000,IF(入力ｼｰﾄ2!BW163=TRUE,2000,0)))</f>
        <v>0</v>
      </c>
      <c r="AK163" s="466"/>
      <c r="AL163" s="466"/>
      <c r="AM163" s="466"/>
      <c r="AN163" s="466">
        <f>IF(AJ163="-","-",IF(入力ｼｰﾄ2!BW163=TRUE,2000,ROUNDDOWN(X163*AJ163,0)))</f>
        <v>0</v>
      </c>
      <c r="AO163" s="466"/>
      <c r="AP163" s="466"/>
      <c r="AQ163" s="466"/>
      <c r="AR163" s="466">
        <f>IF(入力ｼｰﾄ2!O165="",0,70000)</f>
        <v>0</v>
      </c>
      <c r="AS163" s="466"/>
      <c r="AT163" s="466"/>
      <c r="AU163" s="466"/>
      <c r="AV163" s="466">
        <f t="shared" si="26"/>
        <v>0</v>
      </c>
      <c r="AW163" s="466"/>
      <c r="AX163" s="466"/>
      <c r="AY163" s="466"/>
    </row>
    <row r="164" spans="1:51">
      <c r="A164" s="459">
        <v>125</v>
      </c>
      <c r="B164" s="459"/>
      <c r="C164" s="459" t="str">
        <f>IF(入力ｼｰﾄ2!O166="","",入力ｼｰﾄ2!O166)</f>
        <v/>
      </c>
      <c r="D164" s="459"/>
      <c r="E164" s="459"/>
      <c r="F164" s="459"/>
      <c r="G164" s="459"/>
      <c r="H164" s="459"/>
      <c r="I164" s="464">
        <f>IF(入力ｼｰﾄ2!U166="",0,入力ｼｰﾄ2!U166)</f>
        <v>0</v>
      </c>
      <c r="J164" s="464"/>
      <c r="K164" s="464"/>
      <c r="L164" s="464">
        <f>IF(入力ｼｰﾄ2!X166="",0,入力ｼｰﾄ2!X166)</f>
        <v>0</v>
      </c>
      <c r="M164" s="464"/>
      <c r="N164" s="464"/>
      <c r="O164" s="464">
        <f>IF(入力ｼｰﾄ2!AA166="",0,入力ｼｰﾄ2!AA166)</f>
        <v>0</v>
      </c>
      <c r="P164" s="464"/>
      <c r="Q164" s="464"/>
      <c r="R164" s="465">
        <f t="shared" si="27"/>
        <v>0</v>
      </c>
      <c r="S164" s="465"/>
      <c r="T164" s="465"/>
      <c r="U164" s="459">
        <f>IF(入力ｼｰﾄ2!AG166="",0,入力ｼｰﾄ2!AG166)</f>
        <v>0</v>
      </c>
      <c r="V164" s="459"/>
      <c r="W164" s="459"/>
      <c r="X164" s="465">
        <f t="shared" si="28"/>
        <v>0</v>
      </c>
      <c r="Y164" s="465"/>
      <c r="Z164" s="465"/>
      <c r="AA164" s="465"/>
      <c r="AB164" s="466">
        <f>IF(入力ｼｰﾄ2!AN166="",0,入力ｼｰﾄ2!AN166)</f>
        <v>0</v>
      </c>
      <c r="AC164" s="466"/>
      <c r="AD164" s="466"/>
      <c r="AE164" s="466"/>
      <c r="AF164" s="467">
        <f t="shared" si="29"/>
        <v>0</v>
      </c>
      <c r="AG164" s="468"/>
      <c r="AH164" s="468"/>
      <c r="AI164" s="469"/>
      <c r="AJ164" s="466">
        <f>IF(入力ｼｰﾄ2!BU164=TRUE,20000,IF(入力ｼｰﾄ2!BV164=TRUE,11000,IF(入力ｼｰﾄ2!BW164=TRUE,2000,0)))</f>
        <v>0</v>
      </c>
      <c r="AK164" s="466"/>
      <c r="AL164" s="466"/>
      <c r="AM164" s="466"/>
      <c r="AN164" s="466">
        <f>IF(AJ164="-","-",IF(入力ｼｰﾄ2!BW164=TRUE,2000,ROUNDDOWN(X164*AJ164,0)))</f>
        <v>0</v>
      </c>
      <c r="AO164" s="466"/>
      <c r="AP164" s="466"/>
      <c r="AQ164" s="466"/>
      <c r="AR164" s="466">
        <f>IF(入力ｼｰﾄ2!O166="",0,70000)</f>
        <v>0</v>
      </c>
      <c r="AS164" s="466"/>
      <c r="AT164" s="466"/>
      <c r="AU164" s="466"/>
      <c r="AV164" s="466">
        <f t="shared" si="26"/>
        <v>0</v>
      </c>
      <c r="AW164" s="466"/>
      <c r="AX164" s="466"/>
      <c r="AY164" s="466"/>
    </row>
    <row r="165" spans="1:51">
      <c r="A165" s="459">
        <v>126</v>
      </c>
      <c r="B165" s="459"/>
      <c r="C165" s="459" t="str">
        <f>IF(入力ｼｰﾄ2!O167="","",入力ｼｰﾄ2!O167)</f>
        <v/>
      </c>
      <c r="D165" s="459"/>
      <c r="E165" s="459"/>
      <c r="F165" s="459"/>
      <c r="G165" s="459"/>
      <c r="H165" s="459"/>
      <c r="I165" s="464">
        <f>IF(入力ｼｰﾄ2!U167="",0,入力ｼｰﾄ2!U167)</f>
        <v>0</v>
      </c>
      <c r="J165" s="464"/>
      <c r="K165" s="464"/>
      <c r="L165" s="464">
        <f>IF(入力ｼｰﾄ2!X167="",0,入力ｼｰﾄ2!X167)</f>
        <v>0</v>
      </c>
      <c r="M165" s="464"/>
      <c r="N165" s="464"/>
      <c r="O165" s="464">
        <f>IF(入力ｼｰﾄ2!AA167="",0,入力ｼｰﾄ2!AA167)</f>
        <v>0</v>
      </c>
      <c r="P165" s="464"/>
      <c r="Q165" s="464"/>
      <c r="R165" s="465">
        <f t="shared" si="27"/>
        <v>0</v>
      </c>
      <c r="S165" s="465"/>
      <c r="T165" s="465"/>
      <c r="U165" s="459">
        <f>IF(入力ｼｰﾄ2!AG167="",0,入力ｼｰﾄ2!AG167)</f>
        <v>0</v>
      </c>
      <c r="V165" s="459"/>
      <c r="W165" s="459"/>
      <c r="X165" s="465">
        <f t="shared" si="28"/>
        <v>0</v>
      </c>
      <c r="Y165" s="465"/>
      <c r="Z165" s="465"/>
      <c r="AA165" s="465"/>
      <c r="AB165" s="466">
        <f>IF(入力ｼｰﾄ2!AN167="",0,入力ｼｰﾄ2!AN167)</f>
        <v>0</v>
      </c>
      <c r="AC165" s="466"/>
      <c r="AD165" s="466"/>
      <c r="AE165" s="466"/>
      <c r="AF165" s="467">
        <f t="shared" si="29"/>
        <v>0</v>
      </c>
      <c r="AG165" s="468"/>
      <c r="AH165" s="468"/>
      <c r="AI165" s="469"/>
      <c r="AJ165" s="466">
        <f>IF(入力ｼｰﾄ2!BU165=TRUE,20000,IF(入力ｼｰﾄ2!BV165=TRUE,11000,IF(入力ｼｰﾄ2!BW165=TRUE,2000,0)))</f>
        <v>0</v>
      </c>
      <c r="AK165" s="466"/>
      <c r="AL165" s="466"/>
      <c r="AM165" s="466"/>
      <c r="AN165" s="466">
        <f>IF(AJ165="-","-",IF(入力ｼｰﾄ2!BW165=TRUE,2000,ROUNDDOWN(X165*AJ165,0)))</f>
        <v>0</v>
      </c>
      <c r="AO165" s="466"/>
      <c r="AP165" s="466"/>
      <c r="AQ165" s="466"/>
      <c r="AR165" s="466">
        <f>IF(入力ｼｰﾄ2!O167="",0,70000)</f>
        <v>0</v>
      </c>
      <c r="AS165" s="466"/>
      <c r="AT165" s="466"/>
      <c r="AU165" s="466"/>
      <c r="AV165" s="466">
        <f t="shared" si="26"/>
        <v>0</v>
      </c>
      <c r="AW165" s="466"/>
      <c r="AX165" s="466"/>
      <c r="AY165" s="466"/>
    </row>
    <row r="166" spans="1:51">
      <c r="A166" s="459">
        <v>127</v>
      </c>
      <c r="B166" s="459"/>
      <c r="C166" s="459" t="str">
        <f>IF(入力ｼｰﾄ2!O168="","",入力ｼｰﾄ2!O168)</f>
        <v/>
      </c>
      <c r="D166" s="459"/>
      <c r="E166" s="459"/>
      <c r="F166" s="459"/>
      <c r="G166" s="459"/>
      <c r="H166" s="459"/>
      <c r="I166" s="464">
        <f>IF(入力ｼｰﾄ2!U168="",0,入力ｼｰﾄ2!U168)</f>
        <v>0</v>
      </c>
      <c r="J166" s="464"/>
      <c r="K166" s="464"/>
      <c r="L166" s="464">
        <f>IF(入力ｼｰﾄ2!X168="",0,入力ｼｰﾄ2!X168)</f>
        <v>0</v>
      </c>
      <c r="M166" s="464"/>
      <c r="N166" s="464"/>
      <c r="O166" s="464">
        <f>IF(入力ｼｰﾄ2!AA168="",0,入力ｼｰﾄ2!AA168)</f>
        <v>0</v>
      </c>
      <c r="P166" s="464"/>
      <c r="Q166" s="464"/>
      <c r="R166" s="465">
        <f t="shared" si="27"/>
        <v>0</v>
      </c>
      <c r="S166" s="465"/>
      <c r="T166" s="465"/>
      <c r="U166" s="459">
        <f>IF(入力ｼｰﾄ2!AG168="",0,入力ｼｰﾄ2!AG168)</f>
        <v>0</v>
      </c>
      <c r="V166" s="459"/>
      <c r="W166" s="459"/>
      <c r="X166" s="465">
        <f t="shared" si="28"/>
        <v>0</v>
      </c>
      <c r="Y166" s="465"/>
      <c r="Z166" s="465"/>
      <c r="AA166" s="465"/>
      <c r="AB166" s="466">
        <f>IF(入力ｼｰﾄ2!AN168="",0,入力ｼｰﾄ2!AN168)</f>
        <v>0</v>
      </c>
      <c r="AC166" s="466"/>
      <c r="AD166" s="466"/>
      <c r="AE166" s="466"/>
      <c r="AF166" s="467">
        <f t="shared" si="29"/>
        <v>0</v>
      </c>
      <c r="AG166" s="468"/>
      <c r="AH166" s="468"/>
      <c r="AI166" s="469"/>
      <c r="AJ166" s="466">
        <f>IF(入力ｼｰﾄ2!BU166=TRUE,20000,IF(入力ｼｰﾄ2!BV166=TRUE,11000,IF(入力ｼｰﾄ2!BW166=TRUE,2000,0)))</f>
        <v>0</v>
      </c>
      <c r="AK166" s="466"/>
      <c r="AL166" s="466"/>
      <c r="AM166" s="466"/>
      <c r="AN166" s="466">
        <f>IF(AJ166="-","-",IF(入力ｼｰﾄ2!BW166=TRUE,2000,ROUNDDOWN(X166*AJ166,0)))</f>
        <v>0</v>
      </c>
      <c r="AO166" s="466"/>
      <c r="AP166" s="466"/>
      <c r="AQ166" s="466"/>
      <c r="AR166" s="466">
        <f>IF(入力ｼｰﾄ2!O168="",0,70000)</f>
        <v>0</v>
      </c>
      <c r="AS166" s="466"/>
      <c r="AT166" s="466"/>
      <c r="AU166" s="466"/>
      <c r="AV166" s="466">
        <f t="shared" si="26"/>
        <v>0</v>
      </c>
      <c r="AW166" s="466"/>
      <c r="AX166" s="466"/>
      <c r="AY166" s="466"/>
    </row>
    <row r="167" spans="1:51">
      <c r="A167" s="459">
        <v>128</v>
      </c>
      <c r="B167" s="459"/>
      <c r="C167" s="459" t="str">
        <f>IF(入力ｼｰﾄ2!O169="","",入力ｼｰﾄ2!O169)</f>
        <v/>
      </c>
      <c r="D167" s="459"/>
      <c r="E167" s="459"/>
      <c r="F167" s="459"/>
      <c r="G167" s="459"/>
      <c r="H167" s="459"/>
      <c r="I167" s="464">
        <f>IF(入力ｼｰﾄ2!U169="",0,入力ｼｰﾄ2!U169)</f>
        <v>0</v>
      </c>
      <c r="J167" s="464"/>
      <c r="K167" s="464"/>
      <c r="L167" s="464">
        <f>IF(入力ｼｰﾄ2!X169="",0,入力ｼｰﾄ2!X169)</f>
        <v>0</v>
      </c>
      <c r="M167" s="464"/>
      <c r="N167" s="464"/>
      <c r="O167" s="464">
        <f>IF(入力ｼｰﾄ2!AA169="",0,入力ｼｰﾄ2!AA169)</f>
        <v>0</v>
      </c>
      <c r="P167" s="464"/>
      <c r="Q167" s="464"/>
      <c r="R167" s="465">
        <f t="shared" si="27"/>
        <v>0</v>
      </c>
      <c r="S167" s="465"/>
      <c r="T167" s="465"/>
      <c r="U167" s="459">
        <f>IF(入力ｼｰﾄ2!AG169="",0,入力ｼｰﾄ2!AG169)</f>
        <v>0</v>
      </c>
      <c r="V167" s="459"/>
      <c r="W167" s="459"/>
      <c r="X167" s="465">
        <f t="shared" si="28"/>
        <v>0</v>
      </c>
      <c r="Y167" s="465"/>
      <c r="Z167" s="465"/>
      <c r="AA167" s="465"/>
      <c r="AB167" s="466">
        <f>IF(入力ｼｰﾄ2!AN169="",0,入力ｼｰﾄ2!AN169)</f>
        <v>0</v>
      </c>
      <c r="AC167" s="466"/>
      <c r="AD167" s="466"/>
      <c r="AE167" s="466"/>
      <c r="AF167" s="467">
        <f t="shared" si="29"/>
        <v>0</v>
      </c>
      <c r="AG167" s="468"/>
      <c r="AH167" s="468"/>
      <c r="AI167" s="469"/>
      <c r="AJ167" s="466">
        <f>IF(入力ｼｰﾄ2!BU167=TRUE,20000,IF(入力ｼｰﾄ2!BV167=TRUE,11000,IF(入力ｼｰﾄ2!BW167=TRUE,2000,0)))</f>
        <v>0</v>
      </c>
      <c r="AK167" s="466"/>
      <c r="AL167" s="466"/>
      <c r="AM167" s="466"/>
      <c r="AN167" s="466">
        <f>IF(AJ167="-","-",IF(入力ｼｰﾄ2!BW167=TRUE,2000,ROUNDDOWN(X167*AJ167,0)))</f>
        <v>0</v>
      </c>
      <c r="AO167" s="466"/>
      <c r="AP167" s="466"/>
      <c r="AQ167" s="466"/>
      <c r="AR167" s="466">
        <f>IF(入力ｼｰﾄ2!O169="",0,70000)</f>
        <v>0</v>
      </c>
      <c r="AS167" s="466"/>
      <c r="AT167" s="466"/>
      <c r="AU167" s="466"/>
      <c r="AV167" s="466">
        <f t="shared" si="26"/>
        <v>0</v>
      </c>
      <c r="AW167" s="466"/>
      <c r="AX167" s="466"/>
      <c r="AY167" s="466"/>
    </row>
    <row r="168" spans="1:51">
      <c r="A168" s="459">
        <v>129</v>
      </c>
      <c r="B168" s="459"/>
      <c r="C168" s="459" t="str">
        <f>IF(入力ｼｰﾄ2!O170="","",入力ｼｰﾄ2!O170)</f>
        <v/>
      </c>
      <c r="D168" s="459"/>
      <c r="E168" s="459"/>
      <c r="F168" s="459"/>
      <c r="G168" s="459"/>
      <c r="H168" s="459"/>
      <c r="I168" s="464">
        <f>IF(入力ｼｰﾄ2!U170="",0,入力ｼｰﾄ2!U170)</f>
        <v>0</v>
      </c>
      <c r="J168" s="464"/>
      <c r="K168" s="464"/>
      <c r="L168" s="464">
        <f>IF(入力ｼｰﾄ2!X170="",0,入力ｼｰﾄ2!X170)</f>
        <v>0</v>
      </c>
      <c r="M168" s="464"/>
      <c r="N168" s="464"/>
      <c r="O168" s="464">
        <f>IF(入力ｼｰﾄ2!AA170="",0,入力ｼｰﾄ2!AA170)</f>
        <v>0</v>
      </c>
      <c r="P168" s="464"/>
      <c r="Q168" s="464"/>
      <c r="R168" s="465">
        <f t="shared" si="27"/>
        <v>0</v>
      </c>
      <c r="S168" s="465"/>
      <c r="T168" s="465"/>
      <c r="U168" s="459">
        <f>IF(入力ｼｰﾄ2!AG170="",0,入力ｼｰﾄ2!AG170)</f>
        <v>0</v>
      </c>
      <c r="V168" s="459"/>
      <c r="W168" s="459"/>
      <c r="X168" s="465">
        <f t="shared" si="28"/>
        <v>0</v>
      </c>
      <c r="Y168" s="465"/>
      <c r="Z168" s="465"/>
      <c r="AA168" s="465"/>
      <c r="AB168" s="466">
        <f>IF(入力ｼｰﾄ2!AN170="",0,入力ｼｰﾄ2!AN170)</f>
        <v>0</v>
      </c>
      <c r="AC168" s="466"/>
      <c r="AD168" s="466"/>
      <c r="AE168" s="466"/>
      <c r="AF168" s="467">
        <f t="shared" si="29"/>
        <v>0</v>
      </c>
      <c r="AG168" s="468"/>
      <c r="AH168" s="468"/>
      <c r="AI168" s="469"/>
      <c r="AJ168" s="466">
        <f>IF(入力ｼｰﾄ2!BU168=TRUE,20000,IF(入力ｼｰﾄ2!BV168=TRUE,11000,IF(入力ｼｰﾄ2!BW168=TRUE,2000,0)))</f>
        <v>0</v>
      </c>
      <c r="AK168" s="466"/>
      <c r="AL168" s="466"/>
      <c r="AM168" s="466"/>
      <c r="AN168" s="466">
        <f>IF(AJ168="-","-",IF(入力ｼｰﾄ2!BW168=TRUE,2000,ROUNDDOWN(X168*AJ168,0)))</f>
        <v>0</v>
      </c>
      <c r="AO168" s="466"/>
      <c r="AP168" s="466"/>
      <c r="AQ168" s="466"/>
      <c r="AR168" s="466">
        <f>IF(入力ｼｰﾄ2!O170="",0,70000)</f>
        <v>0</v>
      </c>
      <c r="AS168" s="466"/>
      <c r="AT168" s="466"/>
      <c r="AU168" s="466"/>
      <c r="AV168" s="466">
        <f t="shared" si="26"/>
        <v>0</v>
      </c>
      <c r="AW168" s="466"/>
      <c r="AX168" s="466"/>
      <c r="AY168" s="466"/>
    </row>
    <row r="169" spans="1:51">
      <c r="A169" s="459">
        <v>130</v>
      </c>
      <c r="B169" s="459"/>
      <c r="C169" s="459" t="str">
        <f>IF(入力ｼｰﾄ2!O171="","",入力ｼｰﾄ2!O171)</f>
        <v/>
      </c>
      <c r="D169" s="459"/>
      <c r="E169" s="459"/>
      <c r="F169" s="459"/>
      <c r="G169" s="459"/>
      <c r="H169" s="459"/>
      <c r="I169" s="464">
        <f>IF(入力ｼｰﾄ2!U171="",0,入力ｼｰﾄ2!U171)</f>
        <v>0</v>
      </c>
      <c r="J169" s="464"/>
      <c r="K169" s="464"/>
      <c r="L169" s="464">
        <f>IF(入力ｼｰﾄ2!X171="",0,入力ｼｰﾄ2!X171)</f>
        <v>0</v>
      </c>
      <c r="M169" s="464"/>
      <c r="N169" s="464"/>
      <c r="O169" s="464">
        <f>IF(入力ｼｰﾄ2!AA171="",0,入力ｼｰﾄ2!AA171)</f>
        <v>0</v>
      </c>
      <c r="P169" s="464"/>
      <c r="Q169" s="464"/>
      <c r="R169" s="465">
        <f t="shared" si="27"/>
        <v>0</v>
      </c>
      <c r="S169" s="465"/>
      <c r="T169" s="465"/>
      <c r="U169" s="459">
        <f>IF(入力ｼｰﾄ2!AG171="",0,入力ｼｰﾄ2!AG171)</f>
        <v>0</v>
      </c>
      <c r="V169" s="459"/>
      <c r="W169" s="459"/>
      <c r="X169" s="465">
        <f t="shared" si="28"/>
        <v>0</v>
      </c>
      <c r="Y169" s="465"/>
      <c r="Z169" s="465"/>
      <c r="AA169" s="465"/>
      <c r="AB169" s="466">
        <f>IF(入力ｼｰﾄ2!AN171="",0,入力ｼｰﾄ2!AN171)</f>
        <v>0</v>
      </c>
      <c r="AC169" s="466"/>
      <c r="AD169" s="466"/>
      <c r="AE169" s="466"/>
      <c r="AF169" s="467">
        <f t="shared" si="29"/>
        <v>0</v>
      </c>
      <c r="AG169" s="468"/>
      <c r="AH169" s="468"/>
      <c r="AI169" s="469"/>
      <c r="AJ169" s="466">
        <f>IF(入力ｼｰﾄ2!BU169=TRUE,20000,IF(入力ｼｰﾄ2!BV169=TRUE,11000,IF(入力ｼｰﾄ2!BW169=TRUE,2000,0)))</f>
        <v>0</v>
      </c>
      <c r="AK169" s="466"/>
      <c r="AL169" s="466"/>
      <c r="AM169" s="466"/>
      <c r="AN169" s="466">
        <f>IF(AJ169="-","-",IF(入力ｼｰﾄ2!BW169=TRUE,2000,ROUNDDOWN(X169*AJ169,0)))</f>
        <v>0</v>
      </c>
      <c r="AO169" s="466"/>
      <c r="AP169" s="466"/>
      <c r="AQ169" s="466"/>
      <c r="AR169" s="466">
        <f>IF(入力ｼｰﾄ2!O171="",0,70000)</f>
        <v>0</v>
      </c>
      <c r="AS169" s="466"/>
      <c r="AT169" s="466"/>
      <c r="AU169" s="466"/>
      <c r="AV169" s="466">
        <f t="shared" si="26"/>
        <v>0</v>
      </c>
      <c r="AW169" s="466"/>
      <c r="AX169" s="466"/>
      <c r="AY169" s="466"/>
    </row>
    <row r="170" spans="1:51">
      <c r="A170" s="459">
        <v>131</v>
      </c>
      <c r="B170" s="459"/>
      <c r="C170" s="459" t="str">
        <f>IF(入力ｼｰﾄ2!O172="","",入力ｼｰﾄ2!O172)</f>
        <v/>
      </c>
      <c r="D170" s="459"/>
      <c r="E170" s="459"/>
      <c r="F170" s="459"/>
      <c r="G170" s="459"/>
      <c r="H170" s="459"/>
      <c r="I170" s="464">
        <f>IF(入力ｼｰﾄ2!U172="",0,入力ｼｰﾄ2!U172)</f>
        <v>0</v>
      </c>
      <c r="J170" s="464"/>
      <c r="K170" s="464"/>
      <c r="L170" s="464">
        <f>IF(入力ｼｰﾄ2!X172="",0,入力ｼｰﾄ2!X172)</f>
        <v>0</v>
      </c>
      <c r="M170" s="464"/>
      <c r="N170" s="464"/>
      <c r="O170" s="464">
        <f>IF(入力ｼｰﾄ2!AA172="",0,入力ｼｰﾄ2!AA172)</f>
        <v>0</v>
      </c>
      <c r="P170" s="464"/>
      <c r="Q170" s="464"/>
      <c r="R170" s="465">
        <f t="shared" si="27"/>
        <v>0</v>
      </c>
      <c r="S170" s="465"/>
      <c r="T170" s="465"/>
      <c r="U170" s="459">
        <f>IF(入力ｼｰﾄ2!AG172="",0,入力ｼｰﾄ2!AG172)</f>
        <v>0</v>
      </c>
      <c r="V170" s="459"/>
      <c r="W170" s="459"/>
      <c r="X170" s="465">
        <f t="shared" si="28"/>
        <v>0</v>
      </c>
      <c r="Y170" s="465"/>
      <c r="Z170" s="465"/>
      <c r="AA170" s="465"/>
      <c r="AB170" s="466">
        <f>IF(入力ｼｰﾄ2!AN172="",0,入力ｼｰﾄ2!AN172)</f>
        <v>0</v>
      </c>
      <c r="AC170" s="466"/>
      <c r="AD170" s="466"/>
      <c r="AE170" s="466"/>
      <c r="AF170" s="467">
        <f t="shared" si="29"/>
        <v>0</v>
      </c>
      <c r="AG170" s="468"/>
      <c r="AH170" s="468"/>
      <c r="AI170" s="469"/>
      <c r="AJ170" s="466">
        <f>IF(入力ｼｰﾄ2!BU170=TRUE,20000,IF(入力ｼｰﾄ2!BV170=TRUE,11000,IF(入力ｼｰﾄ2!BW170=TRUE,2000,0)))</f>
        <v>0</v>
      </c>
      <c r="AK170" s="466"/>
      <c r="AL170" s="466"/>
      <c r="AM170" s="466"/>
      <c r="AN170" s="466">
        <f>IF(AJ170="-","-",IF(入力ｼｰﾄ2!BW170=TRUE,2000,ROUNDDOWN(X170*AJ170,0)))</f>
        <v>0</v>
      </c>
      <c r="AO170" s="466"/>
      <c r="AP170" s="466"/>
      <c r="AQ170" s="466"/>
      <c r="AR170" s="466">
        <f>IF(入力ｼｰﾄ2!O172="",0,70000)</f>
        <v>0</v>
      </c>
      <c r="AS170" s="466"/>
      <c r="AT170" s="466"/>
      <c r="AU170" s="466"/>
      <c r="AV170" s="466">
        <f t="shared" si="26"/>
        <v>0</v>
      </c>
      <c r="AW170" s="466"/>
      <c r="AX170" s="466"/>
      <c r="AY170" s="466"/>
    </row>
    <row r="171" spans="1:51">
      <c r="A171" s="459">
        <v>132</v>
      </c>
      <c r="B171" s="459"/>
      <c r="C171" s="459" t="str">
        <f>IF(入力ｼｰﾄ2!O173="","",入力ｼｰﾄ2!O173)</f>
        <v/>
      </c>
      <c r="D171" s="459"/>
      <c r="E171" s="459"/>
      <c r="F171" s="459"/>
      <c r="G171" s="459"/>
      <c r="H171" s="459"/>
      <c r="I171" s="464">
        <f>IF(入力ｼｰﾄ2!U173="",0,入力ｼｰﾄ2!U173)</f>
        <v>0</v>
      </c>
      <c r="J171" s="464"/>
      <c r="K171" s="464"/>
      <c r="L171" s="464">
        <f>IF(入力ｼｰﾄ2!X173="",0,入力ｼｰﾄ2!X173)</f>
        <v>0</v>
      </c>
      <c r="M171" s="464"/>
      <c r="N171" s="464"/>
      <c r="O171" s="464">
        <f>IF(入力ｼｰﾄ2!AA173="",0,入力ｼｰﾄ2!AA173)</f>
        <v>0</v>
      </c>
      <c r="P171" s="464"/>
      <c r="Q171" s="464"/>
      <c r="R171" s="465">
        <f t="shared" si="27"/>
        <v>0</v>
      </c>
      <c r="S171" s="465"/>
      <c r="T171" s="465"/>
      <c r="U171" s="459">
        <f>IF(入力ｼｰﾄ2!AG173="",0,入力ｼｰﾄ2!AG173)</f>
        <v>0</v>
      </c>
      <c r="V171" s="459"/>
      <c r="W171" s="459"/>
      <c r="X171" s="465">
        <f t="shared" si="28"/>
        <v>0</v>
      </c>
      <c r="Y171" s="465"/>
      <c r="Z171" s="465"/>
      <c r="AA171" s="465"/>
      <c r="AB171" s="466">
        <f>IF(入力ｼｰﾄ2!AN173="",0,入力ｼｰﾄ2!AN173)</f>
        <v>0</v>
      </c>
      <c r="AC171" s="466"/>
      <c r="AD171" s="466"/>
      <c r="AE171" s="466"/>
      <c r="AF171" s="467">
        <f t="shared" si="29"/>
        <v>0</v>
      </c>
      <c r="AG171" s="468"/>
      <c r="AH171" s="468"/>
      <c r="AI171" s="469"/>
      <c r="AJ171" s="466">
        <f>IF(入力ｼｰﾄ2!BU171=TRUE,20000,IF(入力ｼｰﾄ2!BV171=TRUE,11000,IF(入力ｼｰﾄ2!BW171=TRUE,2000,0)))</f>
        <v>0</v>
      </c>
      <c r="AK171" s="466"/>
      <c r="AL171" s="466"/>
      <c r="AM171" s="466"/>
      <c r="AN171" s="466">
        <f>IF(AJ171="-","-",IF(入力ｼｰﾄ2!BW171=TRUE,2000,ROUNDDOWN(X171*AJ171,0)))</f>
        <v>0</v>
      </c>
      <c r="AO171" s="466"/>
      <c r="AP171" s="466"/>
      <c r="AQ171" s="466"/>
      <c r="AR171" s="466">
        <f>IF(入力ｼｰﾄ2!O173="",0,70000)</f>
        <v>0</v>
      </c>
      <c r="AS171" s="466"/>
      <c r="AT171" s="466"/>
      <c r="AU171" s="466"/>
      <c r="AV171" s="466">
        <f t="shared" si="26"/>
        <v>0</v>
      </c>
      <c r="AW171" s="466"/>
      <c r="AX171" s="466"/>
      <c r="AY171" s="466"/>
    </row>
    <row r="172" spans="1:51">
      <c r="A172" s="459">
        <v>133</v>
      </c>
      <c r="B172" s="459"/>
      <c r="C172" s="459" t="str">
        <f>IF(入力ｼｰﾄ2!O174="","",入力ｼｰﾄ2!O174)</f>
        <v/>
      </c>
      <c r="D172" s="459"/>
      <c r="E172" s="459"/>
      <c r="F172" s="459"/>
      <c r="G172" s="459"/>
      <c r="H172" s="459"/>
      <c r="I172" s="464">
        <f>IF(入力ｼｰﾄ2!U174="",0,入力ｼｰﾄ2!U174)</f>
        <v>0</v>
      </c>
      <c r="J172" s="464"/>
      <c r="K172" s="464"/>
      <c r="L172" s="464">
        <f>IF(入力ｼｰﾄ2!X174="",0,入力ｼｰﾄ2!X174)</f>
        <v>0</v>
      </c>
      <c r="M172" s="464"/>
      <c r="N172" s="464"/>
      <c r="O172" s="464">
        <f>IF(入力ｼｰﾄ2!AA174="",0,入力ｼｰﾄ2!AA174)</f>
        <v>0</v>
      </c>
      <c r="P172" s="464"/>
      <c r="Q172" s="464"/>
      <c r="R172" s="465">
        <f t="shared" si="27"/>
        <v>0</v>
      </c>
      <c r="S172" s="465"/>
      <c r="T172" s="465"/>
      <c r="U172" s="459">
        <f>IF(入力ｼｰﾄ2!AG174="",0,入力ｼｰﾄ2!AG174)</f>
        <v>0</v>
      </c>
      <c r="V172" s="459"/>
      <c r="W172" s="459"/>
      <c r="X172" s="465">
        <f t="shared" si="28"/>
        <v>0</v>
      </c>
      <c r="Y172" s="465"/>
      <c r="Z172" s="465"/>
      <c r="AA172" s="465"/>
      <c r="AB172" s="466">
        <f>IF(入力ｼｰﾄ2!AN174="",0,入力ｼｰﾄ2!AN174)</f>
        <v>0</v>
      </c>
      <c r="AC172" s="466"/>
      <c r="AD172" s="466"/>
      <c r="AE172" s="466"/>
      <c r="AF172" s="467">
        <f t="shared" si="29"/>
        <v>0</v>
      </c>
      <c r="AG172" s="468"/>
      <c r="AH172" s="468"/>
      <c r="AI172" s="469"/>
      <c r="AJ172" s="466">
        <f>IF(入力ｼｰﾄ2!BU172=TRUE,20000,IF(入力ｼｰﾄ2!BV172=TRUE,11000,IF(入力ｼｰﾄ2!BW172=TRUE,2000,0)))</f>
        <v>0</v>
      </c>
      <c r="AK172" s="466"/>
      <c r="AL172" s="466"/>
      <c r="AM172" s="466"/>
      <c r="AN172" s="466">
        <f>IF(AJ172="-","-",IF(入力ｼｰﾄ2!BW172=TRUE,2000,ROUNDDOWN(X172*AJ172,0)))</f>
        <v>0</v>
      </c>
      <c r="AO172" s="466"/>
      <c r="AP172" s="466"/>
      <c r="AQ172" s="466"/>
      <c r="AR172" s="466">
        <f>IF(入力ｼｰﾄ2!O174="",0,70000)</f>
        <v>0</v>
      </c>
      <c r="AS172" s="466"/>
      <c r="AT172" s="466"/>
      <c r="AU172" s="466"/>
      <c r="AV172" s="466">
        <f t="shared" si="26"/>
        <v>0</v>
      </c>
      <c r="AW172" s="466"/>
      <c r="AX172" s="466"/>
      <c r="AY172" s="466"/>
    </row>
    <row r="173" spans="1:51">
      <c r="A173" s="459">
        <v>134</v>
      </c>
      <c r="B173" s="459"/>
      <c r="C173" s="459" t="str">
        <f>IF(入力ｼｰﾄ2!O175="","",入力ｼｰﾄ2!O175)</f>
        <v/>
      </c>
      <c r="D173" s="459"/>
      <c r="E173" s="459"/>
      <c r="F173" s="459"/>
      <c r="G173" s="459"/>
      <c r="H173" s="459"/>
      <c r="I173" s="464">
        <f>IF(入力ｼｰﾄ2!U175="",0,入力ｼｰﾄ2!U175)</f>
        <v>0</v>
      </c>
      <c r="J173" s="464"/>
      <c r="K173" s="464"/>
      <c r="L173" s="464">
        <f>IF(入力ｼｰﾄ2!X175="",0,入力ｼｰﾄ2!X175)</f>
        <v>0</v>
      </c>
      <c r="M173" s="464"/>
      <c r="N173" s="464"/>
      <c r="O173" s="464">
        <f>IF(入力ｼｰﾄ2!AA175="",0,入力ｼｰﾄ2!AA175)</f>
        <v>0</v>
      </c>
      <c r="P173" s="464"/>
      <c r="Q173" s="464"/>
      <c r="R173" s="465">
        <f t="shared" si="27"/>
        <v>0</v>
      </c>
      <c r="S173" s="465"/>
      <c r="T173" s="465"/>
      <c r="U173" s="459">
        <f>IF(入力ｼｰﾄ2!AG175="",0,入力ｼｰﾄ2!AG175)</f>
        <v>0</v>
      </c>
      <c r="V173" s="459"/>
      <c r="W173" s="459"/>
      <c r="X173" s="465">
        <f t="shared" si="28"/>
        <v>0</v>
      </c>
      <c r="Y173" s="465"/>
      <c r="Z173" s="465"/>
      <c r="AA173" s="465"/>
      <c r="AB173" s="466">
        <f>IF(入力ｼｰﾄ2!AN175="",0,入力ｼｰﾄ2!AN175)</f>
        <v>0</v>
      </c>
      <c r="AC173" s="466"/>
      <c r="AD173" s="466"/>
      <c r="AE173" s="466"/>
      <c r="AF173" s="467">
        <f t="shared" si="29"/>
        <v>0</v>
      </c>
      <c r="AG173" s="468"/>
      <c r="AH173" s="468"/>
      <c r="AI173" s="469"/>
      <c r="AJ173" s="466">
        <f>IF(入力ｼｰﾄ2!BU173=TRUE,20000,IF(入力ｼｰﾄ2!BV173=TRUE,11000,IF(入力ｼｰﾄ2!BW173=TRUE,2000,0)))</f>
        <v>0</v>
      </c>
      <c r="AK173" s="466"/>
      <c r="AL173" s="466"/>
      <c r="AM173" s="466"/>
      <c r="AN173" s="466">
        <f>IF(AJ173="-","-",IF(入力ｼｰﾄ2!BW173=TRUE,2000,ROUNDDOWN(X173*AJ173,0)))</f>
        <v>0</v>
      </c>
      <c r="AO173" s="466"/>
      <c r="AP173" s="466"/>
      <c r="AQ173" s="466"/>
      <c r="AR173" s="466">
        <f>IF(入力ｼｰﾄ2!O175="",0,70000)</f>
        <v>0</v>
      </c>
      <c r="AS173" s="466"/>
      <c r="AT173" s="466"/>
      <c r="AU173" s="466"/>
      <c r="AV173" s="466">
        <f t="shared" si="26"/>
        <v>0</v>
      </c>
      <c r="AW173" s="466"/>
      <c r="AX173" s="466"/>
      <c r="AY173" s="466"/>
    </row>
    <row r="174" spans="1:51">
      <c r="A174" s="459">
        <v>135</v>
      </c>
      <c r="B174" s="459"/>
      <c r="C174" s="459" t="str">
        <f>IF(入力ｼｰﾄ2!O176="","",入力ｼｰﾄ2!O176)</f>
        <v/>
      </c>
      <c r="D174" s="459"/>
      <c r="E174" s="459"/>
      <c r="F174" s="459"/>
      <c r="G174" s="459"/>
      <c r="H174" s="459"/>
      <c r="I174" s="464">
        <f>IF(入力ｼｰﾄ2!U176="",0,入力ｼｰﾄ2!U176)</f>
        <v>0</v>
      </c>
      <c r="J174" s="464"/>
      <c r="K174" s="464"/>
      <c r="L174" s="464">
        <f>IF(入力ｼｰﾄ2!X176="",0,入力ｼｰﾄ2!X176)</f>
        <v>0</v>
      </c>
      <c r="M174" s="464"/>
      <c r="N174" s="464"/>
      <c r="O174" s="464">
        <f>IF(入力ｼｰﾄ2!AA176="",0,入力ｼｰﾄ2!AA176)</f>
        <v>0</v>
      </c>
      <c r="P174" s="464"/>
      <c r="Q174" s="464"/>
      <c r="R174" s="465">
        <f t="shared" si="27"/>
        <v>0</v>
      </c>
      <c r="S174" s="465"/>
      <c r="T174" s="465"/>
      <c r="U174" s="459">
        <f>IF(入力ｼｰﾄ2!AG176="",0,入力ｼｰﾄ2!AG176)</f>
        <v>0</v>
      </c>
      <c r="V174" s="459"/>
      <c r="W174" s="459"/>
      <c r="X174" s="465">
        <f t="shared" si="28"/>
        <v>0</v>
      </c>
      <c r="Y174" s="465"/>
      <c r="Z174" s="465"/>
      <c r="AA174" s="465"/>
      <c r="AB174" s="466">
        <f>IF(入力ｼｰﾄ2!AN176="",0,入力ｼｰﾄ2!AN176)</f>
        <v>0</v>
      </c>
      <c r="AC174" s="466"/>
      <c r="AD174" s="466"/>
      <c r="AE174" s="466"/>
      <c r="AF174" s="467">
        <f t="shared" si="29"/>
        <v>0</v>
      </c>
      <c r="AG174" s="468"/>
      <c r="AH174" s="468"/>
      <c r="AI174" s="469"/>
      <c r="AJ174" s="466">
        <f>IF(入力ｼｰﾄ2!BU174=TRUE,20000,IF(入力ｼｰﾄ2!BV174=TRUE,11000,IF(入力ｼｰﾄ2!BW174=TRUE,2000,0)))</f>
        <v>0</v>
      </c>
      <c r="AK174" s="466"/>
      <c r="AL174" s="466"/>
      <c r="AM174" s="466"/>
      <c r="AN174" s="466">
        <f>IF(AJ174="-","-",IF(入力ｼｰﾄ2!BW174=TRUE,2000,ROUNDDOWN(X174*AJ174,0)))</f>
        <v>0</v>
      </c>
      <c r="AO174" s="466"/>
      <c r="AP174" s="466"/>
      <c r="AQ174" s="466"/>
      <c r="AR174" s="466">
        <f>IF(入力ｼｰﾄ2!O176="",0,70000)</f>
        <v>0</v>
      </c>
      <c r="AS174" s="466"/>
      <c r="AT174" s="466"/>
      <c r="AU174" s="466"/>
      <c r="AV174" s="466">
        <f t="shared" si="26"/>
        <v>0</v>
      </c>
      <c r="AW174" s="466"/>
      <c r="AX174" s="466"/>
      <c r="AY174" s="466"/>
    </row>
    <row r="175" spans="1:51">
      <c r="A175" s="459">
        <v>136</v>
      </c>
      <c r="B175" s="459"/>
      <c r="C175" s="459" t="str">
        <f>IF(入力ｼｰﾄ2!O177="","",入力ｼｰﾄ2!O177)</f>
        <v/>
      </c>
      <c r="D175" s="459"/>
      <c r="E175" s="459"/>
      <c r="F175" s="459"/>
      <c r="G175" s="459"/>
      <c r="H175" s="459"/>
      <c r="I175" s="464">
        <f>IF(入力ｼｰﾄ2!U177="",0,入力ｼｰﾄ2!U177)</f>
        <v>0</v>
      </c>
      <c r="J175" s="464"/>
      <c r="K175" s="464"/>
      <c r="L175" s="464">
        <f>IF(入力ｼｰﾄ2!X177="",0,入力ｼｰﾄ2!X177)</f>
        <v>0</v>
      </c>
      <c r="M175" s="464"/>
      <c r="N175" s="464"/>
      <c r="O175" s="464">
        <f>IF(入力ｼｰﾄ2!AA177="",0,入力ｼｰﾄ2!AA177)</f>
        <v>0</v>
      </c>
      <c r="P175" s="464"/>
      <c r="Q175" s="464"/>
      <c r="R175" s="465">
        <f t="shared" si="27"/>
        <v>0</v>
      </c>
      <c r="S175" s="465"/>
      <c r="T175" s="465"/>
      <c r="U175" s="459">
        <f>IF(入力ｼｰﾄ2!AG177="",0,入力ｼｰﾄ2!AG177)</f>
        <v>0</v>
      </c>
      <c r="V175" s="459"/>
      <c r="W175" s="459"/>
      <c r="X175" s="465">
        <f t="shared" si="28"/>
        <v>0</v>
      </c>
      <c r="Y175" s="465"/>
      <c r="Z175" s="465"/>
      <c r="AA175" s="465"/>
      <c r="AB175" s="466">
        <f>IF(入力ｼｰﾄ2!AN177="",0,入力ｼｰﾄ2!AN177)</f>
        <v>0</v>
      </c>
      <c r="AC175" s="466"/>
      <c r="AD175" s="466"/>
      <c r="AE175" s="466"/>
      <c r="AF175" s="467">
        <f t="shared" si="29"/>
        <v>0</v>
      </c>
      <c r="AG175" s="468"/>
      <c r="AH175" s="468"/>
      <c r="AI175" s="469"/>
      <c r="AJ175" s="466">
        <f>IF(入力ｼｰﾄ2!BU175=TRUE,20000,IF(入力ｼｰﾄ2!BV175=TRUE,11000,IF(入力ｼｰﾄ2!BW175=TRUE,2000,0)))</f>
        <v>0</v>
      </c>
      <c r="AK175" s="466"/>
      <c r="AL175" s="466"/>
      <c r="AM175" s="466"/>
      <c r="AN175" s="466">
        <f>IF(AJ175="-","-",IF(入力ｼｰﾄ2!BW175=TRUE,2000,ROUNDDOWN(X175*AJ175,0)))</f>
        <v>0</v>
      </c>
      <c r="AO175" s="466"/>
      <c r="AP175" s="466"/>
      <c r="AQ175" s="466"/>
      <c r="AR175" s="466">
        <f>IF(入力ｼｰﾄ2!O177="",0,70000)</f>
        <v>0</v>
      </c>
      <c r="AS175" s="466"/>
      <c r="AT175" s="466"/>
      <c r="AU175" s="466"/>
      <c r="AV175" s="466">
        <f t="shared" si="26"/>
        <v>0</v>
      </c>
      <c r="AW175" s="466"/>
      <c r="AX175" s="466"/>
      <c r="AY175" s="466"/>
    </row>
    <row r="176" spans="1:51">
      <c r="A176" s="459">
        <v>137</v>
      </c>
      <c r="B176" s="459"/>
      <c r="C176" s="459" t="str">
        <f>IF(入力ｼｰﾄ2!O178="","",入力ｼｰﾄ2!O178)</f>
        <v/>
      </c>
      <c r="D176" s="459"/>
      <c r="E176" s="459"/>
      <c r="F176" s="459"/>
      <c r="G176" s="459"/>
      <c r="H176" s="459"/>
      <c r="I176" s="464">
        <f>IF(入力ｼｰﾄ2!U178="",0,入力ｼｰﾄ2!U178)</f>
        <v>0</v>
      </c>
      <c r="J176" s="464"/>
      <c r="K176" s="464"/>
      <c r="L176" s="464">
        <f>IF(入力ｼｰﾄ2!X178="",0,入力ｼｰﾄ2!X178)</f>
        <v>0</v>
      </c>
      <c r="M176" s="464"/>
      <c r="N176" s="464"/>
      <c r="O176" s="464">
        <f>IF(入力ｼｰﾄ2!AA178="",0,入力ｼｰﾄ2!AA178)</f>
        <v>0</v>
      </c>
      <c r="P176" s="464"/>
      <c r="Q176" s="464"/>
      <c r="R176" s="465">
        <f t="shared" si="27"/>
        <v>0</v>
      </c>
      <c r="S176" s="465"/>
      <c r="T176" s="465"/>
      <c r="U176" s="459">
        <f>IF(入力ｼｰﾄ2!AG178="",0,入力ｼｰﾄ2!AG178)</f>
        <v>0</v>
      </c>
      <c r="V176" s="459"/>
      <c r="W176" s="459"/>
      <c r="X176" s="465">
        <f t="shared" si="28"/>
        <v>0</v>
      </c>
      <c r="Y176" s="465"/>
      <c r="Z176" s="465"/>
      <c r="AA176" s="465"/>
      <c r="AB176" s="466">
        <f>IF(入力ｼｰﾄ2!AN178="",0,入力ｼｰﾄ2!AN178)</f>
        <v>0</v>
      </c>
      <c r="AC176" s="466"/>
      <c r="AD176" s="466"/>
      <c r="AE176" s="466"/>
      <c r="AF176" s="467">
        <f t="shared" si="29"/>
        <v>0</v>
      </c>
      <c r="AG176" s="468"/>
      <c r="AH176" s="468"/>
      <c r="AI176" s="469"/>
      <c r="AJ176" s="466">
        <f>IF(入力ｼｰﾄ2!BU176=TRUE,20000,IF(入力ｼｰﾄ2!BV176=TRUE,11000,IF(入力ｼｰﾄ2!BW176=TRUE,2000,0)))</f>
        <v>0</v>
      </c>
      <c r="AK176" s="466"/>
      <c r="AL176" s="466"/>
      <c r="AM176" s="466"/>
      <c r="AN176" s="466">
        <f>IF(AJ176="-","-",IF(入力ｼｰﾄ2!BW176=TRUE,2000,ROUNDDOWN(X176*AJ176,0)))</f>
        <v>0</v>
      </c>
      <c r="AO176" s="466"/>
      <c r="AP176" s="466"/>
      <c r="AQ176" s="466"/>
      <c r="AR176" s="466">
        <f>IF(入力ｼｰﾄ2!O178="",0,70000)</f>
        <v>0</v>
      </c>
      <c r="AS176" s="466"/>
      <c r="AT176" s="466"/>
      <c r="AU176" s="466"/>
      <c r="AV176" s="466">
        <f t="shared" si="26"/>
        <v>0</v>
      </c>
      <c r="AW176" s="466"/>
      <c r="AX176" s="466"/>
      <c r="AY176" s="466"/>
    </row>
    <row r="177" spans="1:51">
      <c r="A177" s="459">
        <v>138</v>
      </c>
      <c r="B177" s="459"/>
      <c r="C177" s="459" t="str">
        <f>IF(入力ｼｰﾄ2!O179="","",入力ｼｰﾄ2!O179)</f>
        <v/>
      </c>
      <c r="D177" s="459"/>
      <c r="E177" s="459"/>
      <c r="F177" s="459"/>
      <c r="G177" s="459"/>
      <c r="H177" s="459"/>
      <c r="I177" s="464">
        <f>IF(入力ｼｰﾄ2!U179="",0,入力ｼｰﾄ2!U179)</f>
        <v>0</v>
      </c>
      <c r="J177" s="464"/>
      <c r="K177" s="464"/>
      <c r="L177" s="464">
        <f>IF(入力ｼｰﾄ2!X179="",0,入力ｼｰﾄ2!X179)</f>
        <v>0</v>
      </c>
      <c r="M177" s="464"/>
      <c r="N177" s="464"/>
      <c r="O177" s="464">
        <f>IF(入力ｼｰﾄ2!AA179="",0,入力ｼｰﾄ2!AA179)</f>
        <v>0</v>
      </c>
      <c r="P177" s="464"/>
      <c r="Q177" s="464"/>
      <c r="R177" s="465">
        <f t="shared" si="27"/>
        <v>0</v>
      </c>
      <c r="S177" s="465"/>
      <c r="T177" s="465"/>
      <c r="U177" s="459">
        <f>IF(入力ｼｰﾄ2!AG179="",0,入力ｼｰﾄ2!AG179)</f>
        <v>0</v>
      </c>
      <c r="V177" s="459"/>
      <c r="W177" s="459"/>
      <c r="X177" s="465">
        <f t="shared" si="28"/>
        <v>0</v>
      </c>
      <c r="Y177" s="465"/>
      <c r="Z177" s="465"/>
      <c r="AA177" s="465"/>
      <c r="AB177" s="466">
        <f>IF(入力ｼｰﾄ2!AN179="",0,入力ｼｰﾄ2!AN179)</f>
        <v>0</v>
      </c>
      <c r="AC177" s="466"/>
      <c r="AD177" s="466"/>
      <c r="AE177" s="466"/>
      <c r="AF177" s="467">
        <f t="shared" si="29"/>
        <v>0</v>
      </c>
      <c r="AG177" s="468"/>
      <c r="AH177" s="468"/>
      <c r="AI177" s="469"/>
      <c r="AJ177" s="466">
        <f>IF(入力ｼｰﾄ2!BU177=TRUE,20000,IF(入力ｼｰﾄ2!BV177=TRUE,11000,IF(入力ｼｰﾄ2!BW177=TRUE,2000,0)))</f>
        <v>0</v>
      </c>
      <c r="AK177" s="466"/>
      <c r="AL177" s="466"/>
      <c r="AM177" s="466"/>
      <c r="AN177" s="466">
        <f>IF(AJ177="-","-",IF(入力ｼｰﾄ2!BW177=TRUE,2000,ROUNDDOWN(X177*AJ177,0)))</f>
        <v>0</v>
      </c>
      <c r="AO177" s="466"/>
      <c r="AP177" s="466"/>
      <c r="AQ177" s="466"/>
      <c r="AR177" s="466">
        <f>IF(入力ｼｰﾄ2!O179="",0,70000)</f>
        <v>0</v>
      </c>
      <c r="AS177" s="466"/>
      <c r="AT177" s="466"/>
      <c r="AU177" s="466"/>
      <c r="AV177" s="466">
        <f t="shared" si="26"/>
        <v>0</v>
      </c>
      <c r="AW177" s="466"/>
      <c r="AX177" s="466"/>
      <c r="AY177" s="466"/>
    </row>
    <row r="178" spans="1:51">
      <c r="A178" s="459">
        <v>139</v>
      </c>
      <c r="B178" s="459"/>
      <c r="C178" s="459" t="str">
        <f>IF(入力ｼｰﾄ2!O180="","",入力ｼｰﾄ2!O180)</f>
        <v/>
      </c>
      <c r="D178" s="459"/>
      <c r="E178" s="459"/>
      <c r="F178" s="459"/>
      <c r="G178" s="459"/>
      <c r="H178" s="459"/>
      <c r="I178" s="464">
        <f>IF(入力ｼｰﾄ2!U180="",0,入力ｼｰﾄ2!U180)</f>
        <v>0</v>
      </c>
      <c r="J178" s="464"/>
      <c r="K178" s="464"/>
      <c r="L178" s="464">
        <f>IF(入力ｼｰﾄ2!X180="",0,入力ｼｰﾄ2!X180)</f>
        <v>0</v>
      </c>
      <c r="M178" s="464"/>
      <c r="N178" s="464"/>
      <c r="O178" s="464">
        <f>IF(入力ｼｰﾄ2!AA180="",0,入力ｼｰﾄ2!AA180)</f>
        <v>0</v>
      </c>
      <c r="P178" s="464"/>
      <c r="Q178" s="464"/>
      <c r="R178" s="465">
        <f t="shared" si="27"/>
        <v>0</v>
      </c>
      <c r="S178" s="465"/>
      <c r="T178" s="465"/>
      <c r="U178" s="459">
        <f>IF(入力ｼｰﾄ2!AG180="",0,入力ｼｰﾄ2!AG180)</f>
        <v>0</v>
      </c>
      <c r="V178" s="459"/>
      <c r="W178" s="459"/>
      <c r="X178" s="465">
        <f t="shared" si="28"/>
        <v>0</v>
      </c>
      <c r="Y178" s="465"/>
      <c r="Z178" s="465"/>
      <c r="AA178" s="465"/>
      <c r="AB178" s="466">
        <f>IF(入力ｼｰﾄ2!AN180="",0,入力ｼｰﾄ2!AN180)</f>
        <v>0</v>
      </c>
      <c r="AC178" s="466"/>
      <c r="AD178" s="466"/>
      <c r="AE178" s="466"/>
      <c r="AF178" s="467">
        <f t="shared" si="29"/>
        <v>0</v>
      </c>
      <c r="AG178" s="468"/>
      <c r="AH178" s="468"/>
      <c r="AI178" s="469"/>
      <c r="AJ178" s="466">
        <f>IF(入力ｼｰﾄ2!BU178=TRUE,20000,IF(入力ｼｰﾄ2!BV178=TRUE,11000,IF(入力ｼｰﾄ2!BW178=TRUE,2000,0)))</f>
        <v>0</v>
      </c>
      <c r="AK178" s="466"/>
      <c r="AL178" s="466"/>
      <c r="AM178" s="466"/>
      <c r="AN178" s="466">
        <f>IF(AJ178="-","-",IF(入力ｼｰﾄ2!BW178=TRUE,2000,ROUNDDOWN(X178*AJ178,0)))</f>
        <v>0</v>
      </c>
      <c r="AO178" s="466"/>
      <c r="AP178" s="466"/>
      <c r="AQ178" s="466"/>
      <c r="AR178" s="466">
        <f>IF(入力ｼｰﾄ2!O180="",0,70000)</f>
        <v>0</v>
      </c>
      <c r="AS178" s="466"/>
      <c r="AT178" s="466"/>
      <c r="AU178" s="466"/>
      <c r="AV178" s="466">
        <f t="shared" si="26"/>
        <v>0</v>
      </c>
      <c r="AW178" s="466"/>
      <c r="AX178" s="466"/>
      <c r="AY178" s="466"/>
    </row>
    <row r="179" spans="1:51">
      <c r="A179" s="459">
        <v>140</v>
      </c>
      <c r="B179" s="459"/>
      <c r="C179" s="459" t="str">
        <f>IF(入力ｼｰﾄ2!O181="","",入力ｼｰﾄ2!O181)</f>
        <v/>
      </c>
      <c r="D179" s="459"/>
      <c r="E179" s="459"/>
      <c r="F179" s="459"/>
      <c r="G179" s="459"/>
      <c r="H179" s="459"/>
      <c r="I179" s="464">
        <f>IF(入力ｼｰﾄ2!U181="",0,入力ｼｰﾄ2!U181)</f>
        <v>0</v>
      </c>
      <c r="J179" s="464"/>
      <c r="K179" s="464"/>
      <c r="L179" s="464">
        <f>IF(入力ｼｰﾄ2!X181="",0,入力ｼｰﾄ2!X181)</f>
        <v>0</v>
      </c>
      <c r="M179" s="464"/>
      <c r="N179" s="464"/>
      <c r="O179" s="464">
        <f>IF(入力ｼｰﾄ2!AA181="",0,入力ｼｰﾄ2!AA181)</f>
        <v>0</v>
      </c>
      <c r="P179" s="464"/>
      <c r="Q179" s="464"/>
      <c r="R179" s="465">
        <f t="shared" si="27"/>
        <v>0</v>
      </c>
      <c r="S179" s="465"/>
      <c r="T179" s="465"/>
      <c r="U179" s="459">
        <f>IF(入力ｼｰﾄ2!AG181="",0,入力ｼｰﾄ2!AG181)</f>
        <v>0</v>
      </c>
      <c r="V179" s="459"/>
      <c r="W179" s="459"/>
      <c r="X179" s="465">
        <f t="shared" si="28"/>
        <v>0</v>
      </c>
      <c r="Y179" s="465"/>
      <c r="Z179" s="465"/>
      <c r="AA179" s="465"/>
      <c r="AB179" s="466">
        <f>IF(入力ｼｰﾄ2!AN181="",0,入力ｼｰﾄ2!AN181)</f>
        <v>0</v>
      </c>
      <c r="AC179" s="466"/>
      <c r="AD179" s="466"/>
      <c r="AE179" s="466"/>
      <c r="AF179" s="467">
        <f t="shared" si="29"/>
        <v>0</v>
      </c>
      <c r="AG179" s="468"/>
      <c r="AH179" s="468"/>
      <c r="AI179" s="469"/>
      <c r="AJ179" s="466">
        <f>IF(入力ｼｰﾄ2!BU179=TRUE,20000,IF(入力ｼｰﾄ2!BV179=TRUE,11000,IF(入力ｼｰﾄ2!BW179=TRUE,2000,0)))</f>
        <v>0</v>
      </c>
      <c r="AK179" s="466"/>
      <c r="AL179" s="466"/>
      <c r="AM179" s="466"/>
      <c r="AN179" s="466">
        <f>IF(AJ179="-","-",IF(入力ｼｰﾄ2!BW179=TRUE,2000,ROUNDDOWN(X179*AJ179,0)))</f>
        <v>0</v>
      </c>
      <c r="AO179" s="466"/>
      <c r="AP179" s="466"/>
      <c r="AQ179" s="466"/>
      <c r="AR179" s="466">
        <f>IF(入力ｼｰﾄ2!O181="",0,70000)</f>
        <v>0</v>
      </c>
      <c r="AS179" s="466"/>
      <c r="AT179" s="466"/>
      <c r="AU179" s="466"/>
      <c r="AV179" s="466">
        <f t="shared" si="26"/>
        <v>0</v>
      </c>
      <c r="AW179" s="466"/>
      <c r="AX179" s="466"/>
      <c r="AY179" s="466"/>
    </row>
    <row r="180" spans="1:51">
      <c r="A180" s="459">
        <v>141</v>
      </c>
      <c r="B180" s="459"/>
      <c r="C180" s="459" t="str">
        <f>IF(入力ｼｰﾄ2!O182="","",入力ｼｰﾄ2!O182)</f>
        <v/>
      </c>
      <c r="D180" s="459"/>
      <c r="E180" s="459"/>
      <c r="F180" s="459"/>
      <c r="G180" s="459"/>
      <c r="H180" s="459"/>
      <c r="I180" s="464">
        <f>IF(入力ｼｰﾄ2!U182="",0,入力ｼｰﾄ2!U182)</f>
        <v>0</v>
      </c>
      <c r="J180" s="464"/>
      <c r="K180" s="464"/>
      <c r="L180" s="464">
        <f>IF(入力ｼｰﾄ2!X182="",0,入力ｼｰﾄ2!X182)</f>
        <v>0</v>
      </c>
      <c r="M180" s="464"/>
      <c r="N180" s="464"/>
      <c r="O180" s="464">
        <f>IF(入力ｼｰﾄ2!AA182="",0,入力ｼｰﾄ2!AA182)</f>
        <v>0</v>
      </c>
      <c r="P180" s="464"/>
      <c r="Q180" s="464"/>
      <c r="R180" s="465">
        <f t="shared" si="27"/>
        <v>0</v>
      </c>
      <c r="S180" s="465"/>
      <c r="T180" s="465"/>
      <c r="U180" s="459">
        <f>IF(入力ｼｰﾄ2!AG182="",0,入力ｼｰﾄ2!AG182)</f>
        <v>0</v>
      </c>
      <c r="V180" s="459"/>
      <c r="W180" s="459"/>
      <c r="X180" s="465">
        <f t="shared" si="28"/>
        <v>0</v>
      </c>
      <c r="Y180" s="465"/>
      <c r="Z180" s="465"/>
      <c r="AA180" s="465"/>
      <c r="AB180" s="466">
        <f>IF(入力ｼｰﾄ2!AN182="",0,入力ｼｰﾄ2!AN182)</f>
        <v>0</v>
      </c>
      <c r="AC180" s="466"/>
      <c r="AD180" s="466"/>
      <c r="AE180" s="466"/>
      <c r="AF180" s="467">
        <f t="shared" si="29"/>
        <v>0</v>
      </c>
      <c r="AG180" s="468"/>
      <c r="AH180" s="468"/>
      <c r="AI180" s="469"/>
      <c r="AJ180" s="466">
        <f>IF(入力ｼｰﾄ2!BU180=TRUE,20000,IF(入力ｼｰﾄ2!BV180=TRUE,11000,IF(入力ｼｰﾄ2!BW180=TRUE,2000,0)))</f>
        <v>0</v>
      </c>
      <c r="AK180" s="466"/>
      <c r="AL180" s="466"/>
      <c r="AM180" s="466"/>
      <c r="AN180" s="466">
        <f>IF(AJ180="-","-",IF(入力ｼｰﾄ2!BW180=TRUE,2000,ROUNDDOWN(X180*AJ180,0)))</f>
        <v>0</v>
      </c>
      <c r="AO180" s="466"/>
      <c r="AP180" s="466"/>
      <c r="AQ180" s="466"/>
      <c r="AR180" s="466">
        <f>IF(入力ｼｰﾄ2!O182="",0,70000)</f>
        <v>0</v>
      </c>
      <c r="AS180" s="466"/>
      <c r="AT180" s="466"/>
      <c r="AU180" s="466"/>
      <c r="AV180" s="466">
        <f t="shared" si="26"/>
        <v>0</v>
      </c>
      <c r="AW180" s="466"/>
      <c r="AX180" s="466"/>
      <c r="AY180" s="466"/>
    </row>
    <row r="181" spans="1:51">
      <c r="A181" s="459">
        <v>142</v>
      </c>
      <c r="B181" s="459"/>
      <c r="C181" s="459" t="str">
        <f>IF(入力ｼｰﾄ2!O183="","",入力ｼｰﾄ2!O183)</f>
        <v/>
      </c>
      <c r="D181" s="459"/>
      <c r="E181" s="459"/>
      <c r="F181" s="459"/>
      <c r="G181" s="459"/>
      <c r="H181" s="459"/>
      <c r="I181" s="464">
        <f>IF(入力ｼｰﾄ2!U183="",0,入力ｼｰﾄ2!U183)</f>
        <v>0</v>
      </c>
      <c r="J181" s="464"/>
      <c r="K181" s="464"/>
      <c r="L181" s="464">
        <f>IF(入力ｼｰﾄ2!X183="",0,入力ｼｰﾄ2!X183)</f>
        <v>0</v>
      </c>
      <c r="M181" s="464"/>
      <c r="N181" s="464"/>
      <c r="O181" s="464">
        <f>IF(入力ｼｰﾄ2!AA183="",0,入力ｼｰﾄ2!AA183)</f>
        <v>0</v>
      </c>
      <c r="P181" s="464"/>
      <c r="Q181" s="464"/>
      <c r="R181" s="465">
        <f t="shared" si="27"/>
        <v>0</v>
      </c>
      <c r="S181" s="465"/>
      <c r="T181" s="465"/>
      <c r="U181" s="459">
        <f>IF(入力ｼｰﾄ2!AG183="",0,入力ｼｰﾄ2!AG183)</f>
        <v>0</v>
      </c>
      <c r="V181" s="459"/>
      <c r="W181" s="459"/>
      <c r="X181" s="465">
        <f t="shared" si="28"/>
        <v>0</v>
      </c>
      <c r="Y181" s="465"/>
      <c r="Z181" s="465"/>
      <c r="AA181" s="465"/>
      <c r="AB181" s="466">
        <f>IF(入力ｼｰﾄ2!AN183="",0,入力ｼｰﾄ2!AN183)</f>
        <v>0</v>
      </c>
      <c r="AC181" s="466"/>
      <c r="AD181" s="466"/>
      <c r="AE181" s="466"/>
      <c r="AF181" s="467">
        <f t="shared" si="29"/>
        <v>0</v>
      </c>
      <c r="AG181" s="468"/>
      <c r="AH181" s="468"/>
      <c r="AI181" s="469"/>
      <c r="AJ181" s="466">
        <f>IF(入力ｼｰﾄ2!BU181=TRUE,20000,IF(入力ｼｰﾄ2!BV181=TRUE,11000,IF(入力ｼｰﾄ2!BW181=TRUE,2000,0)))</f>
        <v>0</v>
      </c>
      <c r="AK181" s="466"/>
      <c r="AL181" s="466"/>
      <c r="AM181" s="466"/>
      <c r="AN181" s="466">
        <f>IF(AJ181="-","-",IF(入力ｼｰﾄ2!BW181=TRUE,2000,ROUNDDOWN(X181*AJ181,0)))</f>
        <v>0</v>
      </c>
      <c r="AO181" s="466"/>
      <c r="AP181" s="466"/>
      <c r="AQ181" s="466"/>
      <c r="AR181" s="466">
        <f>IF(入力ｼｰﾄ2!O183="",0,70000)</f>
        <v>0</v>
      </c>
      <c r="AS181" s="466"/>
      <c r="AT181" s="466"/>
      <c r="AU181" s="466"/>
      <c r="AV181" s="466">
        <f t="shared" si="26"/>
        <v>0</v>
      </c>
      <c r="AW181" s="466"/>
      <c r="AX181" s="466"/>
      <c r="AY181" s="466"/>
    </row>
    <row r="182" spans="1:51">
      <c r="A182" s="459">
        <v>143</v>
      </c>
      <c r="B182" s="459"/>
      <c r="C182" s="459" t="str">
        <f>IF(入力ｼｰﾄ2!O184="","",入力ｼｰﾄ2!O184)</f>
        <v/>
      </c>
      <c r="D182" s="459"/>
      <c r="E182" s="459"/>
      <c r="F182" s="459"/>
      <c r="G182" s="459"/>
      <c r="H182" s="459"/>
      <c r="I182" s="464">
        <f>IF(入力ｼｰﾄ2!U184="",0,入力ｼｰﾄ2!U184)</f>
        <v>0</v>
      </c>
      <c r="J182" s="464"/>
      <c r="K182" s="464"/>
      <c r="L182" s="464">
        <f>IF(入力ｼｰﾄ2!X184="",0,入力ｼｰﾄ2!X184)</f>
        <v>0</v>
      </c>
      <c r="M182" s="464"/>
      <c r="N182" s="464"/>
      <c r="O182" s="464">
        <f>IF(入力ｼｰﾄ2!AA184="",0,入力ｼｰﾄ2!AA184)</f>
        <v>0</v>
      </c>
      <c r="P182" s="464"/>
      <c r="Q182" s="464"/>
      <c r="R182" s="465">
        <f t="shared" si="27"/>
        <v>0</v>
      </c>
      <c r="S182" s="465"/>
      <c r="T182" s="465"/>
      <c r="U182" s="459">
        <f>IF(入力ｼｰﾄ2!AG184="",0,入力ｼｰﾄ2!AG184)</f>
        <v>0</v>
      </c>
      <c r="V182" s="459"/>
      <c r="W182" s="459"/>
      <c r="X182" s="465">
        <f t="shared" si="28"/>
        <v>0</v>
      </c>
      <c r="Y182" s="465"/>
      <c r="Z182" s="465"/>
      <c r="AA182" s="465"/>
      <c r="AB182" s="466">
        <f>IF(入力ｼｰﾄ2!AN184="",0,入力ｼｰﾄ2!AN184)</f>
        <v>0</v>
      </c>
      <c r="AC182" s="466"/>
      <c r="AD182" s="466"/>
      <c r="AE182" s="466"/>
      <c r="AF182" s="467">
        <f t="shared" si="29"/>
        <v>0</v>
      </c>
      <c r="AG182" s="468"/>
      <c r="AH182" s="468"/>
      <c r="AI182" s="469"/>
      <c r="AJ182" s="466">
        <f>IF(入力ｼｰﾄ2!BU182=TRUE,20000,IF(入力ｼｰﾄ2!BV182=TRUE,11000,IF(入力ｼｰﾄ2!BW182=TRUE,2000,0)))</f>
        <v>0</v>
      </c>
      <c r="AK182" s="466"/>
      <c r="AL182" s="466"/>
      <c r="AM182" s="466"/>
      <c r="AN182" s="466">
        <f>IF(AJ182="-","-",IF(入力ｼｰﾄ2!BW182=TRUE,2000,ROUNDDOWN(X182*AJ182,0)))</f>
        <v>0</v>
      </c>
      <c r="AO182" s="466"/>
      <c r="AP182" s="466"/>
      <c r="AQ182" s="466"/>
      <c r="AR182" s="466">
        <f>IF(入力ｼｰﾄ2!O184="",0,70000)</f>
        <v>0</v>
      </c>
      <c r="AS182" s="466"/>
      <c r="AT182" s="466"/>
      <c r="AU182" s="466"/>
      <c r="AV182" s="466">
        <f t="shared" si="26"/>
        <v>0</v>
      </c>
      <c r="AW182" s="466"/>
      <c r="AX182" s="466"/>
      <c r="AY182" s="466"/>
    </row>
    <row r="183" spans="1:51">
      <c r="A183" s="459">
        <v>144</v>
      </c>
      <c r="B183" s="459"/>
      <c r="C183" s="459" t="str">
        <f>IF(入力ｼｰﾄ2!O185="","",入力ｼｰﾄ2!O185)</f>
        <v/>
      </c>
      <c r="D183" s="459"/>
      <c r="E183" s="459"/>
      <c r="F183" s="459"/>
      <c r="G183" s="459"/>
      <c r="H183" s="459"/>
      <c r="I183" s="464">
        <f>IF(入力ｼｰﾄ2!U185="",0,入力ｼｰﾄ2!U185)</f>
        <v>0</v>
      </c>
      <c r="J183" s="464"/>
      <c r="K183" s="464"/>
      <c r="L183" s="464">
        <f>IF(入力ｼｰﾄ2!X185="",0,入力ｼｰﾄ2!X185)</f>
        <v>0</v>
      </c>
      <c r="M183" s="464"/>
      <c r="N183" s="464"/>
      <c r="O183" s="464">
        <f>IF(入力ｼｰﾄ2!AA185="",0,入力ｼｰﾄ2!AA185)</f>
        <v>0</v>
      </c>
      <c r="P183" s="464"/>
      <c r="Q183" s="464"/>
      <c r="R183" s="465">
        <f t="shared" si="27"/>
        <v>0</v>
      </c>
      <c r="S183" s="465"/>
      <c r="T183" s="465"/>
      <c r="U183" s="459">
        <f>IF(入力ｼｰﾄ2!AG185="",0,入力ｼｰﾄ2!AG185)</f>
        <v>0</v>
      </c>
      <c r="V183" s="459"/>
      <c r="W183" s="459"/>
      <c r="X183" s="465">
        <f t="shared" si="28"/>
        <v>0</v>
      </c>
      <c r="Y183" s="465"/>
      <c r="Z183" s="465"/>
      <c r="AA183" s="465"/>
      <c r="AB183" s="466">
        <f>IF(入力ｼｰﾄ2!AN185="",0,入力ｼｰﾄ2!AN185)</f>
        <v>0</v>
      </c>
      <c r="AC183" s="466"/>
      <c r="AD183" s="466"/>
      <c r="AE183" s="466"/>
      <c r="AF183" s="467">
        <f t="shared" si="29"/>
        <v>0</v>
      </c>
      <c r="AG183" s="468"/>
      <c r="AH183" s="468"/>
      <c r="AI183" s="469"/>
      <c r="AJ183" s="466">
        <f>IF(入力ｼｰﾄ2!BU183=TRUE,20000,IF(入力ｼｰﾄ2!BV183=TRUE,11000,IF(入力ｼｰﾄ2!BW183=TRUE,2000,0)))</f>
        <v>0</v>
      </c>
      <c r="AK183" s="466"/>
      <c r="AL183" s="466"/>
      <c r="AM183" s="466"/>
      <c r="AN183" s="466">
        <f>IF(AJ183="-","-",IF(入力ｼｰﾄ2!BW183=TRUE,2000,ROUNDDOWN(X183*AJ183,0)))</f>
        <v>0</v>
      </c>
      <c r="AO183" s="466"/>
      <c r="AP183" s="466"/>
      <c r="AQ183" s="466"/>
      <c r="AR183" s="466">
        <f>IF(入力ｼｰﾄ2!O185="",0,70000)</f>
        <v>0</v>
      </c>
      <c r="AS183" s="466"/>
      <c r="AT183" s="466"/>
      <c r="AU183" s="466"/>
      <c r="AV183" s="466">
        <f t="shared" si="26"/>
        <v>0</v>
      </c>
      <c r="AW183" s="466"/>
      <c r="AX183" s="466"/>
      <c r="AY183" s="466"/>
    </row>
    <row r="184" spans="1:51">
      <c r="A184" s="459">
        <v>145</v>
      </c>
      <c r="B184" s="459"/>
      <c r="C184" s="459" t="str">
        <f>IF(入力ｼｰﾄ2!O186="","",入力ｼｰﾄ2!O186)</f>
        <v/>
      </c>
      <c r="D184" s="459"/>
      <c r="E184" s="459"/>
      <c r="F184" s="459"/>
      <c r="G184" s="459"/>
      <c r="H184" s="459"/>
      <c r="I184" s="464">
        <f>IF(入力ｼｰﾄ2!U186="",0,入力ｼｰﾄ2!U186)</f>
        <v>0</v>
      </c>
      <c r="J184" s="464"/>
      <c r="K184" s="464"/>
      <c r="L184" s="464">
        <f>IF(入力ｼｰﾄ2!X186="",0,入力ｼｰﾄ2!X186)</f>
        <v>0</v>
      </c>
      <c r="M184" s="464"/>
      <c r="N184" s="464"/>
      <c r="O184" s="464">
        <f>IF(入力ｼｰﾄ2!AA186="",0,入力ｼｰﾄ2!AA186)</f>
        <v>0</v>
      </c>
      <c r="P184" s="464"/>
      <c r="Q184" s="464"/>
      <c r="R184" s="465">
        <f t="shared" si="27"/>
        <v>0</v>
      </c>
      <c r="S184" s="465"/>
      <c r="T184" s="465"/>
      <c r="U184" s="459">
        <f>IF(入力ｼｰﾄ2!AG186="",0,入力ｼｰﾄ2!AG186)</f>
        <v>0</v>
      </c>
      <c r="V184" s="459"/>
      <c r="W184" s="459"/>
      <c r="X184" s="465">
        <f t="shared" si="28"/>
        <v>0</v>
      </c>
      <c r="Y184" s="465"/>
      <c r="Z184" s="465"/>
      <c r="AA184" s="465"/>
      <c r="AB184" s="466">
        <f>IF(入力ｼｰﾄ2!AN186="",0,入力ｼｰﾄ2!AN186)</f>
        <v>0</v>
      </c>
      <c r="AC184" s="466"/>
      <c r="AD184" s="466"/>
      <c r="AE184" s="466"/>
      <c r="AF184" s="467">
        <f t="shared" si="29"/>
        <v>0</v>
      </c>
      <c r="AG184" s="468"/>
      <c r="AH184" s="468"/>
      <c r="AI184" s="469"/>
      <c r="AJ184" s="466">
        <f>IF(入力ｼｰﾄ2!BU184=TRUE,20000,IF(入力ｼｰﾄ2!BV184=TRUE,11000,IF(入力ｼｰﾄ2!BW184=TRUE,2000,0)))</f>
        <v>0</v>
      </c>
      <c r="AK184" s="466"/>
      <c r="AL184" s="466"/>
      <c r="AM184" s="466"/>
      <c r="AN184" s="466">
        <f>IF(AJ184="-","-",IF(入力ｼｰﾄ2!BW184=TRUE,2000,ROUNDDOWN(X184*AJ184,0)))</f>
        <v>0</v>
      </c>
      <c r="AO184" s="466"/>
      <c r="AP184" s="466"/>
      <c r="AQ184" s="466"/>
      <c r="AR184" s="466">
        <f>IF(入力ｼｰﾄ2!O186="",0,70000)</f>
        <v>0</v>
      </c>
      <c r="AS184" s="466"/>
      <c r="AT184" s="466"/>
      <c r="AU184" s="466"/>
      <c r="AV184" s="466">
        <f t="shared" si="26"/>
        <v>0</v>
      </c>
      <c r="AW184" s="466"/>
      <c r="AX184" s="466"/>
      <c r="AY184" s="466"/>
    </row>
    <row r="185" spans="1:51">
      <c r="A185" s="459">
        <v>146</v>
      </c>
      <c r="B185" s="459"/>
      <c r="C185" s="459" t="str">
        <f>IF(入力ｼｰﾄ2!O187="","",入力ｼｰﾄ2!O187)</f>
        <v/>
      </c>
      <c r="D185" s="459"/>
      <c r="E185" s="459"/>
      <c r="F185" s="459"/>
      <c r="G185" s="459"/>
      <c r="H185" s="459"/>
      <c r="I185" s="464">
        <f>IF(入力ｼｰﾄ2!U187="",0,入力ｼｰﾄ2!U187)</f>
        <v>0</v>
      </c>
      <c r="J185" s="464"/>
      <c r="K185" s="464"/>
      <c r="L185" s="464">
        <f>IF(入力ｼｰﾄ2!X187="",0,入力ｼｰﾄ2!X187)</f>
        <v>0</v>
      </c>
      <c r="M185" s="464"/>
      <c r="N185" s="464"/>
      <c r="O185" s="464">
        <f>IF(入力ｼｰﾄ2!AA187="",0,入力ｼｰﾄ2!AA187)</f>
        <v>0</v>
      </c>
      <c r="P185" s="464"/>
      <c r="Q185" s="464"/>
      <c r="R185" s="465">
        <f t="shared" si="27"/>
        <v>0</v>
      </c>
      <c r="S185" s="465"/>
      <c r="T185" s="465"/>
      <c r="U185" s="459">
        <f>IF(入力ｼｰﾄ2!AG187="",0,入力ｼｰﾄ2!AG187)</f>
        <v>0</v>
      </c>
      <c r="V185" s="459"/>
      <c r="W185" s="459"/>
      <c r="X185" s="465">
        <f t="shared" si="28"/>
        <v>0</v>
      </c>
      <c r="Y185" s="465"/>
      <c r="Z185" s="465"/>
      <c r="AA185" s="465"/>
      <c r="AB185" s="466">
        <f>IF(入力ｼｰﾄ2!AN187="",0,入力ｼｰﾄ2!AN187)</f>
        <v>0</v>
      </c>
      <c r="AC185" s="466"/>
      <c r="AD185" s="466"/>
      <c r="AE185" s="466"/>
      <c r="AF185" s="467">
        <f t="shared" si="29"/>
        <v>0</v>
      </c>
      <c r="AG185" s="468"/>
      <c r="AH185" s="468"/>
      <c r="AI185" s="469"/>
      <c r="AJ185" s="466">
        <f>IF(入力ｼｰﾄ2!BU185=TRUE,20000,IF(入力ｼｰﾄ2!BV185=TRUE,11000,IF(入力ｼｰﾄ2!BW185=TRUE,2000,0)))</f>
        <v>0</v>
      </c>
      <c r="AK185" s="466"/>
      <c r="AL185" s="466"/>
      <c r="AM185" s="466"/>
      <c r="AN185" s="466">
        <f>IF(AJ185="-","-",IF(入力ｼｰﾄ2!BW185=TRUE,2000,ROUNDDOWN(X185*AJ185,0)))</f>
        <v>0</v>
      </c>
      <c r="AO185" s="466"/>
      <c r="AP185" s="466"/>
      <c r="AQ185" s="466"/>
      <c r="AR185" s="466">
        <f>IF(入力ｼｰﾄ2!O187="",0,70000)</f>
        <v>0</v>
      </c>
      <c r="AS185" s="466"/>
      <c r="AT185" s="466"/>
      <c r="AU185" s="466"/>
      <c r="AV185" s="466">
        <f t="shared" si="26"/>
        <v>0</v>
      </c>
      <c r="AW185" s="466"/>
      <c r="AX185" s="466"/>
      <c r="AY185" s="466"/>
    </row>
    <row r="186" spans="1:51">
      <c r="A186" s="459">
        <v>147</v>
      </c>
      <c r="B186" s="459"/>
      <c r="C186" s="459" t="str">
        <f>IF(入力ｼｰﾄ2!O188="","",入力ｼｰﾄ2!O188)</f>
        <v/>
      </c>
      <c r="D186" s="459"/>
      <c r="E186" s="459"/>
      <c r="F186" s="459"/>
      <c r="G186" s="459"/>
      <c r="H186" s="459"/>
      <c r="I186" s="464">
        <f>IF(入力ｼｰﾄ2!U188="",0,入力ｼｰﾄ2!U188)</f>
        <v>0</v>
      </c>
      <c r="J186" s="464"/>
      <c r="K186" s="464"/>
      <c r="L186" s="464">
        <f>IF(入力ｼｰﾄ2!X188="",0,入力ｼｰﾄ2!X188)</f>
        <v>0</v>
      </c>
      <c r="M186" s="464"/>
      <c r="N186" s="464"/>
      <c r="O186" s="464">
        <f>IF(入力ｼｰﾄ2!AA188="",0,入力ｼｰﾄ2!AA188)</f>
        <v>0</v>
      </c>
      <c r="P186" s="464"/>
      <c r="Q186" s="464"/>
      <c r="R186" s="465">
        <f t="shared" si="27"/>
        <v>0</v>
      </c>
      <c r="S186" s="465"/>
      <c r="T186" s="465"/>
      <c r="U186" s="459">
        <f>IF(入力ｼｰﾄ2!AG188="",0,入力ｼｰﾄ2!AG188)</f>
        <v>0</v>
      </c>
      <c r="V186" s="459"/>
      <c r="W186" s="459"/>
      <c r="X186" s="465">
        <f t="shared" si="28"/>
        <v>0</v>
      </c>
      <c r="Y186" s="465"/>
      <c r="Z186" s="465"/>
      <c r="AA186" s="465"/>
      <c r="AB186" s="466">
        <f>IF(入力ｼｰﾄ2!AN188="",0,入力ｼｰﾄ2!AN188)</f>
        <v>0</v>
      </c>
      <c r="AC186" s="466"/>
      <c r="AD186" s="466"/>
      <c r="AE186" s="466"/>
      <c r="AF186" s="467">
        <f t="shared" si="29"/>
        <v>0</v>
      </c>
      <c r="AG186" s="468"/>
      <c r="AH186" s="468"/>
      <c r="AI186" s="469"/>
      <c r="AJ186" s="466">
        <f>IF(入力ｼｰﾄ2!BU186=TRUE,20000,IF(入力ｼｰﾄ2!BV186=TRUE,11000,IF(入力ｼｰﾄ2!BW186=TRUE,2000,0)))</f>
        <v>0</v>
      </c>
      <c r="AK186" s="466"/>
      <c r="AL186" s="466"/>
      <c r="AM186" s="466"/>
      <c r="AN186" s="466">
        <f>IF(AJ186="-","-",IF(入力ｼｰﾄ2!BW186=TRUE,2000,ROUNDDOWN(X186*AJ186,0)))</f>
        <v>0</v>
      </c>
      <c r="AO186" s="466"/>
      <c r="AP186" s="466"/>
      <c r="AQ186" s="466"/>
      <c r="AR186" s="466">
        <f>IF(入力ｼｰﾄ2!O188="",0,70000)</f>
        <v>0</v>
      </c>
      <c r="AS186" s="466"/>
      <c r="AT186" s="466"/>
      <c r="AU186" s="466"/>
      <c r="AV186" s="466">
        <f t="shared" si="26"/>
        <v>0</v>
      </c>
      <c r="AW186" s="466"/>
      <c r="AX186" s="466"/>
      <c r="AY186" s="466"/>
    </row>
    <row r="187" spans="1:51">
      <c r="A187" s="459">
        <v>148</v>
      </c>
      <c r="B187" s="459"/>
      <c r="C187" s="459" t="str">
        <f>IF(入力ｼｰﾄ2!O189="","",入力ｼｰﾄ2!O189)</f>
        <v/>
      </c>
      <c r="D187" s="459"/>
      <c r="E187" s="459"/>
      <c r="F187" s="459"/>
      <c r="G187" s="459"/>
      <c r="H187" s="459"/>
      <c r="I187" s="464">
        <f>IF(入力ｼｰﾄ2!U189="",0,入力ｼｰﾄ2!U189)</f>
        <v>0</v>
      </c>
      <c r="J187" s="464"/>
      <c r="K187" s="464"/>
      <c r="L187" s="464">
        <f>IF(入力ｼｰﾄ2!X189="",0,入力ｼｰﾄ2!X189)</f>
        <v>0</v>
      </c>
      <c r="M187" s="464"/>
      <c r="N187" s="464"/>
      <c r="O187" s="464">
        <f>IF(入力ｼｰﾄ2!AA189="",0,入力ｼｰﾄ2!AA189)</f>
        <v>0</v>
      </c>
      <c r="P187" s="464"/>
      <c r="Q187" s="464"/>
      <c r="R187" s="465">
        <f t="shared" si="27"/>
        <v>0</v>
      </c>
      <c r="S187" s="465"/>
      <c r="T187" s="465"/>
      <c r="U187" s="459">
        <f>IF(入力ｼｰﾄ2!AG189="",0,入力ｼｰﾄ2!AG189)</f>
        <v>0</v>
      </c>
      <c r="V187" s="459"/>
      <c r="W187" s="459"/>
      <c r="X187" s="465">
        <f t="shared" si="28"/>
        <v>0</v>
      </c>
      <c r="Y187" s="465"/>
      <c r="Z187" s="465"/>
      <c r="AA187" s="465"/>
      <c r="AB187" s="466">
        <f>IF(入力ｼｰﾄ2!AN189="",0,入力ｼｰﾄ2!AN189)</f>
        <v>0</v>
      </c>
      <c r="AC187" s="466"/>
      <c r="AD187" s="466"/>
      <c r="AE187" s="466"/>
      <c r="AF187" s="467">
        <f t="shared" si="29"/>
        <v>0</v>
      </c>
      <c r="AG187" s="468"/>
      <c r="AH187" s="468"/>
      <c r="AI187" s="469"/>
      <c r="AJ187" s="466">
        <f>IF(入力ｼｰﾄ2!BU187=TRUE,20000,IF(入力ｼｰﾄ2!BV187=TRUE,11000,IF(入力ｼｰﾄ2!BW187=TRUE,2000,0)))</f>
        <v>0</v>
      </c>
      <c r="AK187" s="466"/>
      <c r="AL187" s="466"/>
      <c r="AM187" s="466"/>
      <c r="AN187" s="466">
        <f>IF(AJ187="-","-",IF(入力ｼｰﾄ2!BW187=TRUE,2000,ROUNDDOWN(X187*AJ187,0)))</f>
        <v>0</v>
      </c>
      <c r="AO187" s="466"/>
      <c r="AP187" s="466"/>
      <c r="AQ187" s="466"/>
      <c r="AR187" s="466">
        <f>IF(入力ｼｰﾄ2!O189="",0,70000)</f>
        <v>0</v>
      </c>
      <c r="AS187" s="466"/>
      <c r="AT187" s="466"/>
      <c r="AU187" s="466"/>
      <c r="AV187" s="466">
        <f t="shared" si="26"/>
        <v>0</v>
      </c>
      <c r="AW187" s="466"/>
      <c r="AX187" s="466"/>
      <c r="AY187" s="466"/>
    </row>
    <row r="188" spans="1:51">
      <c r="A188" s="459">
        <v>149</v>
      </c>
      <c r="B188" s="459"/>
      <c r="C188" s="459" t="str">
        <f>IF(入力ｼｰﾄ2!O190="","",入力ｼｰﾄ2!O190)</f>
        <v/>
      </c>
      <c r="D188" s="459"/>
      <c r="E188" s="459"/>
      <c r="F188" s="459"/>
      <c r="G188" s="459"/>
      <c r="H188" s="459"/>
      <c r="I188" s="464">
        <f>IF(入力ｼｰﾄ2!U190="",0,入力ｼｰﾄ2!U190)</f>
        <v>0</v>
      </c>
      <c r="J188" s="464"/>
      <c r="K188" s="464"/>
      <c r="L188" s="464">
        <f>IF(入力ｼｰﾄ2!X190="",0,入力ｼｰﾄ2!X190)</f>
        <v>0</v>
      </c>
      <c r="M188" s="464"/>
      <c r="N188" s="464"/>
      <c r="O188" s="464">
        <f>IF(入力ｼｰﾄ2!AA190="",0,入力ｼｰﾄ2!AA190)</f>
        <v>0</v>
      </c>
      <c r="P188" s="464"/>
      <c r="Q188" s="464"/>
      <c r="R188" s="465">
        <f t="shared" si="27"/>
        <v>0</v>
      </c>
      <c r="S188" s="465"/>
      <c r="T188" s="465"/>
      <c r="U188" s="459">
        <f>IF(入力ｼｰﾄ2!AG190="",0,入力ｼｰﾄ2!AG190)</f>
        <v>0</v>
      </c>
      <c r="V188" s="459"/>
      <c r="W188" s="459"/>
      <c r="X188" s="465">
        <f t="shared" si="28"/>
        <v>0</v>
      </c>
      <c r="Y188" s="465"/>
      <c r="Z188" s="465"/>
      <c r="AA188" s="465"/>
      <c r="AB188" s="466">
        <f>IF(入力ｼｰﾄ2!AN190="",0,入力ｼｰﾄ2!AN190)</f>
        <v>0</v>
      </c>
      <c r="AC188" s="466"/>
      <c r="AD188" s="466"/>
      <c r="AE188" s="466"/>
      <c r="AF188" s="467">
        <f t="shared" si="29"/>
        <v>0</v>
      </c>
      <c r="AG188" s="468"/>
      <c r="AH188" s="468"/>
      <c r="AI188" s="469"/>
      <c r="AJ188" s="466">
        <f>IF(入力ｼｰﾄ2!BU188=TRUE,20000,IF(入力ｼｰﾄ2!BV188=TRUE,11000,IF(入力ｼｰﾄ2!BW188=TRUE,2000,0)))</f>
        <v>0</v>
      </c>
      <c r="AK188" s="466"/>
      <c r="AL188" s="466"/>
      <c r="AM188" s="466"/>
      <c r="AN188" s="466">
        <f>IF(AJ188="-","-",IF(入力ｼｰﾄ2!BW188=TRUE,2000,ROUNDDOWN(X188*AJ188,0)))</f>
        <v>0</v>
      </c>
      <c r="AO188" s="466"/>
      <c r="AP188" s="466"/>
      <c r="AQ188" s="466"/>
      <c r="AR188" s="466">
        <f>IF(入力ｼｰﾄ2!O190="",0,70000)</f>
        <v>0</v>
      </c>
      <c r="AS188" s="466"/>
      <c r="AT188" s="466"/>
      <c r="AU188" s="466"/>
      <c r="AV188" s="466">
        <f t="shared" si="26"/>
        <v>0</v>
      </c>
      <c r="AW188" s="466"/>
      <c r="AX188" s="466"/>
      <c r="AY188" s="466"/>
    </row>
    <row r="189" spans="1:51">
      <c r="A189" s="459">
        <v>150</v>
      </c>
      <c r="B189" s="459"/>
      <c r="C189" s="459" t="str">
        <f>IF(入力ｼｰﾄ2!O191="","",入力ｼｰﾄ2!O191)</f>
        <v/>
      </c>
      <c r="D189" s="459"/>
      <c r="E189" s="459"/>
      <c r="F189" s="459"/>
      <c r="G189" s="459"/>
      <c r="H189" s="459"/>
      <c r="I189" s="464">
        <f>IF(入力ｼｰﾄ2!U191="",0,入力ｼｰﾄ2!U191)</f>
        <v>0</v>
      </c>
      <c r="J189" s="464"/>
      <c r="K189" s="464"/>
      <c r="L189" s="464">
        <f>IF(入力ｼｰﾄ2!X191="",0,入力ｼｰﾄ2!X191)</f>
        <v>0</v>
      </c>
      <c r="M189" s="464"/>
      <c r="N189" s="464"/>
      <c r="O189" s="464">
        <f>IF(入力ｼｰﾄ2!AA191="",0,入力ｼｰﾄ2!AA191)</f>
        <v>0</v>
      </c>
      <c r="P189" s="464"/>
      <c r="Q189" s="464"/>
      <c r="R189" s="465">
        <f t="shared" si="27"/>
        <v>0</v>
      </c>
      <c r="S189" s="465"/>
      <c r="T189" s="465"/>
      <c r="U189" s="459">
        <f>IF(入力ｼｰﾄ2!AG191="",0,入力ｼｰﾄ2!AG191)</f>
        <v>0</v>
      </c>
      <c r="V189" s="459"/>
      <c r="W189" s="459"/>
      <c r="X189" s="465">
        <f t="shared" si="28"/>
        <v>0</v>
      </c>
      <c r="Y189" s="465"/>
      <c r="Z189" s="465"/>
      <c r="AA189" s="465"/>
      <c r="AB189" s="466">
        <f>IF(入力ｼｰﾄ2!AN191="",0,入力ｼｰﾄ2!AN191)</f>
        <v>0</v>
      </c>
      <c r="AC189" s="466"/>
      <c r="AD189" s="466"/>
      <c r="AE189" s="466"/>
      <c r="AF189" s="467">
        <f t="shared" si="29"/>
        <v>0</v>
      </c>
      <c r="AG189" s="468"/>
      <c r="AH189" s="468"/>
      <c r="AI189" s="469"/>
      <c r="AJ189" s="466">
        <f>IF(入力ｼｰﾄ2!BU189=TRUE,20000,IF(入力ｼｰﾄ2!BV189=TRUE,11000,IF(入力ｼｰﾄ2!BW189=TRUE,2000,0)))</f>
        <v>0</v>
      </c>
      <c r="AK189" s="466"/>
      <c r="AL189" s="466"/>
      <c r="AM189" s="466"/>
      <c r="AN189" s="466">
        <f>IF(AJ189="-","-",IF(入力ｼｰﾄ2!BW189=TRUE,2000,ROUNDDOWN(X189*AJ189,0)))</f>
        <v>0</v>
      </c>
      <c r="AO189" s="466"/>
      <c r="AP189" s="466"/>
      <c r="AQ189" s="466"/>
      <c r="AR189" s="466">
        <f>IF(入力ｼｰﾄ2!O191="",0,70000)</f>
        <v>0</v>
      </c>
      <c r="AS189" s="466"/>
      <c r="AT189" s="466"/>
      <c r="AU189" s="466"/>
      <c r="AV189" s="466">
        <f t="shared" si="26"/>
        <v>0</v>
      </c>
      <c r="AW189" s="466"/>
      <c r="AX189" s="466"/>
      <c r="AY189" s="466"/>
    </row>
    <row r="190" spans="1:51">
      <c r="A190" s="417"/>
      <c r="B190" s="418"/>
      <c r="C190" s="417" t="s">
        <v>150</v>
      </c>
      <c r="D190" s="421"/>
      <c r="E190" s="421"/>
      <c r="F190" s="421"/>
      <c r="G190" s="421"/>
      <c r="H190" s="418"/>
      <c r="I190" s="423"/>
      <c r="J190" s="424"/>
      <c r="K190" s="425"/>
      <c r="L190" s="423"/>
      <c r="M190" s="424"/>
      <c r="N190" s="425"/>
      <c r="O190" s="423"/>
      <c r="P190" s="424"/>
      <c r="Q190" s="425"/>
      <c r="R190" s="429"/>
      <c r="S190" s="430"/>
      <c r="T190" s="431"/>
      <c r="U190" s="435"/>
      <c r="V190" s="436"/>
      <c r="W190" s="437"/>
      <c r="X190" s="441">
        <f>SUM(X160:AA189)</f>
        <v>0</v>
      </c>
      <c r="Y190" s="442"/>
      <c r="Z190" s="442"/>
      <c r="AA190" s="443"/>
      <c r="AB190" s="447"/>
      <c r="AC190" s="448"/>
      <c r="AD190" s="448"/>
      <c r="AE190" s="449"/>
      <c r="AF190" s="453">
        <f>SUM(AF160:AI189)</f>
        <v>0</v>
      </c>
      <c r="AG190" s="454"/>
      <c r="AH190" s="454"/>
      <c r="AI190" s="455"/>
      <c r="AJ190" s="447"/>
      <c r="AK190" s="448"/>
      <c r="AL190" s="448"/>
      <c r="AM190" s="449"/>
      <c r="AN190" s="453">
        <f>SUM(AN160:AQ189)</f>
        <v>0</v>
      </c>
      <c r="AO190" s="454"/>
      <c r="AP190" s="454"/>
      <c r="AQ190" s="455"/>
      <c r="AR190" s="447"/>
      <c r="AS190" s="448"/>
      <c r="AT190" s="448"/>
      <c r="AU190" s="449"/>
      <c r="AV190" s="453">
        <f>SUM(AV160:AY189)</f>
        <v>0</v>
      </c>
      <c r="AW190" s="454"/>
      <c r="AX190" s="454"/>
      <c r="AY190" s="455"/>
    </row>
    <row r="191" spans="1:51">
      <c r="A191" s="419"/>
      <c r="B191" s="420"/>
      <c r="C191" s="419"/>
      <c r="D191" s="422"/>
      <c r="E191" s="422"/>
      <c r="F191" s="422"/>
      <c r="G191" s="422"/>
      <c r="H191" s="420"/>
      <c r="I191" s="426"/>
      <c r="J191" s="427"/>
      <c r="K191" s="428"/>
      <c r="L191" s="426"/>
      <c r="M191" s="427"/>
      <c r="N191" s="428"/>
      <c r="O191" s="426"/>
      <c r="P191" s="427"/>
      <c r="Q191" s="428"/>
      <c r="R191" s="432"/>
      <c r="S191" s="433"/>
      <c r="T191" s="434"/>
      <c r="U191" s="438"/>
      <c r="V191" s="439"/>
      <c r="W191" s="440"/>
      <c r="X191" s="444"/>
      <c r="Y191" s="445"/>
      <c r="Z191" s="445"/>
      <c r="AA191" s="446"/>
      <c r="AB191" s="450"/>
      <c r="AC191" s="451"/>
      <c r="AD191" s="451"/>
      <c r="AE191" s="452"/>
      <c r="AF191" s="456"/>
      <c r="AG191" s="457"/>
      <c r="AH191" s="457"/>
      <c r="AI191" s="458"/>
      <c r="AJ191" s="450"/>
      <c r="AK191" s="451"/>
      <c r="AL191" s="451"/>
      <c r="AM191" s="452"/>
      <c r="AN191" s="456"/>
      <c r="AO191" s="457"/>
      <c r="AP191" s="457"/>
      <c r="AQ191" s="458"/>
      <c r="AR191" s="450"/>
      <c r="AS191" s="451"/>
      <c r="AT191" s="451"/>
      <c r="AU191" s="452"/>
      <c r="AV191" s="456"/>
      <c r="AW191" s="457"/>
      <c r="AX191" s="457"/>
      <c r="AY191" s="458"/>
    </row>
    <row r="192" spans="1:51">
      <c r="A192" s="459"/>
      <c r="B192" s="459"/>
      <c r="C192" s="459" t="str">
        <f>IF(C201="","合計","")</f>
        <v>合計</v>
      </c>
      <c r="D192" s="459"/>
      <c r="E192" s="459"/>
      <c r="F192" s="459"/>
      <c r="G192" s="459"/>
      <c r="H192" s="459"/>
      <c r="I192" s="472"/>
      <c r="J192" s="472"/>
      <c r="K192" s="472"/>
      <c r="L192" s="472"/>
      <c r="M192" s="472"/>
      <c r="N192" s="472"/>
      <c r="O192" s="472"/>
      <c r="P192" s="472"/>
      <c r="Q192" s="472"/>
      <c r="R192" s="472"/>
      <c r="S192" s="472"/>
      <c r="T192" s="472"/>
      <c r="U192" s="482"/>
      <c r="V192" s="482"/>
      <c r="W192" s="482"/>
      <c r="X192" s="465">
        <f>IF($C$192="","",X153+X190)</f>
        <v>13.4307</v>
      </c>
      <c r="Y192" s="465"/>
      <c r="Z192" s="465"/>
      <c r="AA192" s="465"/>
      <c r="AB192" s="481"/>
      <c r="AC192" s="481"/>
      <c r="AD192" s="481"/>
      <c r="AE192" s="481"/>
      <c r="AF192" s="487">
        <f>SUM(AF153,AF160:AI189)</f>
        <v>1979517.3726000004</v>
      </c>
      <c r="AG192" s="488"/>
      <c r="AH192" s="488"/>
      <c r="AI192" s="489"/>
      <c r="AJ192" s="480"/>
      <c r="AK192" s="480"/>
      <c r="AL192" s="480"/>
      <c r="AM192" s="480"/>
      <c r="AN192" s="466">
        <f>SUM(AN153,AN160:AQ189)</f>
        <v>0</v>
      </c>
      <c r="AO192" s="466"/>
      <c r="AP192" s="466"/>
      <c r="AQ192" s="466"/>
      <c r="AR192" s="480"/>
      <c r="AS192" s="480"/>
      <c r="AT192" s="480"/>
      <c r="AU192" s="480"/>
      <c r="AV192" s="466">
        <f>SUM(AV153,AV160:AY189)</f>
        <v>940149</v>
      </c>
      <c r="AW192" s="466"/>
      <c r="AX192" s="466"/>
      <c r="AY192" s="466"/>
    </row>
    <row r="193" spans="1:51">
      <c r="A193" s="459"/>
      <c r="B193" s="459"/>
      <c r="C193" s="459"/>
      <c r="D193" s="459"/>
      <c r="E193" s="459"/>
      <c r="F193" s="459"/>
      <c r="G193" s="459"/>
      <c r="H193" s="459"/>
      <c r="I193" s="472"/>
      <c r="J193" s="472"/>
      <c r="K193" s="472"/>
      <c r="L193" s="472"/>
      <c r="M193" s="472"/>
      <c r="N193" s="472"/>
      <c r="O193" s="472"/>
      <c r="P193" s="472"/>
      <c r="Q193" s="472"/>
      <c r="R193" s="472"/>
      <c r="S193" s="472"/>
      <c r="T193" s="472"/>
      <c r="U193" s="482"/>
      <c r="V193" s="482"/>
      <c r="W193" s="482"/>
      <c r="X193" s="465"/>
      <c r="Y193" s="465"/>
      <c r="Z193" s="465"/>
      <c r="AA193" s="465"/>
      <c r="AB193" s="481"/>
      <c r="AC193" s="481"/>
      <c r="AD193" s="481"/>
      <c r="AE193" s="481"/>
      <c r="AF193" s="490"/>
      <c r="AG193" s="491"/>
      <c r="AH193" s="491"/>
      <c r="AI193" s="492"/>
      <c r="AJ193" s="480"/>
      <c r="AK193" s="480"/>
      <c r="AL193" s="480"/>
      <c r="AM193" s="480"/>
      <c r="AN193" s="466"/>
      <c r="AO193" s="466"/>
      <c r="AP193" s="466"/>
      <c r="AQ193" s="466"/>
      <c r="AR193" s="480"/>
      <c r="AS193" s="480"/>
      <c r="AT193" s="480"/>
      <c r="AU193" s="480"/>
      <c r="AV193" s="466"/>
      <c r="AW193" s="466"/>
      <c r="AX193" s="466"/>
      <c r="AY193" s="466"/>
    </row>
    <row r="194" spans="1:51" ht="16.2">
      <c r="A194" s="479" t="s">
        <v>323</v>
      </c>
      <c r="B194" s="479"/>
      <c r="C194" s="479"/>
      <c r="D194" s="479"/>
      <c r="E194" s="479"/>
      <c r="F194" s="479"/>
      <c r="G194" s="479"/>
      <c r="H194" s="479"/>
      <c r="I194" s="479"/>
      <c r="J194" s="479"/>
      <c r="K194" s="460" t="s">
        <v>15</v>
      </c>
      <c r="L194" s="460"/>
      <c r="M194" s="460"/>
      <c r="N194" s="460"/>
      <c r="O194" s="460"/>
      <c r="P194" s="460"/>
      <c r="Q194" s="460"/>
      <c r="R194" s="460"/>
      <c r="S194" s="460"/>
      <c r="T194" s="460"/>
      <c r="U194" s="460"/>
      <c r="V194" s="460"/>
      <c r="W194" s="460"/>
      <c r="X194" s="460"/>
      <c r="Y194" s="460"/>
      <c r="Z194" s="460"/>
      <c r="AA194" s="460"/>
      <c r="AB194" s="460"/>
      <c r="AC194" s="460"/>
      <c r="AD194" s="460"/>
      <c r="AE194" s="460"/>
      <c r="AF194" s="460"/>
      <c r="AG194" s="460"/>
      <c r="AH194" s="460"/>
      <c r="AI194" s="460"/>
      <c r="AJ194" s="460"/>
      <c r="AK194" s="460"/>
      <c r="AL194" s="460"/>
      <c r="AM194" s="460"/>
      <c r="AN194" s="460"/>
      <c r="AO194" s="3"/>
      <c r="AP194" s="3"/>
      <c r="AQ194" s="3"/>
      <c r="AR194" s="3"/>
      <c r="AS194" s="3"/>
      <c r="AT194" s="3"/>
      <c r="AU194" s="462" t="str">
        <f t="shared" ref="AU194" si="30">IF(C199="","","1page")</f>
        <v/>
      </c>
      <c r="AV194" s="462"/>
      <c r="AW194" s="462"/>
      <c r="AX194" s="462"/>
    </row>
    <row r="195" spans="1:51" ht="16.2">
      <c r="A195" s="34"/>
      <c r="B195" s="34"/>
      <c r="C195" s="34"/>
      <c r="D195" s="34"/>
      <c r="E195" s="33"/>
      <c r="F195" s="33"/>
      <c r="G195" s="33"/>
      <c r="H195" s="33"/>
      <c r="I195" s="33"/>
      <c r="J195" s="33"/>
      <c r="K195" s="461"/>
      <c r="L195" s="461"/>
      <c r="M195" s="461"/>
      <c r="N195" s="461"/>
      <c r="O195" s="461"/>
      <c r="P195" s="461"/>
      <c r="Q195" s="461"/>
      <c r="R195" s="461"/>
      <c r="S195" s="461"/>
      <c r="T195" s="461"/>
      <c r="U195" s="461"/>
      <c r="V195" s="461"/>
      <c r="W195" s="461"/>
      <c r="X195" s="461"/>
      <c r="Y195" s="461"/>
      <c r="Z195" s="461"/>
      <c r="AA195" s="461"/>
      <c r="AB195" s="461"/>
      <c r="AC195" s="461"/>
      <c r="AD195" s="461"/>
      <c r="AE195" s="461"/>
      <c r="AF195" s="461"/>
      <c r="AG195" s="461"/>
      <c r="AH195" s="461"/>
      <c r="AI195" s="461"/>
      <c r="AJ195" s="461"/>
      <c r="AK195" s="461"/>
      <c r="AL195" s="461"/>
      <c r="AM195" s="461"/>
      <c r="AN195" s="461"/>
      <c r="AO195" s="33"/>
      <c r="AP195" s="33"/>
      <c r="AQ195" s="33"/>
      <c r="AR195" s="33"/>
      <c r="AS195" s="33"/>
      <c r="AT195" s="33"/>
      <c r="AU195" s="462"/>
      <c r="AV195" s="462"/>
      <c r="AW195" s="462"/>
      <c r="AX195" s="462"/>
    </row>
    <row r="196" spans="1:51">
      <c r="A196" s="459" t="s">
        <v>3</v>
      </c>
      <c r="B196" s="459"/>
      <c r="C196" s="459" t="s">
        <v>2</v>
      </c>
      <c r="D196" s="459"/>
      <c r="E196" s="459"/>
      <c r="F196" s="459"/>
      <c r="G196" s="459"/>
      <c r="H196" s="459"/>
      <c r="I196" s="463" t="s">
        <v>4</v>
      </c>
      <c r="J196" s="459"/>
      <c r="K196" s="459"/>
      <c r="L196" s="463" t="s">
        <v>5</v>
      </c>
      <c r="M196" s="459"/>
      <c r="N196" s="459"/>
      <c r="O196" s="463" t="s">
        <v>6</v>
      </c>
      <c r="P196" s="459"/>
      <c r="Q196" s="459"/>
      <c r="R196" s="463" t="s">
        <v>7</v>
      </c>
      <c r="S196" s="459"/>
      <c r="T196" s="459"/>
      <c r="U196" s="470" t="s">
        <v>8</v>
      </c>
      <c r="V196" s="471"/>
      <c r="W196" s="471"/>
      <c r="X196" s="463" t="s">
        <v>9</v>
      </c>
      <c r="Y196" s="463"/>
      <c r="Z196" s="459"/>
      <c r="AA196" s="459"/>
      <c r="AB196" s="463" t="s">
        <v>316</v>
      </c>
      <c r="AC196" s="459"/>
      <c r="AD196" s="459"/>
      <c r="AE196" s="459"/>
      <c r="AF196" s="483" t="s">
        <v>317</v>
      </c>
      <c r="AG196" s="421"/>
      <c r="AH196" s="421"/>
      <c r="AI196" s="418"/>
      <c r="AJ196" s="463" t="s">
        <v>206</v>
      </c>
      <c r="AK196" s="463"/>
      <c r="AL196" s="463"/>
      <c r="AM196" s="463"/>
      <c r="AN196" s="463" t="s">
        <v>10</v>
      </c>
      <c r="AO196" s="463"/>
      <c r="AP196" s="463"/>
      <c r="AQ196" s="463"/>
      <c r="AR196" s="463" t="s">
        <v>207</v>
      </c>
      <c r="AS196" s="463"/>
      <c r="AT196" s="463"/>
      <c r="AU196" s="463"/>
      <c r="AV196" s="463" t="s">
        <v>140</v>
      </c>
      <c r="AW196" s="463"/>
      <c r="AX196" s="463"/>
      <c r="AY196" s="463"/>
    </row>
    <row r="197" spans="1:51">
      <c r="A197" s="459"/>
      <c r="B197" s="459"/>
      <c r="C197" s="459"/>
      <c r="D197" s="459"/>
      <c r="E197" s="459"/>
      <c r="F197" s="459"/>
      <c r="G197" s="459"/>
      <c r="H197" s="459"/>
      <c r="I197" s="459"/>
      <c r="J197" s="459"/>
      <c r="K197" s="459"/>
      <c r="L197" s="459"/>
      <c r="M197" s="459"/>
      <c r="N197" s="459"/>
      <c r="O197" s="459"/>
      <c r="P197" s="459"/>
      <c r="Q197" s="459"/>
      <c r="R197" s="459"/>
      <c r="S197" s="459"/>
      <c r="T197" s="459"/>
      <c r="U197" s="471"/>
      <c r="V197" s="471"/>
      <c r="W197" s="471"/>
      <c r="X197" s="459"/>
      <c r="Y197" s="459"/>
      <c r="Z197" s="459"/>
      <c r="AA197" s="459"/>
      <c r="AB197" s="459"/>
      <c r="AC197" s="459"/>
      <c r="AD197" s="459"/>
      <c r="AE197" s="459"/>
      <c r="AF197" s="484"/>
      <c r="AG197" s="485"/>
      <c r="AH197" s="485"/>
      <c r="AI197" s="486"/>
      <c r="AJ197" s="463"/>
      <c r="AK197" s="463"/>
      <c r="AL197" s="463"/>
      <c r="AM197" s="463"/>
      <c r="AN197" s="463"/>
      <c r="AO197" s="463"/>
      <c r="AP197" s="463"/>
      <c r="AQ197" s="463"/>
      <c r="AR197" s="463"/>
      <c r="AS197" s="463"/>
      <c r="AT197" s="463"/>
      <c r="AU197" s="463"/>
      <c r="AV197" s="463"/>
      <c r="AW197" s="463"/>
      <c r="AX197" s="463"/>
      <c r="AY197" s="463"/>
    </row>
    <row r="198" spans="1:51">
      <c r="A198" s="459"/>
      <c r="B198" s="459"/>
      <c r="C198" s="459"/>
      <c r="D198" s="459"/>
      <c r="E198" s="459"/>
      <c r="F198" s="459"/>
      <c r="G198" s="459"/>
      <c r="H198" s="459"/>
      <c r="I198" s="459"/>
      <c r="J198" s="459"/>
      <c r="K198" s="459"/>
      <c r="L198" s="459"/>
      <c r="M198" s="459"/>
      <c r="N198" s="459"/>
      <c r="O198" s="459"/>
      <c r="P198" s="459"/>
      <c r="Q198" s="459"/>
      <c r="R198" s="459"/>
      <c r="S198" s="459"/>
      <c r="T198" s="459"/>
      <c r="U198" s="471"/>
      <c r="V198" s="471"/>
      <c r="W198" s="471"/>
      <c r="X198" s="459"/>
      <c r="Y198" s="459"/>
      <c r="Z198" s="459"/>
      <c r="AA198" s="459"/>
      <c r="AB198" s="459"/>
      <c r="AC198" s="459"/>
      <c r="AD198" s="459"/>
      <c r="AE198" s="459"/>
      <c r="AF198" s="419"/>
      <c r="AG198" s="422"/>
      <c r="AH198" s="422"/>
      <c r="AI198" s="420"/>
      <c r="AJ198" s="463"/>
      <c r="AK198" s="463"/>
      <c r="AL198" s="463"/>
      <c r="AM198" s="463"/>
      <c r="AN198" s="463"/>
      <c r="AO198" s="463"/>
      <c r="AP198" s="463"/>
      <c r="AQ198" s="463"/>
      <c r="AR198" s="463"/>
      <c r="AS198" s="463"/>
      <c r="AT198" s="463"/>
      <c r="AU198" s="463"/>
      <c r="AV198" s="463"/>
      <c r="AW198" s="463"/>
      <c r="AX198" s="463"/>
      <c r="AY198" s="463"/>
    </row>
    <row r="199" spans="1:51">
      <c r="A199" s="459">
        <v>151</v>
      </c>
      <c r="B199" s="459"/>
      <c r="C199" s="459" t="str">
        <f>IF(入力ｼｰﾄ2!O201="","",入力ｼｰﾄ2!O201)</f>
        <v/>
      </c>
      <c r="D199" s="459"/>
      <c r="E199" s="459"/>
      <c r="F199" s="459"/>
      <c r="G199" s="459"/>
      <c r="H199" s="459"/>
      <c r="I199" s="464">
        <f>IF(入力ｼｰﾄ2!U201="",0,入力ｼｰﾄ2!U201)</f>
        <v>0</v>
      </c>
      <c r="J199" s="464"/>
      <c r="K199" s="464"/>
      <c r="L199" s="464">
        <f>IF(入力ｼｰﾄ2!X201="",0,入力ｼｰﾄ2!X201)</f>
        <v>0</v>
      </c>
      <c r="M199" s="464"/>
      <c r="N199" s="464"/>
      <c r="O199" s="464">
        <f>IF(入力ｼｰﾄ2!AA201="",0,入力ｼｰﾄ2!AA201)</f>
        <v>0</v>
      </c>
      <c r="P199" s="464"/>
      <c r="Q199" s="464"/>
      <c r="R199" s="465">
        <f t="shared" ref="R199:R228" si="31">ROUNDDOWN(I199*L199*O199,4)</f>
        <v>0</v>
      </c>
      <c r="S199" s="465"/>
      <c r="T199" s="465"/>
      <c r="U199" s="459">
        <f>IF(入力ｼｰﾄ2!AG201="",0,入力ｼｰﾄ2!AG201)</f>
        <v>0</v>
      </c>
      <c r="V199" s="459"/>
      <c r="W199" s="459"/>
      <c r="X199" s="465">
        <f t="shared" ref="X199:X228" si="32">ROUNDDOWN(R199*U199,4)</f>
        <v>0</v>
      </c>
      <c r="Y199" s="465"/>
      <c r="Z199" s="465"/>
      <c r="AA199" s="465"/>
      <c r="AB199" s="466">
        <f>IF(入力ｼｰﾄ2!AN201="",0,入力ｼｰﾄ2!AN201)</f>
        <v>0</v>
      </c>
      <c r="AC199" s="466"/>
      <c r="AD199" s="466"/>
      <c r="AE199" s="466"/>
      <c r="AF199" s="467">
        <f>X199*AB199</f>
        <v>0</v>
      </c>
      <c r="AG199" s="468"/>
      <c r="AH199" s="468"/>
      <c r="AI199" s="469"/>
      <c r="AJ199" s="466">
        <f>IF(入力ｼｰﾄ2!BU199=TRUE,20000,IF(入力ｼｰﾄ2!BV199=TRUE,11000,IF(入力ｼｰﾄ2!BW199=TRUE,2000,0)))</f>
        <v>0</v>
      </c>
      <c r="AK199" s="466"/>
      <c r="AL199" s="466"/>
      <c r="AM199" s="466"/>
      <c r="AN199" s="466">
        <f>IF(AJ199="-","-",IF(入力ｼｰﾄ2!BW199=TRUE,2000,ROUNDDOWN(X199*AJ199,0)))</f>
        <v>0</v>
      </c>
      <c r="AO199" s="466"/>
      <c r="AP199" s="466"/>
      <c r="AQ199" s="466"/>
      <c r="AR199" s="466">
        <f>IF(入力ｼｰﾄ2!O201="",0,70000)</f>
        <v>0</v>
      </c>
      <c r="AS199" s="466"/>
      <c r="AT199" s="466"/>
      <c r="AU199" s="466"/>
      <c r="AV199" s="466">
        <f t="shared" ref="AV199:AV228" si="33">ROUNDDOWN(X199*AR199,0)</f>
        <v>0</v>
      </c>
      <c r="AW199" s="466"/>
      <c r="AX199" s="466"/>
      <c r="AY199" s="466"/>
    </row>
    <row r="200" spans="1:51">
      <c r="A200" s="459">
        <v>152</v>
      </c>
      <c r="B200" s="459"/>
      <c r="C200" s="459" t="str">
        <f>IF(入力ｼｰﾄ2!O202="","",入力ｼｰﾄ2!O202)</f>
        <v/>
      </c>
      <c r="D200" s="459"/>
      <c r="E200" s="459"/>
      <c r="F200" s="459"/>
      <c r="G200" s="459"/>
      <c r="H200" s="459"/>
      <c r="I200" s="464">
        <f>IF(入力ｼｰﾄ2!U202="",0,入力ｼｰﾄ2!U202)</f>
        <v>0</v>
      </c>
      <c r="J200" s="464"/>
      <c r="K200" s="464"/>
      <c r="L200" s="464">
        <f>IF(入力ｼｰﾄ2!X202="",0,入力ｼｰﾄ2!X202)</f>
        <v>0</v>
      </c>
      <c r="M200" s="464"/>
      <c r="N200" s="464"/>
      <c r="O200" s="464">
        <f>IF(入力ｼｰﾄ2!AA202="",0,入力ｼｰﾄ2!AA202)</f>
        <v>0</v>
      </c>
      <c r="P200" s="464"/>
      <c r="Q200" s="464"/>
      <c r="R200" s="465">
        <f t="shared" si="31"/>
        <v>0</v>
      </c>
      <c r="S200" s="465"/>
      <c r="T200" s="465"/>
      <c r="U200" s="459">
        <f>IF(入力ｼｰﾄ2!AG202="",0,入力ｼｰﾄ2!AG202)</f>
        <v>0</v>
      </c>
      <c r="V200" s="459"/>
      <c r="W200" s="459"/>
      <c r="X200" s="465">
        <f t="shared" si="32"/>
        <v>0</v>
      </c>
      <c r="Y200" s="465"/>
      <c r="Z200" s="465"/>
      <c r="AA200" s="465"/>
      <c r="AB200" s="466">
        <f>IF(入力ｼｰﾄ2!AN202="",0,入力ｼｰﾄ2!AN202)</f>
        <v>0</v>
      </c>
      <c r="AC200" s="466"/>
      <c r="AD200" s="466"/>
      <c r="AE200" s="466"/>
      <c r="AF200" s="467">
        <f t="shared" ref="AF200:AF228" si="34">X200*AB200</f>
        <v>0</v>
      </c>
      <c r="AG200" s="468"/>
      <c r="AH200" s="468"/>
      <c r="AI200" s="469"/>
      <c r="AJ200" s="466">
        <f>IF(入力ｼｰﾄ2!BU200=TRUE,20000,IF(入力ｼｰﾄ2!BV200=TRUE,11000,IF(入力ｼｰﾄ2!BW200=TRUE,2000,0)))</f>
        <v>0</v>
      </c>
      <c r="AK200" s="466"/>
      <c r="AL200" s="466"/>
      <c r="AM200" s="466"/>
      <c r="AN200" s="466">
        <f>IF(AJ200="-","-",IF(入力ｼｰﾄ2!BW200=TRUE,2000,ROUNDDOWN(X200*AJ200,0)))</f>
        <v>0</v>
      </c>
      <c r="AO200" s="466"/>
      <c r="AP200" s="466"/>
      <c r="AQ200" s="466"/>
      <c r="AR200" s="466">
        <f>IF(入力ｼｰﾄ2!O202="",0,70000)</f>
        <v>0</v>
      </c>
      <c r="AS200" s="466"/>
      <c r="AT200" s="466"/>
      <c r="AU200" s="466"/>
      <c r="AV200" s="466">
        <f t="shared" si="33"/>
        <v>0</v>
      </c>
      <c r="AW200" s="466"/>
      <c r="AX200" s="466"/>
      <c r="AY200" s="466"/>
    </row>
    <row r="201" spans="1:51">
      <c r="A201" s="459">
        <v>153</v>
      </c>
      <c r="B201" s="459"/>
      <c r="C201" s="459" t="str">
        <f>IF(入力ｼｰﾄ2!O203="","",入力ｼｰﾄ2!O203)</f>
        <v/>
      </c>
      <c r="D201" s="459"/>
      <c r="E201" s="459"/>
      <c r="F201" s="459"/>
      <c r="G201" s="459"/>
      <c r="H201" s="459"/>
      <c r="I201" s="464">
        <f>IF(入力ｼｰﾄ2!U203="",0,入力ｼｰﾄ2!U203)</f>
        <v>0</v>
      </c>
      <c r="J201" s="464"/>
      <c r="K201" s="464"/>
      <c r="L201" s="464">
        <f>IF(入力ｼｰﾄ2!X203="",0,入力ｼｰﾄ2!X203)</f>
        <v>0</v>
      </c>
      <c r="M201" s="464"/>
      <c r="N201" s="464"/>
      <c r="O201" s="464">
        <f>IF(入力ｼｰﾄ2!AA203="",0,入力ｼｰﾄ2!AA203)</f>
        <v>0</v>
      </c>
      <c r="P201" s="464"/>
      <c r="Q201" s="464"/>
      <c r="R201" s="465">
        <f t="shared" si="31"/>
        <v>0</v>
      </c>
      <c r="S201" s="465"/>
      <c r="T201" s="465"/>
      <c r="U201" s="459">
        <f>IF(入力ｼｰﾄ2!AG203="",0,入力ｼｰﾄ2!AG203)</f>
        <v>0</v>
      </c>
      <c r="V201" s="459"/>
      <c r="W201" s="459"/>
      <c r="X201" s="465">
        <f t="shared" si="32"/>
        <v>0</v>
      </c>
      <c r="Y201" s="465"/>
      <c r="Z201" s="465"/>
      <c r="AA201" s="465"/>
      <c r="AB201" s="466">
        <f>IF(入力ｼｰﾄ2!AN203="",0,入力ｼｰﾄ2!AN203)</f>
        <v>0</v>
      </c>
      <c r="AC201" s="466"/>
      <c r="AD201" s="466"/>
      <c r="AE201" s="466"/>
      <c r="AF201" s="467">
        <f t="shared" si="34"/>
        <v>0</v>
      </c>
      <c r="AG201" s="468"/>
      <c r="AH201" s="468"/>
      <c r="AI201" s="469"/>
      <c r="AJ201" s="466">
        <f>IF(入力ｼｰﾄ2!BU201=TRUE,20000,IF(入力ｼｰﾄ2!BV201=TRUE,11000,IF(入力ｼｰﾄ2!BW201=TRUE,2000,0)))</f>
        <v>0</v>
      </c>
      <c r="AK201" s="466"/>
      <c r="AL201" s="466"/>
      <c r="AM201" s="466"/>
      <c r="AN201" s="466">
        <f>IF(AJ201="-","-",IF(入力ｼｰﾄ2!BW201=TRUE,2000,ROUNDDOWN(X201*AJ201,0)))</f>
        <v>0</v>
      </c>
      <c r="AO201" s="466"/>
      <c r="AP201" s="466"/>
      <c r="AQ201" s="466"/>
      <c r="AR201" s="466">
        <f>IF(入力ｼｰﾄ2!O203="",0,70000)</f>
        <v>0</v>
      </c>
      <c r="AS201" s="466"/>
      <c r="AT201" s="466"/>
      <c r="AU201" s="466"/>
      <c r="AV201" s="466">
        <f t="shared" si="33"/>
        <v>0</v>
      </c>
      <c r="AW201" s="466"/>
      <c r="AX201" s="466"/>
      <c r="AY201" s="466"/>
    </row>
    <row r="202" spans="1:51">
      <c r="A202" s="459">
        <v>154</v>
      </c>
      <c r="B202" s="459"/>
      <c r="C202" s="459" t="str">
        <f>IF(入力ｼｰﾄ2!O204="","",入力ｼｰﾄ2!O204)</f>
        <v/>
      </c>
      <c r="D202" s="459"/>
      <c r="E202" s="459"/>
      <c r="F202" s="459"/>
      <c r="G202" s="459"/>
      <c r="H202" s="459"/>
      <c r="I202" s="464">
        <f>IF(入力ｼｰﾄ2!U204="",0,入力ｼｰﾄ2!U204)</f>
        <v>0</v>
      </c>
      <c r="J202" s="464"/>
      <c r="K202" s="464"/>
      <c r="L202" s="464">
        <f>IF(入力ｼｰﾄ2!X204="",0,入力ｼｰﾄ2!X204)</f>
        <v>0</v>
      </c>
      <c r="M202" s="464"/>
      <c r="N202" s="464"/>
      <c r="O202" s="464">
        <f>IF(入力ｼｰﾄ2!AA204="",0,入力ｼｰﾄ2!AA204)</f>
        <v>0</v>
      </c>
      <c r="P202" s="464"/>
      <c r="Q202" s="464"/>
      <c r="R202" s="465">
        <f t="shared" si="31"/>
        <v>0</v>
      </c>
      <c r="S202" s="465"/>
      <c r="T202" s="465"/>
      <c r="U202" s="459">
        <f>IF(入力ｼｰﾄ2!AG204="",0,入力ｼｰﾄ2!AG204)</f>
        <v>0</v>
      </c>
      <c r="V202" s="459"/>
      <c r="W202" s="459"/>
      <c r="X202" s="465">
        <f t="shared" si="32"/>
        <v>0</v>
      </c>
      <c r="Y202" s="465"/>
      <c r="Z202" s="465"/>
      <c r="AA202" s="465"/>
      <c r="AB202" s="466">
        <f>IF(入力ｼｰﾄ2!AN204="",0,入力ｼｰﾄ2!AN204)</f>
        <v>0</v>
      </c>
      <c r="AC202" s="466"/>
      <c r="AD202" s="466"/>
      <c r="AE202" s="466"/>
      <c r="AF202" s="467">
        <f t="shared" si="34"/>
        <v>0</v>
      </c>
      <c r="AG202" s="468"/>
      <c r="AH202" s="468"/>
      <c r="AI202" s="469"/>
      <c r="AJ202" s="466">
        <f>IF(入力ｼｰﾄ2!BU202=TRUE,20000,IF(入力ｼｰﾄ2!BV202=TRUE,11000,IF(入力ｼｰﾄ2!BW202=TRUE,2000,0)))</f>
        <v>0</v>
      </c>
      <c r="AK202" s="466"/>
      <c r="AL202" s="466"/>
      <c r="AM202" s="466"/>
      <c r="AN202" s="466">
        <f>IF(AJ202="-","-",IF(入力ｼｰﾄ2!BW202=TRUE,2000,ROUNDDOWN(X202*AJ202,0)))</f>
        <v>0</v>
      </c>
      <c r="AO202" s="466"/>
      <c r="AP202" s="466"/>
      <c r="AQ202" s="466"/>
      <c r="AR202" s="466">
        <f>IF(入力ｼｰﾄ2!O204="",0,70000)</f>
        <v>0</v>
      </c>
      <c r="AS202" s="466"/>
      <c r="AT202" s="466"/>
      <c r="AU202" s="466"/>
      <c r="AV202" s="466">
        <f t="shared" si="33"/>
        <v>0</v>
      </c>
      <c r="AW202" s="466"/>
      <c r="AX202" s="466"/>
      <c r="AY202" s="466"/>
    </row>
    <row r="203" spans="1:51">
      <c r="A203" s="459">
        <v>155</v>
      </c>
      <c r="B203" s="459"/>
      <c r="C203" s="459" t="str">
        <f>IF(入力ｼｰﾄ2!O205="","",入力ｼｰﾄ2!O205)</f>
        <v/>
      </c>
      <c r="D203" s="459"/>
      <c r="E203" s="459"/>
      <c r="F203" s="459"/>
      <c r="G203" s="459"/>
      <c r="H203" s="459"/>
      <c r="I203" s="464">
        <f>IF(入力ｼｰﾄ2!U205="",0,入力ｼｰﾄ2!U205)</f>
        <v>0</v>
      </c>
      <c r="J203" s="464"/>
      <c r="K203" s="464"/>
      <c r="L203" s="464">
        <f>IF(入力ｼｰﾄ2!X205="",0,入力ｼｰﾄ2!X205)</f>
        <v>0</v>
      </c>
      <c r="M203" s="464"/>
      <c r="N203" s="464"/>
      <c r="O203" s="464">
        <f>IF(入力ｼｰﾄ2!AA205="",0,入力ｼｰﾄ2!AA205)</f>
        <v>0</v>
      </c>
      <c r="P203" s="464"/>
      <c r="Q203" s="464"/>
      <c r="R203" s="465">
        <f t="shared" si="31"/>
        <v>0</v>
      </c>
      <c r="S203" s="465"/>
      <c r="T203" s="465"/>
      <c r="U203" s="459">
        <f>IF(入力ｼｰﾄ2!AG205="",0,入力ｼｰﾄ2!AG205)</f>
        <v>0</v>
      </c>
      <c r="V203" s="459"/>
      <c r="W203" s="459"/>
      <c r="X203" s="465">
        <f t="shared" si="32"/>
        <v>0</v>
      </c>
      <c r="Y203" s="465"/>
      <c r="Z203" s="465"/>
      <c r="AA203" s="465"/>
      <c r="AB203" s="466">
        <f>IF(入力ｼｰﾄ2!AN205="",0,入力ｼｰﾄ2!AN205)</f>
        <v>0</v>
      </c>
      <c r="AC203" s="466"/>
      <c r="AD203" s="466"/>
      <c r="AE203" s="466"/>
      <c r="AF203" s="467">
        <f t="shared" si="34"/>
        <v>0</v>
      </c>
      <c r="AG203" s="468"/>
      <c r="AH203" s="468"/>
      <c r="AI203" s="469"/>
      <c r="AJ203" s="466">
        <f>IF(入力ｼｰﾄ2!BU203=TRUE,20000,IF(入力ｼｰﾄ2!BV203=TRUE,11000,IF(入力ｼｰﾄ2!BW203=TRUE,2000,0)))</f>
        <v>0</v>
      </c>
      <c r="AK203" s="466"/>
      <c r="AL203" s="466"/>
      <c r="AM203" s="466"/>
      <c r="AN203" s="466">
        <f>IF(AJ203="-","-",IF(入力ｼｰﾄ2!BW203=TRUE,2000,ROUNDDOWN(X203*AJ203,0)))</f>
        <v>0</v>
      </c>
      <c r="AO203" s="466"/>
      <c r="AP203" s="466"/>
      <c r="AQ203" s="466"/>
      <c r="AR203" s="466">
        <f>IF(入力ｼｰﾄ2!O205="",0,70000)</f>
        <v>0</v>
      </c>
      <c r="AS203" s="466"/>
      <c r="AT203" s="466"/>
      <c r="AU203" s="466"/>
      <c r="AV203" s="466">
        <f t="shared" si="33"/>
        <v>0</v>
      </c>
      <c r="AW203" s="466"/>
      <c r="AX203" s="466"/>
      <c r="AY203" s="466"/>
    </row>
    <row r="204" spans="1:51">
      <c r="A204" s="459">
        <v>156</v>
      </c>
      <c r="B204" s="459"/>
      <c r="C204" s="459" t="str">
        <f>IF(入力ｼｰﾄ2!O206="","",入力ｼｰﾄ2!O206)</f>
        <v/>
      </c>
      <c r="D204" s="459"/>
      <c r="E204" s="459"/>
      <c r="F204" s="459"/>
      <c r="G204" s="459"/>
      <c r="H204" s="459"/>
      <c r="I204" s="464">
        <f>IF(入力ｼｰﾄ2!U206="",0,入力ｼｰﾄ2!U206)</f>
        <v>0</v>
      </c>
      <c r="J204" s="464"/>
      <c r="K204" s="464"/>
      <c r="L204" s="464">
        <f>IF(入力ｼｰﾄ2!X206="",0,入力ｼｰﾄ2!X206)</f>
        <v>0</v>
      </c>
      <c r="M204" s="464"/>
      <c r="N204" s="464"/>
      <c r="O204" s="464">
        <f>IF(入力ｼｰﾄ2!AA206="",0,入力ｼｰﾄ2!AA206)</f>
        <v>0</v>
      </c>
      <c r="P204" s="464"/>
      <c r="Q204" s="464"/>
      <c r="R204" s="465">
        <f t="shared" si="31"/>
        <v>0</v>
      </c>
      <c r="S204" s="465"/>
      <c r="T204" s="465"/>
      <c r="U204" s="459">
        <f>IF(入力ｼｰﾄ2!AG206="",0,入力ｼｰﾄ2!AG206)</f>
        <v>0</v>
      </c>
      <c r="V204" s="459"/>
      <c r="W204" s="459"/>
      <c r="X204" s="465">
        <f t="shared" si="32"/>
        <v>0</v>
      </c>
      <c r="Y204" s="465"/>
      <c r="Z204" s="465"/>
      <c r="AA204" s="465"/>
      <c r="AB204" s="466">
        <f>IF(入力ｼｰﾄ2!AN206="",0,入力ｼｰﾄ2!AN206)</f>
        <v>0</v>
      </c>
      <c r="AC204" s="466"/>
      <c r="AD204" s="466"/>
      <c r="AE204" s="466"/>
      <c r="AF204" s="467">
        <f t="shared" si="34"/>
        <v>0</v>
      </c>
      <c r="AG204" s="468"/>
      <c r="AH204" s="468"/>
      <c r="AI204" s="469"/>
      <c r="AJ204" s="466">
        <f>IF(入力ｼｰﾄ2!BU204=TRUE,20000,IF(入力ｼｰﾄ2!BV204=TRUE,11000,IF(入力ｼｰﾄ2!BW204=TRUE,2000,0)))</f>
        <v>0</v>
      </c>
      <c r="AK204" s="466"/>
      <c r="AL204" s="466"/>
      <c r="AM204" s="466"/>
      <c r="AN204" s="466">
        <f>IF(AJ204="-","-",IF(入力ｼｰﾄ2!BW204=TRUE,2000,ROUNDDOWN(X204*AJ204,0)))</f>
        <v>0</v>
      </c>
      <c r="AO204" s="466"/>
      <c r="AP204" s="466"/>
      <c r="AQ204" s="466"/>
      <c r="AR204" s="466">
        <f>IF(入力ｼｰﾄ2!O206="",0,70000)</f>
        <v>0</v>
      </c>
      <c r="AS204" s="466"/>
      <c r="AT204" s="466"/>
      <c r="AU204" s="466"/>
      <c r="AV204" s="466">
        <f t="shared" si="33"/>
        <v>0</v>
      </c>
      <c r="AW204" s="466"/>
      <c r="AX204" s="466"/>
      <c r="AY204" s="466"/>
    </row>
    <row r="205" spans="1:51">
      <c r="A205" s="459">
        <v>157</v>
      </c>
      <c r="B205" s="459"/>
      <c r="C205" s="459" t="str">
        <f>IF(入力ｼｰﾄ2!O207="","",入力ｼｰﾄ2!O207)</f>
        <v/>
      </c>
      <c r="D205" s="459"/>
      <c r="E205" s="459"/>
      <c r="F205" s="459"/>
      <c r="G205" s="459"/>
      <c r="H205" s="459"/>
      <c r="I205" s="464">
        <f>IF(入力ｼｰﾄ2!U207="",0,入力ｼｰﾄ2!U207)</f>
        <v>0</v>
      </c>
      <c r="J205" s="464"/>
      <c r="K205" s="464"/>
      <c r="L205" s="464">
        <f>IF(入力ｼｰﾄ2!X207="",0,入力ｼｰﾄ2!X207)</f>
        <v>0</v>
      </c>
      <c r="M205" s="464"/>
      <c r="N205" s="464"/>
      <c r="O205" s="464">
        <f>IF(入力ｼｰﾄ2!AA207="",0,入力ｼｰﾄ2!AA207)</f>
        <v>0</v>
      </c>
      <c r="P205" s="464"/>
      <c r="Q205" s="464"/>
      <c r="R205" s="465">
        <f t="shared" si="31"/>
        <v>0</v>
      </c>
      <c r="S205" s="465"/>
      <c r="T205" s="465"/>
      <c r="U205" s="459">
        <f>IF(入力ｼｰﾄ2!AG207="",0,入力ｼｰﾄ2!AG207)</f>
        <v>0</v>
      </c>
      <c r="V205" s="459"/>
      <c r="W205" s="459"/>
      <c r="X205" s="465">
        <f t="shared" si="32"/>
        <v>0</v>
      </c>
      <c r="Y205" s="465"/>
      <c r="Z205" s="465"/>
      <c r="AA205" s="465"/>
      <c r="AB205" s="466">
        <f>IF(入力ｼｰﾄ2!AN207="",0,入力ｼｰﾄ2!AN207)</f>
        <v>0</v>
      </c>
      <c r="AC205" s="466"/>
      <c r="AD205" s="466"/>
      <c r="AE205" s="466"/>
      <c r="AF205" s="467">
        <f t="shared" si="34"/>
        <v>0</v>
      </c>
      <c r="AG205" s="468"/>
      <c r="AH205" s="468"/>
      <c r="AI205" s="469"/>
      <c r="AJ205" s="466">
        <f>IF(入力ｼｰﾄ2!BU205=TRUE,20000,IF(入力ｼｰﾄ2!BV205=TRUE,11000,IF(入力ｼｰﾄ2!BW205=TRUE,2000,0)))</f>
        <v>0</v>
      </c>
      <c r="AK205" s="466"/>
      <c r="AL205" s="466"/>
      <c r="AM205" s="466"/>
      <c r="AN205" s="466">
        <f>IF(AJ205="-","-",IF(入力ｼｰﾄ2!BW205=TRUE,2000,ROUNDDOWN(X205*AJ205,0)))</f>
        <v>0</v>
      </c>
      <c r="AO205" s="466"/>
      <c r="AP205" s="466"/>
      <c r="AQ205" s="466"/>
      <c r="AR205" s="466">
        <f>IF(入力ｼｰﾄ2!O207="",0,70000)</f>
        <v>0</v>
      </c>
      <c r="AS205" s="466"/>
      <c r="AT205" s="466"/>
      <c r="AU205" s="466"/>
      <c r="AV205" s="466">
        <f t="shared" si="33"/>
        <v>0</v>
      </c>
      <c r="AW205" s="466"/>
      <c r="AX205" s="466"/>
      <c r="AY205" s="466"/>
    </row>
    <row r="206" spans="1:51">
      <c r="A206" s="459">
        <v>158</v>
      </c>
      <c r="B206" s="459"/>
      <c r="C206" s="459" t="str">
        <f>IF(入力ｼｰﾄ2!O208="","",入力ｼｰﾄ2!O208)</f>
        <v/>
      </c>
      <c r="D206" s="459"/>
      <c r="E206" s="459"/>
      <c r="F206" s="459"/>
      <c r="G206" s="459"/>
      <c r="H206" s="459"/>
      <c r="I206" s="464">
        <f>IF(入力ｼｰﾄ2!U208="",0,入力ｼｰﾄ2!U208)</f>
        <v>0</v>
      </c>
      <c r="J206" s="464"/>
      <c r="K206" s="464"/>
      <c r="L206" s="464">
        <f>IF(入力ｼｰﾄ2!X208="",0,入力ｼｰﾄ2!X208)</f>
        <v>0</v>
      </c>
      <c r="M206" s="464"/>
      <c r="N206" s="464"/>
      <c r="O206" s="464">
        <f>IF(入力ｼｰﾄ2!AA208="",0,入力ｼｰﾄ2!AA208)</f>
        <v>0</v>
      </c>
      <c r="P206" s="464"/>
      <c r="Q206" s="464"/>
      <c r="R206" s="465">
        <f t="shared" si="31"/>
        <v>0</v>
      </c>
      <c r="S206" s="465"/>
      <c r="T206" s="465"/>
      <c r="U206" s="459">
        <f>IF(入力ｼｰﾄ2!AG208="",0,入力ｼｰﾄ2!AG208)</f>
        <v>0</v>
      </c>
      <c r="V206" s="459"/>
      <c r="W206" s="459"/>
      <c r="X206" s="465">
        <f t="shared" si="32"/>
        <v>0</v>
      </c>
      <c r="Y206" s="465"/>
      <c r="Z206" s="465"/>
      <c r="AA206" s="465"/>
      <c r="AB206" s="466">
        <f>IF(入力ｼｰﾄ2!AN208="",0,入力ｼｰﾄ2!AN208)</f>
        <v>0</v>
      </c>
      <c r="AC206" s="466"/>
      <c r="AD206" s="466"/>
      <c r="AE206" s="466"/>
      <c r="AF206" s="467">
        <f t="shared" si="34"/>
        <v>0</v>
      </c>
      <c r="AG206" s="468"/>
      <c r="AH206" s="468"/>
      <c r="AI206" s="469"/>
      <c r="AJ206" s="466">
        <f>IF(入力ｼｰﾄ2!BU206=TRUE,20000,IF(入力ｼｰﾄ2!BV206=TRUE,11000,IF(入力ｼｰﾄ2!BW206=TRUE,2000,0)))</f>
        <v>0</v>
      </c>
      <c r="AK206" s="466"/>
      <c r="AL206" s="466"/>
      <c r="AM206" s="466"/>
      <c r="AN206" s="466">
        <f>IF(AJ206="-","-",IF(入力ｼｰﾄ2!BW206=TRUE,2000,ROUNDDOWN(X206*AJ206,0)))</f>
        <v>0</v>
      </c>
      <c r="AO206" s="466"/>
      <c r="AP206" s="466"/>
      <c r="AQ206" s="466"/>
      <c r="AR206" s="466">
        <f>IF(入力ｼｰﾄ2!O208="",0,70000)</f>
        <v>0</v>
      </c>
      <c r="AS206" s="466"/>
      <c r="AT206" s="466"/>
      <c r="AU206" s="466"/>
      <c r="AV206" s="466">
        <f t="shared" si="33"/>
        <v>0</v>
      </c>
      <c r="AW206" s="466"/>
      <c r="AX206" s="466"/>
      <c r="AY206" s="466"/>
    </row>
    <row r="207" spans="1:51">
      <c r="A207" s="459">
        <v>159</v>
      </c>
      <c r="B207" s="459"/>
      <c r="C207" s="459" t="str">
        <f>IF(入力ｼｰﾄ2!O209="","",入力ｼｰﾄ2!O209)</f>
        <v/>
      </c>
      <c r="D207" s="459"/>
      <c r="E207" s="459"/>
      <c r="F207" s="459"/>
      <c r="G207" s="459"/>
      <c r="H207" s="459"/>
      <c r="I207" s="464">
        <f>IF(入力ｼｰﾄ2!U209="",0,入力ｼｰﾄ2!U209)</f>
        <v>0</v>
      </c>
      <c r="J207" s="464"/>
      <c r="K207" s="464"/>
      <c r="L207" s="464">
        <f>IF(入力ｼｰﾄ2!X209="",0,入力ｼｰﾄ2!X209)</f>
        <v>0</v>
      </c>
      <c r="M207" s="464"/>
      <c r="N207" s="464"/>
      <c r="O207" s="464">
        <f>IF(入力ｼｰﾄ2!AA209="",0,入力ｼｰﾄ2!AA209)</f>
        <v>0</v>
      </c>
      <c r="P207" s="464"/>
      <c r="Q207" s="464"/>
      <c r="R207" s="465">
        <f t="shared" si="31"/>
        <v>0</v>
      </c>
      <c r="S207" s="465"/>
      <c r="T207" s="465"/>
      <c r="U207" s="459">
        <f>IF(入力ｼｰﾄ2!AG209="",0,入力ｼｰﾄ2!AG209)</f>
        <v>0</v>
      </c>
      <c r="V207" s="459"/>
      <c r="W207" s="459"/>
      <c r="X207" s="465">
        <f t="shared" si="32"/>
        <v>0</v>
      </c>
      <c r="Y207" s="465"/>
      <c r="Z207" s="465"/>
      <c r="AA207" s="465"/>
      <c r="AB207" s="466">
        <f>IF(入力ｼｰﾄ2!AN209="",0,入力ｼｰﾄ2!AN209)</f>
        <v>0</v>
      </c>
      <c r="AC207" s="466"/>
      <c r="AD207" s="466"/>
      <c r="AE207" s="466"/>
      <c r="AF207" s="467">
        <f t="shared" si="34"/>
        <v>0</v>
      </c>
      <c r="AG207" s="468"/>
      <c r="AH207" s="468"/>
      <c r="AI207" s="469"/>
      <c r="AJ207" s="466">
        <f>IF(入力ｼｰﾄ2!BU207=TRUE,20000,IF(入力ｼｰﾄ2!BV207=TRUE,11000,IF(入力ｼｰﾄ2!BW207=TRUE,2000,0)))</f>
        <v>0</v>
      </c>
      <c r="AK207" s="466"/>
      <c r="AL207" s="466"/>
      <c r="AM207" s="466"/>
      <c r="AN207" s="466">
        <f>IF(AJ207="-","-",IF(入力ｼｰﾄ2!BW207=TRUE,2000,ROUNDDOWN(X207*AJ207,0)))</f>
        <v>0</v>
      </c>
      <c r="AO207" s="466"/>
      <c r="AP207" s="466"/>
      <c r="AQ207" s="466"/>
      <c r="AR207" s="466">
        <f>IF(入力ｼｰﾄ2!O209="",0,70000)</f>
        <v>0</v>
      </c>
      <c r="AS207" s="466"/>
      <c r="AT207" s="466"/>
      <c r="AU207" s="466"/>
      <c r="AV207" s="466">
        <f t="shared" si="33"/>
        <v>0</v>
      </c>
      <c r="AW207" s="466"/>
      <c r="AX207" s="466"/>
      <c r="AY207" s="466"/>
    </row>
    <row r="208" spans="1:51">
      <c r="A208" s="459">
        <v>160</v>
      </c>
      <c r="B208" s="459"/>
      <c r="C208" s="459" t="str">
        <f>IF(入力ｼｰﾄ2!O210="","",入力ｼｰﾄ2!O210)</f>
        <v/>
      </c>
      <c r="D208" s="459"/>
      <c r="E208" s="459"/>
      <c r="F208" s="459"/>
      <c r="G208" s="459"/>
      <c r="H208" s="459"/>
      <c r="I208" s="464">
        <f>IF(入力ｼｰﾄ2!U210="",0,入力ｼｰﾄ2!U210)</f>
        <v>0</v>
      </c>
      <c r="J208" s="464"/>
      <c r="K208" s="464"/>
      <c r="L208" s="464">
        <f>IF(入力ｼｰﾄ2!X210="",0,入力ｼｰﾄ2!X210)</f>
        <v>0</v>
      </c>
      <c r="M208" s="464"/>
      <c r="N208" s="464"/>
      <c r="O208" s="464">
        <f>IF(入力ｼｰﾄ2!AA210="",0,入力ｼｰﾄ2!AA210)</f>
        <v>0</v>
      </c>
      <c r="P208" s="464"/>
      <c r="Q208" s="464"/>
      <c r="R208" s="465">
        <f t="shared" si="31"/>
        <v>0</v>
      </c>
      <c r="S208" s="465"/>
      <c r="T208" s="465"/>
      <c r="U208" s="459">
        <f>IF(入力ｼｰﾄ2!AG210="",0,入力ｼｰﾄ2!AG210)</f>
        <v>0</v>
      </c>
      <c r="V208" s="459"/>
      <c r="W208" s="459"/>
      <c r="X208" s="465">
        <f t="shared" si="32"/>
        <v>0</v>
      </c>
      <c r="Y208" s="465"/>
      <c r="Z208" s="465"/>
      <c r="AA208" s="465"/>
      <c r="AB208" s="466">
        <f>IF(入力ｼｰﾄ2!AN210="",0,入力ｼｰﾄ2!AN210)</f>
        <v>0</v>
      </c>
      <c r="AC208" s="466"/>
      <c r="AD208" s="466"/>
      <c r="AE208" s="466"/>
      <c r="AF208" s="467">
        <f t="shared" si="34"/>
        <v>0</v>
      </c>
      <c r="AG208" s="468"/>
      <c r="AH208" s="468"/>
      <c r="AI208" s="469"/>
      <c r="AJ208" s="466">
        <f>IF(入力ｼｰﾄ2!BU208=TRUE,20000,IF(入力ｼｰﾄ2!BV208=TRUE,11000,IF(入力ｼｰﾄ2!BW208=TRUE,2000,0)))</f>
        <v>0</v>
      </c>
      <c r="AK208" s="466"/>
      <c r="AL208" s="466"/>
      <c r="AM208" s="466"/>
      <c r="AN208" s="466">
        <f>IF(AJ208="-","-",IF(入力ｼｰﾄ2!BW208=TRUE,2000,ROUNDDOWN(X208*AJ208,0)))</f>
        <v>0</v>
      </c>
      <c r="AO208" s="466"/>
      <c r="AP208" s="466"/>
      <c r="AQ208" s="466"/>
      <c r="AR208" s="466">
        <f>IF(入力ｼｰﾄ2!O210="",0,70000)</f>
        <v>0</v>
      </c>
      <c r="AS208" s="466"/>
      <c r="AT208" s="466"/>
      <c r="AU208" s="466"/>
      <c r="AV208" s="466">
        <f t="shared" si="33"/>
        <v>0</v>
      </c>
      <c r="AW208" s="466"/>
      <c r="AX208" s="466"/>
      <c r="AY208" s="466"/>
    </row>
    <row r="209" spans="1:51">
      <c r="A209" s="459">
        <v>161</v>
      </c>
      <c r="B209" s="459"/>
      <c r="C209" s="459" t="str">
        <f>IF(入力ｼｰﾄ2!O211="","",入力ｼｰﾄ2!O211)</f>
        <v/>
      </c>
      <c r="D209" s="459"/>
      <c r="E209" s="459"/>
      <c r="F209" s="459"/>
      <c r="G209" s="459"/>
      <c r="H209" s="459"/>
      <c r="I209" s="464">
        <f>IF(入力ｼｰﾄ2!U211="",0,入力ｼｰﾄ2!U211)</f>
        <v>0</v>
      </c>
      <c r="J209" s="464"/>
      <c r="K209" s="464"/>
      <c r="L209" s="464">
        <f>IF(入力ｼｰﾄ2!X211="",0,入力ｼｰﾄ2!X211)</f>
        <v>0</v>
      </c>
      <c r="M209" s="464"/>
      <c r="N209" s="464"/>
      <c r="O209" s="464">
        <f>IF(入力ｼｰﾄ2!AA211="",0,入力ｼｰﾄ2!AA211)</f>
        <v>0</v>
      </c>
      <c r="P209" s="464"/>
      <c r="Q209" s="464"/>
      <c r="R209" s="465">
        <f t="shared" si="31"/>
        <v>0</v>
      </c>
      <c r="S209" s="465"/>
      <c r="T209" s="465"/>
      <c r="U209" s="459">
        <f>IF(入力ｼｰﾄ2!AG211="",0,入力ｼｰﾄ2!AG211)</f>
        <v>0</v>
      </c>
      <c r="V209" s="459"/>
      <c r="W209" s="459"/>
      <c r="X209" s="465">
        <f t="shared" si="32"/>
        <v>0</v>
      </c>
      <c r="Y209" s="465"/>
      <c r="Z209" s="465"/>
      <c r="AA209" s="465"/>
      <c r="AB209" s="466">
        <f>IF(入力ｼｰﾄ2!AN211="",0,入力ｼｰﾄ2!AN211)</f>
        <v>0</v>
      </c>
      <c r="AC209" s="466"/>
      <c r="AD209" s="466"/>
      <c r="AE209" s="466"/>
      <c r="AF209" s="467">
        <f t="shared" si="34"/>
        <v>0</v>
      </c>
      <c r="AG209" s="468"/>
      <c r="AH209" s="468"/>
      <c r="AI209" s="469"/>
      <c r="AJ209" s="466">
        <f>IF(入力ｼｰﾄ2!BU209=TRUE,20000,IF(入力ｼｰﾄ2!BV209=TRUE,11000,IF(入力ｼｰﾄ2!BW209=TRUE,2000,0)))</f>
        <v>0</v>
      </c>
      <c r="AK209" s="466"/>
      <c r="AL209" s="466"/>
      <c r="AM209" s="466"/>
      <c r="AN209" s="466">
        <f>IF(AJ209="-","-",IF(入力ｼｰﾄ2!BW209=TRUE,2000,ROUNDDOWN(X209*AJ209,0)))</f>
        <v>0</v>
      </c>
      <c r="AO209" s="466"/>
      <c r="AP209" s="466"/>
      <c r="AQ209" s="466"/>
      <c r="AR209" s="466">
        <f>IF(入力ｼｰﾄ2!O211="",0,70000)</f>
        <v>0</v>
      </c>
      <c r="AS209" s="466"/>
      <c r="AT209" s="466"/>
      <c r="AU209" s="466"/>
      <c r="AV209" s="466">
        <f t="shared" si="33"/>
        <v>0</v>
      </c>
      <c r="AW209" s="466"/>
      <c r="AX209" s="466"/>
      <c r="AY209" s="466"/>
    </row>
    <row r="210" spans="1:51">
      <c r="A210" s="459">
        <v>162</v>
      </c>
      <c r="B210" s="459"/>
      <c r="C210" s="459" t="str">
        <f>IF(入力ｼｰﾄ2!O212="","",入力ｼｰﾄ2!O212)</f>
        <v/>
      </c>
      <c r="D210" s="459"/>
      <c r="E210" s="459"/>
      <c r="F210" s="459"/>
      <c r="G210" s="459"/>
      <c r="H210" s="459"/>
      <c r="I210" s="464">
        <f>IF(入力ｼｰﾄ2!U212="",0,入力ｼｰﾄ2!U212)</f>
        <v>0</v>
      </c>
      <c r="J210" s="464"/>
      <c r="K210" s="464"/>
      <c r="L210" s="464">
        <f>IF(入力ｼｰﾄ2!X212="",0,入力ｼｰﾄ2!X212)</f>
        <v>0</v>
      </c>
      <c r="M210" s="464"/>
      <c r="N210" s="464"/>
      <c r="O210" s="464">
        <f>IF(入力ｼｰﾄ2!AA212="",0,入力ｼｰﾄ2!AA212)</f>
        <v>0</v>
      </c>
      <c r="P210" s="464"/>
      <c r="Q210" s="464"/>
      <c r="R210" s="465">
        <f t="shared" si="31"/>
        <v>0</v>
      </c>
      <c r="S210" s="465"/>
      <c r="T210" s="465"/>
      <c r="U210" s="459">
        <f>IF(入力ｼｰﾄ2!AG212="",0,入力ｼｰﾄ2!AG212)</f>
        <v>0</v>
      </c>
      <c r="V210" s="459"/>
      <c r="W210" s="459"/>
      <c r="X210" s="465">
        <f t="shared" si="32"/>
        <v>0</v>
      </c>
      <c r="Y210" s="465"/>
      <c r="Z210" s="465"/>
      <c r="AA210" s="465"/>
      <c r="AB210" s="466">
        <f>IF(入力ｼｰﾄ2!AN212="",0,入力ｼｰﾄ2!AN212)</f>
        <v>0</v>
      </c>
      <c r="AC210" s="466"/>
      <c r="AD210" s="466"/>
      <c r="AE210" s="466"/>
      <c r="AF210" s="467">
        <f t="shared" si="34"/>
        <v>0</v>
      </c>
      <c r="AG210" s="468"/>
      <c r="AH210" s="468"/>
      <c r="AI210" s="469"/>
      <c r="AJ210" s="466">
        <f>IF(入力ｼｰﾄ2!BU210=TRUE,20000,IF(入力ｼｰﾄ2!BV210=TRUE,11000,IF(入力ｼｰﾄ2!BW210=TRUE,2000,0)))</f>
        <v>0</v>
      </c>
      <c r="AK210" s="466"/>
      <c r="AL210" s="466"/>
      <c r="AM210" s="466"/>
      <c r="AN210" s="466">
        <f>IF(AJ210="-","-",IF(入力ｼｰﾄ2!BW210=TRUE,2000,ROUNDDOWN(X210*AJ210,0)))</f>
        <v>0</v>
      </c>
      <c r="AO210" s="466"/>
      <c r="AP210" s="466"/>
      <c r="AQ210" s="466"/>
      <c r="AR210" s="466">
        <f>IF(入力ｼｰﾄ2!O212="",0,70000)</f>
        <v>0</v>
      </c>
      <c r="AS210" s="466"/>
      <c r="AT210" s="466"/>
      <c r="AU210" s="466"/>
      <c r="AV210" s="466">
        <f t="shared" si="33"/>
        <v>0</v>
      </c>
      <c r="AW210" s="466"/>
      <c r="AX210" s="466"/>
      <c r="AY210" s="466"/>
    </row>
    <row r="211" spans="1:51">
      <c r="A211" s="459">
        <v>163</v>
      </c>
      <c r="B211" s="459"/>
      <c r="C211" s="459" t="str">
        <f>IF(入力ｼｰﾄ2!O213="","",入力ｼｰﾄ2!O213)</f>
        <v/>
      </c>
      <c r="D211" s="459"/>
      <c r="E211" s="459"/>
      <c r="F211" s="459"/>
      <c r="G211" s="459"/>
      <c r="H211" s="459"/>
      <c r="I211" s="464">
        <f>IF(入力ｼｰﾄ2!U213="",0,入力ｼｰﾄ2!U213)</f>
        <v>0</v>
      </c>
      <c r="J211" s="464"/>
      <c r="K211" s="464"/>
      <c r="L211" s="464">
        <f>IF(入力ｼｰﾄ2!X213="",0,入力ｼｰﾄ2!X213)</f>
        <v>0</v>
      </c>
      <c r="M211" s="464"/>
      <c r="N211" s="464"/>
      <c r="O211" s="464">
        <f>IF(入力ｼｰﾄ2!AA213="",0,入力ｼｰﾄ2!AA213)</f>
        <v>0</v>
      </c>
      <c r="P211" s="464"/>
      <c r="Q211" s="464"/>
      <c r="R211" s="465">
        <f t="shared" si="31"/>
        <v>0</v>
      </c>
      <c r="S211" s="465"/>
      <c r="T211" s="465"/>
      <c r="U211" s="459">
        <f>IF(入力ｼｰﾄ2!AG213="",0,入力ｼｰﾄ2!AG213)</f>
        <v>0</v>
      </c>
      <c r="V211" s="459"/>
      <c r="W211" s="459"/>
      <c r="X211" s="465">
        <f t="shared" si="32"/>
        <v>0</v>
      </c>
      <c r="Y211" s="465"/>
      <c r="Z211" s="465"/>
      <c r="AA211" s="465"/>
      <c r="AB211" s="466">
        <f>IF(入力ｼｰﾄ2!AN213="",0,入力ｼｰﾄ2!AN213)</f>
        <v>0</v>
      </c>
      <c r="AC211" s="466"/>
      <c r="AD211" s="466"/>
      <c r="AE211" s="466"/>
      <c r="AF211" s="467">
        <f t="shared" si="34"/>
        <v>0</v>
      </c>
      <c r="AG211" s="468"/>
      <c r="AH211" s="468"/>
      <c r="AI211" s="469"/>
      <c r="AJ211" s="466">
        <f>IF(入力ｼｰﾄ2!BU211=TRUE,20000,IF(入力ｼｰﾄ2!BV211=TRUE,11000,IF(入力ｼｰﾄ2!BW211=TRUE,2000,0)))</f>
        <v>0</v>
      </c>
      <c r="AK211" s="466"/>
      <c r="AL211" s="466"/>
      <c r="AM211" s="466"/>
      <c r="AN211" s="466">
        <f>IF(AJ211="-","-",IF(入力ｼｰﾄ2!BW211=TRUE,2000,ROUNDDOWN(X211*AJ211,0)))</f>
        <v>0</v>
      </c>
      <c r="AO211" s="466"/>
      <c r="AP211" s="466"/>
      <c r="AQ211" s="466"/>
      <c r="AR211" s="466">
        <f>IF(入力ｼｰﾄ2!O213="",0,70000)</f>
        <v>0</v>
      </c>
      <c r="AS211" s="466"/>
      <c r="AT211" s="466"/>
      <c r="AU211" s="466"/>
      <c r="AV211" s="466">
        <f t="shared" si="33"/>
        <v>0</v>
      </c>
      <c r="AW211" s="466"/>
      <c r="AX211" s="466"/>
      <c r="AY211" s="466"/>
    </row>
    <row r="212" spans="1:51">
      <c r="A212" s="459">
        <v>164</v>
      </c>
      <c r="B212" s="459"/>
      <c r="C212" s="459" t="str">
        <f>IF(入力ｼｰﾄ2!O214="","",入力ｼｰﾄ2!O214)</f>
        <v/>
      </c>
      <c r="D212" s="459"/>
      <c r="E212" s="459"/>
      <c r="F212" s="459"/>
      <c r="G212" s="459"/>
      <c r="H212" s="459"/>
      <c r="I212" s="464">
        <f>IF(入力ｼｰﾄ2!U214="",0,入力ｼｰﾄ2!U214)</f>
        <v>0</v>
      </c>
      <c r="J212" s="464"/>
      <c r="K212" s="464"/>
      <c r="L212" s="464">
        <f>IF(入力ｼｰﾄ2!X214="",0,入力ｼｰﾄ2!X214)</f>
        <v>0</v>
      </c>
      <c r="M212" s="464"/>
      <c r="N212" s="464"/>
      <c r="O212" s="464">
        <f>IF(入力ｼｰﾄ2!AA214="",0,入力ｼｰﾄ2!AA214)</f>
        <v>0</v>
      </c>
      <c r="P212" s="464"/>
      <c r="Q212" s="464"/>
      <c r="R212" s="465">
        <f t="shared" si="31"/>
        <v>0</v>
      </c>
      <c r="S212" s="465"/>
      <c r="T212" s="465"/>
      <c r="U212" s="459">
        <f>IF(入力ｼｰﾄ2!AG214="",0,入力ｼｰﾄ2!AG214)</f>
        <v>0</v>
      </c>
      <c r="V212" s="459"/>
      <c r="W212" s="459"/>
      <c r="X212" s="465">
        <f t="shared" si="32"/>
        <v>0</v>
      </c>
      <c r="Y212" s="465"/>
      <c r="Z212" s="465"/>
      <c r="AA212" s="465"/>
      <c r="AB212" s="466">
        <f>IF(入力ｼｰﾄ2!AN214="",0,入力ｼｰﾄ2!AN214)</f>
        <v>0</v>
      </c>
      <c r="AC212" s="466"/>
      <c r="AD212" s="466"/>
      <c r="AE212" s="466"/>
      <c r="AF212" s="467">
        <f t="shared" si="34"/>
        <v>0</v>
      </c>
      <c r="AG212" s="468"/>
      <c r="AH212" s="468"/>
      <c r="AI212" s="469"/>
      <c r="AJ212" s="466">
        <f>IF(入力ｼｰﾄ2!BU212=TRUE,20000,IF(入力ｼｰﾄ2!BV212=TRUE,11000,IF(入力ｼｰﾄ2!BW212=TRUE,2000,0)))</f>
        <v>0</v>
      </c>
      <c r="AK212" s="466"/>
      <c r="AL212" s="466"/>
      <c r="AM212" s="466"/>
      <c r="AN212" s="466">
        <f>IF(AJ212="-","-",IF(入力ｼｰﾄ2!BW212=TRUE,2000,ROUNDDOWN(X212*AJ212,0)))</f>
        <v>0</v>
      </c>
      <c r="AO212" s="466"/>
      <c r="AP212" s="466"/>
      <c r="AQ212" s="466"/>
      <c r="AR212" s="466">
        <f>IF(入力ｼｰﾄ2!O214="",0,70000)</f>
        <v>0</v>
      </c>
      <c r="AS212" s="466"/>
      <c r="AT212" s="466"/>
      <c r="AU212" s="466"/>
      <c r="AV212" s="466">
        <f t="shared" si="33"/>
        <v>0</v>
      </c>
      <c r="AW212" s="466"/>
      <c r="AX212" s="466"/>
      <c r="AY212" s="466"/>
    </row>
    <row r="213" spans="1:51">
      <c r="A213" s="459">
        <v>165</v>
      </c>
      <c r="B213" s="459"/>
      <c r="C213" s="459" t="str">
        <f>IF(入力ｼｰﾄ2!O215="","",入力ｼｰﾄ2!O215)</f>
        <v/>
      </c>
      <c r="D213" s="459"/>
      <c r="E213" s="459"/>
      <c r="F213" s="459"/>
      <c r="G213" s="459"/>
      <c r="H213" s="459"/>
      <c r="I213" s="464">
        <f>IF(入力ｼｰﾄ2!U215="",0,入力ｼｰﾄ2!U215)</f>
        <v>0</v>
      </c>
      <c r="J213" s="464"/>
      <c r="K213" s="464"/>
      <c r="L213" s="464">
        <f>IF(入力ｼｰﾄ2!X215="",0,入力ｼｰﾄ2!X215)</f>
        <v>0</v>
      </c>
      <c r="M213" s="464"/>
      <c r="N213" s="464"/>
      <c r="O213" s="464">
        <f>IF(入力ｼｰﾄ2!AA215="",0,入力ｼｰﾄ2!AA215)</f>
        <v>0</v>
      </c>
      <c r="P213" s="464"/>
      <c r="Q213" s="464"/>
      <c r="R213" s="465">
        <f t="shared" si="31"/>
        <v>0</v>
      </c>
      <c r="S213" s="465"/>
      <c r="T213" s="465"/>
      <c r="U213" s="459">
        <f>IF(入力ｼｰﾄ2!AG215="",0,入力ｼｰﾄ2!AG215)</f>
        <v>0</v>
      </c>
      <c r="V213" s="459"/>
      <c r="W213" s="459"/>
      <c r="X213" s="465">
        <f t="shared" si="32"/>
        <v>0</v>
      </c>
      <c r="Y213" s="465"/>
      <c r="Z213" s="465"/>
      <c r="AA213" s="465"/>
      <c r="AB213" s="466">
        <f>IF(入力ｼｰﾄ2!AN215="",0,入力ｼｰﾄ2!AN215)</f>
        <v>0</v>
      </c>
      <c r="AC213" s="466"/>
      <c r="AD213" s="466"/>
      <c r="AE213" s="466"/>
      <c r="AF213" s="467">
        <f t="shared" si="34"/>
        <v>0</v>
      </c>
      <c r="AG213" s="468"/>
      <c r="AH213" s="468"/>
      <c r="AI213" s="469"/>
      <c r="AJ213" s="466">
        <f>IF(入力ｼｰﾄ2!BU213=TRUE,20000,IF(入力ｼｰﾄ2!BV213=TRUE,11000,IF(入力ｼｰﾄ2!BW213=TRUE,2000,0)))</f>
        <v>0</v>
      </c>
      <c r="AK213" s="466"/>
      <c r="AL213" s="466"/>
      <c r="AM213" s="466"/>
      <c r="AN213" s="466">
        <f>IF(AJ213="-","-",IF(入力ｼｰﾄ2!BW213=TRUE,2000,ROUNDDOWN(X213*AJ213,0)))</f>
        <v>0</v>
      </c>
      <c r="AO213" s="466"/>
      <c r="AP213" s="466"/>
      <c r="AQ213" s="466"/>
      <c r="AR213" s="466">
        <f>IF(入力ｼｰﾄ2!O215="",0,70000)</f>
        <v>0</v>
      </c>
      <c r="AS213" s="466"/>
      <c r="AT213" s="466"/>
      <c r="AU213" s="466"/>
      <c r="AV213" s="466">
        <f t="shared" si="33"/>
        <v>0</v>
      </c>
      <c r="AW213" s="466"/>
      <c r="AX213" s="466"/>
      <c r="AY213" s="466"/>
    </row>
    <row r="214" spans="1:51">
      <c r="A214" s="459">
        <v>166</v>
      </c>
      <c r="B214" s="459"/>
      <c r="C214" s="459" t="str">
        <f>IF(入力ｼｰﾄ2!O216="","",入力ｼｰﾄ2!O216)</f>
        <v/>
      </c>
      <c r="D214" s="459"/>
      <c r="E214" s="459"/>
      <c r="F214" s="459"/>
      <c r="G214" s="459"/>
      <c r="H214" s="459"/>
      <c r="I214" s="464">
        <f>IF(入力ｼｰﾄ2!U216="",0,入力ｼｰﾄ2!U216)</f>
        <v>0</v>
      </c>
      <c r="J214" s="464"/>
      <c r="K214" s="464"/>
      <c r="L214" s="464">
        <f>IF(入力ｼｰﾄ2!X216="",0,入力ｼｰﾄ2!X216)</f>
        <v>0</v>
      </c>
      <c r="M214" s="464"/>
      <c r="N214" s="464"/>
      <c r="O214" s="464">
        <f>IF(入力ｼｰﾄ2!AA216="",0,入力ｼｰﾄ2!AA216)</f>
        <v>0</v>
      </c>
      <c r="P214" s="464"/>
      <c r="Q214" s="464"/>
      <c r="R214" s="465">
        <f t="shared" si="31"/>
        <v>0</v>
      </c>
      <c r="S214" s="465"/>
      <c r="T214" s="465"/>
      <c r="U214" s="459">
        <f>IF(入力ｼｰﾄ2!AG216="",0,入力ｼｰﾄ2!AG216)</f>
        <v>0</v>
      </c>
      <c r="V214" s="459"/>
      <c r="W214" s="459"/>
      <c r="X214" s="465">
        <f t="shared" si="32"/>
        <v>0</v>
      </c>
      <c r="Y214" s="465"/>
      <c r="Z214" s="465"/>
      <c r="AA214" s="465"/>
      <c r="AB214" s="466">
        <f>IF(入力ｼｰﾄ2!AN216="",0,入力ｼｰﾄ2!AN216)</f>
        <v>0</v>
      </c>
      <c r="AC214" s="466"/>
      <c r="AD214" s="466"/>
      <c r="AE214" s="466"/>
      <c r="AF214" s="467">
        <f t="shared" si="34"/>
        <v>0</v>
      </c>
      <c r="AG214" s="468"/>
      <c r="AH214" s="468"/>
      <c r="AI214" s="469"/>
      <c r="AJ214" s="466">
        <f>IF(入力ｼｰﾄ2!BU214=TRUE,20000,IF(入力ｼｰﾄ2!BV214=TRUE,11000,IF(入力ｼｰﾄ2!BW214=TRUE,2000,0)))</f>
        <v>0</v>
      </c>
      <c r="AK214" s="466"/>
      <c r="AL214" s="466"/>
      <c r="AM214" s="466"/>
      <c r="AN214" s="466">
        <f>IF(AJ214="-","-",IF(入力ｼｰﾄ2!BW214=TRUE,2000,ROUNDDOWN(X214*AJ214,0)))</f>
        <v>0</v>
      </c>
      <c r="AO214" s="466"/>
      <c r="AP214" s="466"/>
      <c r="AQ214" s="466"/>
      <c r="AR214" s="466">
        <f>IF(入力ｼｰﾄ2!O216="",0,70000)</f>
        <v>0</v>
      </c>
      <c r="AS214" s="466"/>
      <c r="AT214" s="466"/>
      <c r="AU214" s="466"/>
      <c r="AV214" s="466">
        <f t="shared" si="33"/>
        <v>0</v>
      </c>
      <c r="AW214" s="466"/>
      <c r="AX214" s="466"/>
      <c r="AY214" s="466"/>
    </row>
    <row r="215" spans="1:51">
      <c r="A215" s="459">
        <v>167</v>
      </c>
      <c r="B215" s="459"/>
      <c r="C215" s="459" t="str">
        <f>IF(入力ｼｰﾄ2!O217="","",入力ｼｰﾄ2!O217)</f>
        <v/>
      </c>
      <c r="D215" s="459"/>
      <c r="E215" s="459"/>
      <c r="F215" s="459"/>
      <c r="G215" s="459"/>
      <c r="H215" s="459"/>
      <c r="I215" s="464">
        <f>IF(入力ｼｰﾄ2!U217="",0,入力ｼｰﾄ2!U217)</f>
        <v>0</v>
      </c>
      <c r="J215" s="464"/>
      <c r="K215" s="464"/>
      <c r="L215" s="464">
        <f>IF(入力ｼｰﾄ2!X217="",0,入力ｼｰﾄ2!X217)</f>
        <v>0</v>
      </c>
      <c r="M215" s="464"/>
      <c r="N215" s="464"/>
      <c r="O215" s="464">
        <f>IF(入力ｼｰﾄ2!AA217="",0,入力ｼｰﾄ2!AA217)</f>
        <v>0</v>
      </c>
      <c r="P215" s="464"/>
      <c r="Q215" s="464"/>
      <c r="R215" s="465">
        <f t="shared" si="31"/>
        <v>0</v>
      </c>
      <c r="S215" s="465"/>
      <c r="T215" s="465"/>
      <c r="U215" s="459">
        <f>IF(入力ｼｰﾄ2!AG217="",0,入力ｼｰﾄ2!AG217)</f>
        <v>0</v>
      </c>
      <c r="V215" s="459"/>
      <c r="W215" s="459"/>
      <c r="X215" s="465">
        <f t="shared" si="32"/>
        <v>0</v>
      </c>
      <c r="Y215" s="465"/>
      <c r="Z215" s="465"/>
      <c r="AA215" s="465"/>
      <c r="AB215" s="466">
        <f>IF(入力ｼｰﾄ2!AN217="",0,入力ｼｰﾄ2!AN217)</f>
        <v>0</v>
      </c>
      <c r="AC215" s="466"/>
      <c r="AD215" s="466"/>
      <c r="AE215" s="466"/>
      <c r="AF215" s="467">
        <f t="shared" si="34"/>
        <v>0</v>
      </c>
      <c r="AG215" s="468"/>
      <c r="AH215" s="468"/>
      <c r="AI215" s="469"/>
      <c r="AJ215" s="466">
        <f>IF(入力ｼｰﾄ2!BU215=TRUE,20000,IF(入力ｼｰﾄ2!BV215=TRUE,11000,IF(入力ｼｰﾄ2!BW215=TRUE,2000,0)))</f>
        <v>0</v>
      </c>
      <c r="AK215" s="466"/>
      <c r="AL215" s="466"/>
      <c r="AM215" s="466"/>
      <c r="AN215" s="466">
        <f>IF(AJ215="-","-",IF(入力ｼｰﾄ2!BW215=TRUE,2000,ROUNDDOWN(X215*AJ215,0)))</f>
        <v>0</v>
      </c>
      <c r="AO215" s="466"/>
      <c r="AP215" s="466"/>
      <c r="AQ215" s="466"/>
      <c r="AR215" s="466">
        <f>IF(入力ｼｰﾄ2!O217="",0,70000)</f>
        <v>0</v>
      </c>
      <c r="AS215" s="466"/>
      <c r="AT215" s="466"/>
      <c r="AU215" s="466"/>
      <c r="AV215" s="466">
        <f t="shared" si="33"/>
        <v>0</v>
      </c>
      <c r="AW215" s="466"/>
      <c r="AX215" s="466"/>
      <c r="AY215" s="466"/>
    </row>
    <row r="216" spans="1:51">
      <c r="A216" s="459">
        <v>168</v>
      </c>
      <c r="B216" s="459"/>
      <c r="C216" s="459" t="str">
        <f>IF(入力ｼｰﾄ2!O218="","",入力ｼｰﾄ2!O218)</f>
        <v/>
      </c>
      <c r="D216" s="459"/>
      <c r="E216" s="459"/>
      <c r="F216" s="459"/>
      <c r="G216" s="459"/>
      <c r="H216" s="459"/>
      <c r="I216" s="464">
        <f>IF(入力ｼｰﾄ2!U218="",0,入力ｼｰﾄ2!U218)</f>
        <v>0</v>
      </c>
      <c r="J216" s="464"/>
      <c r="K216" s="464"/>
      <c r="L216" s="464">
        <f>IF(入力ｼｰﾄ2!X218="",0,入力ｼｰﾄ2!X218)</f>
        <v>0</v>
      </c>
      <c r="M216" s="464"/>
      <c r="N216" s="464"/>
      <c r="O216" s="464">
        <f>IF(入力ｼｰﾄ2!AA218="",0,入力ｼｰﾄ2!AA218)</f>
        <v>0</v>
      </c>
      <c r="P216" s="464"/>
      <c r="Q216" s="464"/>
      <c r="R216" s="465">
        <f t="shared" si="31"/>
        <v>0</v>
      </c>
      <c r="S216" s="465"/>
      <c r="T216" s="465"/>
      <c r="U216" s="459">
        <f>IF(入力ｼｰﾄ2!AG218="",0,入力ｼｰﾄ2!AG218)</f>
        <v>0</v>
      </c>
      <c r="V216" s="459"/>
      <c r="W216" s="459"/>
      <c r="X216" s="465">
        <f t="shared" si="32"/>
        <v>0</v>
      </c>
      <c r="Y216" s="465"/>
      <c r="Z216" s="465"/>
      <c r="AA216" s="465"/>
      <c r="AB216" s="466">
        <f>IF(入力ｼｰﾄ2!AN218="",0,入力ｼｰﾄ2!AN218)</f>
        <v>0</v>
      </c>
      <c r="AC216" s="466"/>
      <c r="AD216" s="466"/>
      <c r="AE216" s="466"/>
      <c r="AF216" s="467">
        <f t="shared" si="34"/>
        <v>0</v>
      </c>
      <c r="AG216" s="468"/>
      <c r="AH216" s="468"/>
      <c r="AI216" s="469"/>
      <c r="AJ216" s="466">
        <f>IF(入力ｼｰﾄ2!BU216=TRUE,20000,IF(入力ｼｰﾄ2!BV216=TRUE,11000,IF(入力ｼｰﾄ2!BW216=TRUE,2000,0)))</f>
        <v>0</v>
      </c>
      <c r="AK216" s="466"/>
      <c r="AL216" s="466"/>
      <c r="AM216" s="466"/>
      <c r="AN216" s="466">
        <f>IF(AJ216="-","-",IF(入力ｼｰﾄ2!BW216=TRUE,2000,ROUNDDOWN(X216*AJ216,0)))</f>
        <v>0</v>
      </c>
      <c r="AO216" s="466"/>
      <c r="AP216" s="466"/>
      <c r="AQ216" s="466"/>
      <c r="AR216" s="466">
        <f>IF(入力ｼｰﾄ2!O218="",0,70000)</f>
        <v>0</v>
      </c>
      <c r="AS216" s="466"/>
      <c r="AT216" s="466"/>
      <c r="AU216" s="466"/>
      <c r="AV216" s="466">
        <f t="shared" si="33"/>
        <v>0</v>
      </c>
      <c r="AW216" s="466"/>
      <c r="AX216" s="466"/>
      <c r="AY216" s="466"/>
    </row>
    <row r="217" spans="1:51">
      <c r="A217" s="459">
        <v>169</v>
      </c>
      <c r="B217" s="459"/>
      <c r="C217" s="459" t="str">
        <f>IF(入力ｼｰﾄ2!O219="","",入力ｼｰﾄ2!O219)</f>
        <v/>
      </c>
      <c r="D217" s="459"/>
      <c r="E217" s="459"/>
      <c r="F217" s="459"/>
      <c r="G217" s="459"/>
      <c r="H217" s="459"/>
      <c r="I217" s="464">
        <f>IF(入力ｼｰﾄ2!U219="",0,入力ｼｰﾄ2!U219)</f>
        <v>0</v>
      </c>
      <c r="J217" s="464"/>
      <c r="K217" s="464"/>
      <c r="L217" s="464">
        <f>IF(入力ｼｰﾄ2!X219="",0,入力ｼｰﾄ2!X219)</f>
        <v>0</v>
      </c>
      <c r="M217" s="464"/>
      <c r="N217" s="464"/>
      <c r="O217" s="464">
        <f>IF(入力ｼｰﾄ2!AA219="",0,入力ｼｰﾄ2!AA219)</f>
        <v>0</v>
      </c>
      <c r="P217" s="464"/>
      <c r="Q217" s="464"/>
      <c r="R217" s="465">
        <f t="shared" si="31"/>
        <v>0</v>
      </c>
      <c r="S217" s="465"/>
      <c r="T217" s="465"/>
      <c r="U217" s="459">
        <f>IF(入力ｼｰﾄ2!AG219="",0,入力ｼｰﾄ2!AG219)</f>
        <v>0</v>
      </c>
      <c r="V217" s="459"/>
      <c r="W217" s="459"/>
      <c r="X217" s="465">
        <f t="shared" si="32"/>
        <v>0</v>
      </c>
      <c r="Y217" s="465"/>
      <c r="Z217" s="465"/>
      <c r="AA217" s="465"/>
      <c r="AB217" s="466">
        <f>IF(入力ｼｰﾄ2!AN219="",0,入力ｼｰﾄ2!AN219)</f>
        <v>0</v>
      </c>
      <c r="AC217" s="466"/>
      <c r="AD217" s="466"/>
      <c r="AE217" s="466"/>
      <c r="AF217" s="467">
        <f t="shared" si="34"/>
        <v>0</v>
      </c>
      <c r="AG217" s="468"/>
      <c r="AH217" s="468"/>
      <c r="AI217" s="469"/>
      <c r="AJ217" s="466">
        <f>IF(入力ｼｰﾄ2!BU217=TRUE,20000,IF(入力ｼｰﾄ2!BV217=TRUE,11000,IF(入力ｼｰﾄ2!BW217=TRUE,2000,0)))</f>
        <v>0</v>
      </c>
      <c r="AK217" s="466"/>
      <c r="AL217" s="466"/>
      <c r="AM217" s="466"/>
      <c r="AN217" s="466">
        <f>IF(AJ217="-","-",IF(入力ｼｰﾄ2!BW217=TRUE,2000,ROUNDDOWN(X217*AJ217,0)))</f>
        <v>0</v>
      </c>
      <c r="AO217" s="466"/>
      <c r="AP217" s="466"/>
      <c r="AQ217" s="466"/>
      <c r="AR217" s="466">
        <f>IF(入力ｼｰﾄ2!O219="",0,70000)</f>
        <v>0</v>
      </c>
      <c r="AS217" s="466"/>
      <c r="AT217" s="466"/>
      <c r="AU217" s="466"/>
      <c r="AV217" s="466">
        <f t="shared" si="33"/>
        <v>0</v>
      </c>
      <c r="AW217" s="466"/>
      <c r="AX217" s="466"/>
      <c r="AY217" s="466"/>
    </row>
    <row r="218" spans="1:51">
      <c r="A218" s="459">
        <v>170</v>
      </c>
      <c r="B218" s="459"/>
      <c r="C218" s="459" t="str">
        <f>IF(入力ｼｰﾄ2!O220="","",入力ｼｰﾄ2!O220)</f>
        <v/>
      </c>
      <c r="D218" s="459"/>
      <c r="E218" s="459"/>
      <c r="F218" s="459"/>
      <c r="G218" s="459"/>
      <c r="H218" s="459"/>
      <c r="I218" s="464">
        <f>IF(入力ｼｰﾄ2!U220="",0,入力ｼｰﾄ2!U220)</f>
        <v>0</v>
      </c>
      <c r="J218" s="464"/>
      <c r="K218" s="464"/>
      <c r="L218" s="464">
        <f>IF(入力ｼｰﾄ2!X220="",0,入力ｼｰﾄ2!X220)</f>
        <v>0</v>
      </c>
      <c r="M218" s="464"/>
      <c r="N218" s="464"/>
      <c r="O218" s="464">
        <f>IF(入力ｼｰﾄ2!AA220="",0,入力ｼｰﾄ2!AA220)</f>
        <v>0</v>
      </c>
      <c r="P218" s="464"/>
      <c r="Q218" s="464"/>
      <c r="R218" s="465">
        <f t="shared" si="31"/>
        <v>0</v>
      </c>
      <c r="S218" s="465"/>
      <c r="T218" s="465"/>
      <c r="U218" s="459">
        <f>IF(入力ｼｰﾄ2!AG220="",0,入力ｼｰﾄ2!AG220)</f>
        <v>0</v>
      </c>
      <c r="V218" s="459"/>
      <c r="W218" s="459"/>
      <c r="X218" s="465">
        <f t="shared" si="32"/>
        <v>0</v>
      </c>
      <c r="Y218" s="465"/>
      <c r="Z218" s="465"/>
      <c r="AA218" s="465"/>
      <c r="AB218" s="466">
        <f>IF(入力ｼｰﾄ2!AN220="",0,入力ｼｰﾄ2!AN220)</f>
        <v>0</v>
      </c>
      <c r="AC218" s="466"/>
      <c r="AD218" s="466"/>
      <c r="AE218" s="466"/>
      <c r="AF218" s="467">
        <f t="shared" si="34"/>
        <v>0</v>
      </c>
      <c r="AG218" s="468"/>
      <c r="AH218" s="468"/>
      <c r="AI218" s="469"/>
      <c r="AJ218" s="466">
        <f>IF(入力ｼｰﾄ2!BU218=TRUE,20000,IF(入力ｼｰﾄ2!BV218=TRUE,11000,IF(入力ｼｰﾄ2!BW218=TRUE,2000,0)))</f>
        <v>0</v>
      </c>
      <c r="AK218" s="466"/>
      <c r="AL218" s="466"/>
      <c r="AM218" s="466"/>
      <c r="AN218" s="466">
        <f>IF(AJ218="-","-",IF(入力ｼｰﾄ2!BW218=TRUE,2000,ROUNDDOWN(X218*AJ218,0)))</f>
        <v>0</v>
      </c>
      <c r="AO218" s="466"/>
      <c r="AP218" s="466"/>
      <c r="AQ218" s="466"/>
      <c r="AR218" s="466">
        <f>IF(入力ｼｰﾄ2!O220="",0,70000)</f>
        <v>0</v>
      </c>
      <c r="AS218" s="466"/>
      <c r="AT218" s="466"/>
      <c r="AU218" s="466"/>
      <c r="AV218" s="466">
        <f t="shared" si="33"/>
        <v>0</v>
      </c>
      <c r="AW218" s="466"/>
      <c r="AX218" s="466"/>
      <c r="AY218" s="466"/>
    </row>
    <row r="219" spans="1:51">
      <c r="A219" s="459">
        <v>171</v>
      </c>
      <c r="B219" s="459"/>
      <c r="C219" s="459" t="str">
        <f>IF(入力ｼｰﾄ2!O221="","",入力ｼｰﾄ2!O221)</f>
        <v/>
      </c>
      <c r="D219" s="459"/>
      <c r="E219" s="459"/>
      <c r="F219" s="459"/>
      <c r="G219" s="459"/>
      <c r="H219" s="459"/>
      <c r="I219" s="464">
        <f>IF(入力ｼｰﾄ2!U221="",0,入力ｼｰﾄ2!U221)</f>
        <v>0</v>
      </c>
      <c r="J219" s="464"/>
      <c r="K219" s="464"/>
      <c r="L219" s="464">
        <f>IF(入力ｼｰﾄ2!X221="",0,入力ｼｰﾄ2!X221)</f>
        <v>0</v>
      </c>
      <c r="M219" s="464"/>
      <c r="N219" s="464"/>
      <c r="O219" s="464">
        <f>IF(入力ｼｰﾄ2!AA221="",0,入力ｼｰﾄ2!AA221)</f>
        <v>0</v>
      </c>
      <c r="P219" s="464"/>
      <c r="Q219" s="464"/>
      <c r="R219" s="465">
        <f t="shared" si="31"/>
        <v>0</v>
      </c>
      <c r="S219" s="465"/>
      <c r="T219" s="465"/>
      <c r="U219" s="459">
        <f>IF(入力ｼｰﾄ2!AG221="",0,入力ｼｰﾄ2!AG221)</f>
        <v>0</v>
      </c>
      <c r="V219" s="459"/>
      <c r="W219" s="459"/>
      <c r="X219" s="465">
        <f t="shared" si="32"/>
        <v>0</v>
      </c>
      <c r="Y219" s="465"/>
      <c r="Z219" s="465"/>
      <c r="AA219" s="465"/>
      <c r="AB219" s="466">
        <f>IF(入力ｼｰﾄ2!AN221="",0,入力ｼｰﾄ2!AN221)</f>
        <v>0</v>
      </c>
      <c r="AC219" s="466"/>
      <c r="AD219" s="466"/>
      <c r="AE219" s="466"/>
      <c r="AF219" s="467">
        <f t="shared" si="34"/>
        <v>0</v>
      </c>
      <c r="AG219" s="468"/>
      <c r="AH219" s="468"/>
      <c r="AI219" s="469"/>
      <c r="AJ219" s="466">
        <f>IF(入力ｼｰﾄ2!BU219=TRUE,20000,IF(入力ｼｰﾄ2!BV219=TRUE,11000,IF(入力ｼｰﾄ2!BW219=TRUE,2000,0)))</f>
        <v>0</v>
      </c>
      <c r="AK219" s="466"/>
      <c r="AL219" s="466"/>
      <c r="AM219" s="466"/>
      <c r="AN219" s="466">
        <f>IF(AJ219="-","-",IF(入力ｼｰﾄ2!BW219=TRUE,2000,ROUNDDOWN(X219*AJ219,0)))</f>
        <v>0</v>
      </c>
      <c r="AO219" s="466"/>
      <c r="AP219" s="466"/>
      <c r="AQ219" s="466"/>
      <c r="AR219" s="466">
        <f>IF(入力ｼｰﾄ2!O221="",0,70000)</f>
        <v>0</v>
      </c>
      <c r="AS219" s="466"/>
      <c r="AT219" s="466"/>
      <c r="AU219" s="466"/>
      <c r="AV219" s="466">
        <f t="shared" si="33"/>
        <v>0</v>
      </c>
      <c r="AW219" s="466"/>
      <c r="AX219" s="466"/>
      <c r="AY219" s="466"/>
    </row>
    <row r="220" spans="1:51">
      <c r="A220" s="459">
        <v>172</v>
      </c>
      <c r="B220" s="459"/>
      <c r="C220" s="459" t="str">
        <f>IF(入力ｼｰﾄ2!O222="","",入力ｼｰﾄ2!O222)</f>
        <v/>
      </c>
      <c r="D220" s="459"/>
      <c r="E220" s="459"/>
      <c r="F220" s="459"/>
      <c r="G220" s="459"/>
      <c r="H220" s="459"/>
      <c r="I220" s="464">
        <f>IF(入力ｼｰﾄ2!U222="",0,入力ｼｰﾄ2!U222)</f>
        <v>0</v>
      </c>
      <c r="J220" s="464"/>
      <c r="K220" s="464"/>
      <c r="L220" s="464">
        <f>IF(入力ｼｰﾄ2!X222="",0,入力ｼｰﾄ2!X222)</f>
        <v>0</v>
      </c>
      <c r="M220" s="464"/>
      <c r="N220" s="464"/>
      <c r="O220" s="464">
        <f>IF(入力ｼｰﾄ2!AA222="",0,入力ｼｰﾄ2!AA222)</f>
        <v>0</v>
      </c>
      <c r="P220" s="464"/>
      <c r="Q220" s="464"/>
      <c r="R220" s="465">
        <f t="shared" si="31"/>
        <v>0</v>
      </c>
      <c r="S220" s="465"/>
      <c r="T220" s="465"/>
      <c r="U220" s="459">
        <f>IF(入力ｼｰﾄ2!AG222="",0,入力ｼｰﾄ2!AG222)</f>
        <v>0</v>
      </c>
      <c r="V220" s="459"/>
      <c r="W220" s="459"/>
      <c r="X220" s="465">
        <f t="shared" si="32"/>
        <v>0</v>
      </c>
      <c r="Y220" s="465"/>
      <c r="Z220" s="465"/>
      <c r="AA220" s="465"/>
      <c r="AB220" s="466">
        <f>IF(入力ｼｰﾄ2!AN222="",0,入力ｼｰﾄ2!AN222)</f>
        <v>0</v>
      </c>
      <c r="AC220" s="466"/>
      <c r="AD220" s="466"/>
      <c r="AE220" s="466"/>
      <c r="AF220" s="467">
        <f t="shared" si="34"/>
        <v>0</v>
      </c>
      <c r="AG220" s="468"/>
      <c r="AH220" s="468"/>
      <c r="AI220" s="469"/>
      <c r="AJ220" s="466">
        <f>IF(入力ｼｰﾄ2!BU220=TRUE,20000,IF(入力ｼｰﾄ2!BV220=TRUE,11000,IF(入力ｼｰﾄ2!BW220=TRUE,2000,0)))</f>
        <v>0</v>
      </c>
      <c r="AK220" s="466"/>
      <c r="AL220" s="466"/>
      <c r="AM220" s="466"/>
      <c r="AN220" s="466">
        <f>IF(AJ220="-","-",IF(入力ｼｰﾄ2!BW220=TRUE,2000,ROUNDDOWN(X220*AJ220,0)))</f>
        <v>0</v>
      </c>
      <c r="AO220" s="466"/>
      <c r="AP220" s="466"/>
      <c r="AQ220" s="466"/>
      <c r="AR220" s="466">
        <f>IF(入力ｼｰﾄ2!O222="",0,70000)</f>
        <v>0</v>
      </c>
      <c r="AS220" s="466"/>
      <c r="AT220" s="466"/>
      <c r="AU220" s="466"/>
      <c r="AV220" s="466">
        <f t="shared" si="33"/>
        <v>0</v>
      </c>
      <c r="AW220" s="466"/>
      <c r="AX220" s="466"/>
      <c r="AY220" s="466"/>
    </row>
    <row r="221" spans="1:51">
      <c r="A221" s="459">
        <v>173</v>
      </c>
      <c r="B221" s="459"/>
      <c r="C221" s="459" t="str">
        <f>IF(入力ｼｰﾄ2!O223="","",入力ｼｰﾄ2!O223)</f>
        <v/>
      </c>
      <c r="D221" s="459"/>
      <c r="E221" s="459"/>
      <c r="F221" s="459"/>
      <c r="G221" s="459"/>
      <c r="H221" s="459"/>
      <c r="I221" s="464">
        <f>IF(入力ｼｰﾄ2!U223="",0,入力ｼｰﾄ2!U223)</f>
        <v>0</v>
      </c>
      <c r="J221" s="464"/>
      <c r="K221" s="464"/>
      <c r="L221" s="464">
        <f>IF(入力ｼｰﾄ2!X223="",0,入力ｼｰﾄ2!X223)</f>
        <v>0</v>
      </c>
      <c r="M221" s="464"/>
      <c r="N221" s="464"/>
      <c r="O221" s="464">
        <f>IF(入力ｼｰﾄ2!AA223="",0,入力ｼｰﾄ2!AA223)</f>
        <v>0</v>
      </c>
      <c r="P221" s="464"/>
      <c r="Q221" s="464"/>
      <c r="R221" s="465">
        <f t="shared" si="31"/>
        <v>0</v>
      </c>
      <c r="S221" s="465"/>
      <c r="T221" s="465"/>
      <c r="U221" s="459">
        <f>IF(入力ｼｰﾄ2!AG223="",0,入力ｼｰﾄ2!AG223)</f>
        <v>0</v>
      </c>
      <c r="V221" s="459"/>
      <c r="W221" s="459"/>
      <c r="X221" s="465">
        <f t="shared" si="32"/>
        <v>0</v>
      </c>
      <c r="Y221" s="465"/>
      <c r="Z221" s="465"/>
      <c r="AA221" s="465"/>
      <c r="AB221" s="466">
        <f>IF(入力ｼｰﾄ2!AN223="",0,入力ｼｰﾄ2!AN223)</f>
        <v>0</v>
      </c>
      <c r="AC221" s="466"/>
      <c r="AD221" s="466"/>
      <c r="AE221" s="466"/>
      <c r="AF221" s="467">
        <f t="shared" si="34"/>
        <v>0</v>
      </c>
      <c r="AG221" s="468"/>
      <c r="AH221" s="468"/>
      <c r="AI221" s="469"/>
      <c r="AJ221" s="466">
        <f>IF(入力ｼｰﾄ2!BU221=TRUE,20000,IF(入力ｼｰﾄ2!BV221=TRUE,11000,IF(入力ｼｰﾄ2!BW221=TRUE,2000,0)))</f>
        <v>0</v>
      </c>
      <c r="AK221" s="466"/>
      <c r="AL221" s="466"/>
      <c r="AM221" s="466"/>
      <c r="AN221" s="466">
        <f>IF(AJ221="-","-",IF(入力ｼｰﾄ2!BW221=TRUE,2000,ROUNDDOWN(X221*AJ221,0)))</f>
        <v>0</v>
      </c>
      <c r="AO221" s="466"/>
      <c r="AP221" s="466"/>
      <c r="AQ221" s="466"/>
      <c r="AR221" s="466">
        <f>IF(入力ｼｰﾄ2!O223="",0,70000)</f>
        <v>0</v>
      </c>
      <c r="AS221" s="466"/>
      <c r="AT221" s="466"/>
      <c r="AU221" s="466"/>
      <c r="AV221" s="466">
        <f t="shared" si="33"/>
        <v>0</v>
      </c>
      <c r="AW221" s="466"/>
      <c r="AX221" s="466"/>
      <c r="AY221" s="466"/>
    </row>
    <row r="222" spans="1:51">
      <c r="A222" s="459">
        <v>174</v>
      </c>
      <c r="B222" s="459"/>
      <c r="C222" s="459" t="str">
        <f>IF(入力ｼｰﾄ2!O224="","",入力ｼｰﾄ2!O224)</f>
        <v/>
      </c>
      <c r="D222" s="459"/>
      <c r="E222" s="459"/>
      <c r="F222" s="459"/>
      <c r="G222" s="459"/>
      <c r="H222" s="459"/>
      <c r="I222" s="464">
        <f>IF(入力ｼｰﾄ2!U224="",0,入力ｼｰﾄ2!U224)</f>
        <v>0</v>
      </c>
      <c r="J222" s="464"/>
      <c r="K222" s="464"/>
      <c r="L222" s="464">
        <f>IF(入力ｼｰﾄ2!X224="",0,入力ｼｰﾄ2!X224)</f>
        <v>0</v>
      </c>
      <c r="M222" s="464"/>
      <c r="N222" s="464"/>
      <c r="O222" s="464">
        <f>IF(入力ｼｰﾄ2!AA224="",0,入力ｼｰﾄ2!AA224)</f>
        <v>0</v>
      </c>
      <c r="P222" s="464"/>
      <c r="Q222" s="464"/>
      <c r="R222" s="465">
        <f t="shared" si="31"/>
        <v>0</v>
      </c>
      <c r="S222" s="465"/>
      <c r="T222" s="465"/>
      <c r="U222" s="459">
        <f>IF(入力ｼｰﾄ2!AG224="",0,入力ｼｰﾄ2!AG224)</f>
        <v>0</v>
      </c>
      <c r="V222" s="459"/>
      <c r="W222" s="459"/>
      <c r="X222" s="465">
        <f t="shared" si="32"/>
        <v>0</v>
      </c>
      <c r="Y222" s="465"/>
      <c r="Z222" s="465"/>
      <c r="AA222" s="465"/>
      <c r="AB222" s="466">
        <f>IF(入力ｼｰﾄ2!AN224="",0,入力ｼｰﾄ2!AN224)</f>
        <v>0</v>
      </c>
      <c r="AC222" s="466"/>
      <c r="AD222" s="466"/>
      <c r="AE222" s="466"/>
      <c r="AF222" s="467">
        <f t="shared" si="34"/>
        <v>0</v>
      </c>
      <c r="AG222" s="468"/>
      <c r="AH222" s="468"/>
      <c r="AI222" s="469"/>
      <c r="AJ222" s="466">
        <f>IF(入力ｼｰﾄ2!BU222=TRUE,20000,IF(入力ｼｰﾄ2!BV222=TRUE,11000,IF(入力ｼｰﾄ2!BW222=TRUE,2000,0)))</f>
        <v>0</v>
      </c>
      <c r="AK222" s="466"/>
      <c r="AL222" s="466"/>
      <c r="AM222" s="466"/>
      <c r="AN222" s="466">
        <f>IF(AJ222="-","-",IF(入力ｼｰﾄ2!BW222=TRUE,2000,ROUNDDOWN(X222*AJ222,0)))</f>
        <v>0</v>
      </c>
      <c r="AO222" s="466"/>
      <c r="AP222" s="466"/>
      <c r="AQ222" s="466"/>
      <c r="AR222" s="466">
        <f>IF(入力ｼｰﾄ2!O224="",0,70000)</f>
        <v>0</v>
      </c>
      <c r="AS222" s="466"/>
      <c r="AT222" s="466"/>
      <c r="AU222" s="466"/>
      <c r="AV222" s="466">
        <f t="shared" si="33"/>
        <v>0</v>
      </c>
      <c r="AW222" s="466"/>
      <c r="AX222" s="466"/>
      <c r="AY222" s="466"/>
    </row>
    <row r="223" spans="1:51">
      <c r="A223" s="459">
        <v>175</v>
      </c>
      <c r="B223" s="459"/>
      <c r="C223" s="459" t="str">
        <f>IF(入力ｼｰﾄ2!O225="","",入力ｼｰﾄ2!O225)</f>
        <v/>
      </c>
      <c r="D223" s="459"/>
      <c r="E223" s="459"/>
      <c r="F223" s="459"/>
      <c r="G223" s="459"/>
      <c r="H223" s="459"/>
      <c r="I223" s="464">
        <f>IF(入力ｼｰﾄ2!U225="",0,入力ｼｰﾄ2!U225)</f>
        <v>0</v>
      </c>
      <c r="J223" s="464"/>
      <c r="K223" s="464"/>
      <c r="L223" s="464">
        <f>IF(入力ｼｰﾄ2!X225="",0,入力ｼｰﾄ2!X225)</f>
        <v>0</v>
      </c>
      <c r="M223" s="464"/>
      <c r="N223" s="464"/>
      <c r="O223" s="464">
        <f>IF(入力ｼｰﾄ2!AA225="",0,入力ｼｰﾄ2!AA225)</f>
        <v>0</v>
      </c>
      <c r="P223" s="464"/>
      <c r="Q223" s="464"/>
      <c r="R223" s="465">
        <f t="shared" si="31"/>
        <v>0</v>
      </c>
      <c r="S223" s="465"/>
      <c r="T223" s="465"/>
      <c r="U223" s="459">
        <f>IF(入力ｼｰﾄ2!AG225="",0,入力ｼｰﾄ2!AG225)</f>
        <v>0</v>
      </c>
      <c r="V223" s="459"/>
      <c r="W223" s="459"/>
      <c r="X223" s="465">
        <f t="shared" si="32"/>
        <v>0</v>
      </c>
      <c r="Y223" s="465"/>
      <c r="Z223" s="465"/>
      <c r="AA223" s="465"/>
      <c r="AB223" s="466">
        <f>IF(入力ｼｰﾄ2!AN225="",0,入力ｼｰﾄ2!AN225)</f>
        <v>0</v>
      </c>
      <c r="AC223" s="466"/>
      <c r="AD223" s="466"/>
      <c r="AE223" s="466"/>
      <c r="AF223" s="467">
        <f t="shared" si="34"/>
        <v>0</v>
      </c>
      <c r="AG223" s="468"/>
      <c r="AH223" s="468"/>
      <c r="AI223" s="469"/>
      <c r="AJ223" s="466">
        <f>IF(入力ｼｰﾄ2!BU223=TRUE,20000,IF(入力ｼｰﾄ2!BV223=TRUE,11000,IF(入力ｼｰﾄ2!BW223=TRUE,2000,0)))</f>
        <v>0</v>
      </c>
      <c r="AK223" s="466"/>
      <c r="AL223" s="466"/>
      <c r="AM223" s="466"/>
      <c r="AN223" s="466">
        <f>IF(AJ223="-","-",IF(入力ｼｰﾄ2!BW223=TRUE,2000,ROUNDDOWN(X223*AJ223,0)))</f>
        <v>0</v>
      </c>
      <c r="AO223" s="466"/>
      <c r="AP223" s="466"/>
      <c r="AQ223" s="466"/>
      <c r="AR223" s="466">
        <f>IF(入力ｼｰﾄ2!O225="",0,70000)</f>
        <v>0</v>
      </c>
      <c r="AS223" s="466"/>
      <c r="AT223" s="466"/>
      <c r="AU223" s="466"/>
      <c r="AV223" s="466">
        <f t="shared" si="33"/>
        <v>0</v>
      </c>
      <c r="AW223" s="466"/>
      <c r="AX223" s="466"/>
      <c r="AY223" s="466"/>
    </row>
    <row r="224" spans="1:51">
      <c r="A224" s="459">
        <v>176</v>
      </c>
      <c r="B224" s="459"/>
      <c r="C224" s="459" t="str">
        <f>IF(入力ｼｰﾄ2!O226="","",入力ｼｰﾄ2!O226)</f>
        <v/>
      </c>
      <c r="D224" s="459"/>
      <c r="E224" s="459"/>
      <c r="F224" s="459"/>
      <c r="G224" s="459"/>
      <c r="H224" s="459"/>
      <c r="I224" s="464">
        <f>IF(入力ｼｰﾄ2!U226="",0,入力ｼｰﾄ2!U226)</f>
        <v>0</v>
      </c>
      <c r="J224" s="464"/>
      <c r="K224" s="464"/>
      <c r="L224" s="464">
        <f>IF(入力ｼｰﾄ2!X226="",0,入力ｼｰﾄ2!X226)</f>
        <v>0</v>
      </c>
      <c r="M224" s="464"/>
      <c r="N224" s="464"/>
      <c r="O224" s="464">
        <f>IF(入力ｼｰﾄ2!AA226="",0,入力ｼｰﾄ2!AA226)</f>
        <v>0</v>
      </c>
      <c r="P224" s="464"/>
      <c r="Q224" s="464"/>
      <c r="R224" s="465">
        <f t="shared" si="31"/>
        <v>0</v>
      </c>
      <c r="S224" s="465"/>
      <c r="T224" s="465"/>
      <c r="U224" s="459">
        <f>IF(入力ｼｰﾄ2!AG226="",0,入力ｼｰﾄ2!AG226)</f>
        <v>0</v>
      </c>
      <c r="V224" s="459"/>
      <c r="W224" s="459"/>
      <c r="X224" s="465">
        <f t="shared" si="32"/>
        <v>0</v>
      </c>
      <c r="Y224" s="465"/>
      <c r="Z224" s="465"/>
      <c r="AA224" s="465"/>
      <c r="AB224" s="466">
        <f>IF(入力ｼｰﾄ2!AN226="",0,入力ｼｰﾄ2!AN226)</f>
        <v>0</v>
      </c>
      <c r="AC224" s="466"/>
      <c r="AD224" s="466"/>
      <c r="AE224" s="466"/>
      <c r="AF224" s="467">
        <f t="shared" si="34"/>
        <v>0</v>
      </c>
      <c r="AG224" s="468"/>
      <c r="AH224" s="468"/>
      <c r="AI224" s="469"/>
      <c r="AJ224" s="466">
        <f>IF(入力ｼｰﾄ2!BU224=TRUE,20000,IF(入力ｼｰﾄ2!BV224=TRUE,11000,IF(入力ｼｰﾄ2!BW224=TRUE,2000,0)))</f>
        <v>0</v>
      </c>
      <c r="AK224" s="466"/>
      <c r="AL224" s="466"/>
      <c r="AM224" s="466"/>
      <c r="AN224" s="466">
        <f>IF(AJ224="-","-",IF(入力ｼｰﾄ2!BW224=TRUE,2000,ROUNDDOWN(X224*AJ224,0)))</f>
        <v>0</v>
      </c>
      <c r="AO224" s="466"/>
      <c r="AP224" s="466"/>
      <c r="AQ224" s="466"/>
      <c r="AR224" s="466">
        <f>IF(入力ｼｰﾄ2!O226="",0,70000)</f>
        <v>0</v>
      </c>
      <c r="AS224" s="466"/>
      <c r="AT224" s="466"/>
      <c r="AU224" s="466"/>
      <c r="AV224" s="466">
        <f t="shared" si="33"/>
        <v>0</v>
      </c>
      <c r="AW224" s="466"/>
      <c r="AX224" s="466"/>
      <c r="AY224" s="466"/>
    </row>
    <row r="225" spans="1:51">
      <c r="A225" s="459">
        <v>177</v>
      </c>
      <c r="B225" s="459"/>
      <c r="C225" s="459" t="str">
        <f>IF(入力ｼｰﾄ2!O227="","",入力ｼｰﾄ2!O227)</f>
        <v/>
      </c>
      <c r="D225" s="459"/>
      <c r="E225" s="459"/>
      <c r="F225" s="459"/>
      <c r="G225" s="459"/>
      <c r="H225" s="459"/>
      <c r="I225" s="464">
        <f>IF(入力ｼｰﾄ2!U227="",0,入力ｼｰﾄ2!U227)</f>
        <v>0</v>
      </c>
      <c r="J225" s="464"/>
      <c r="K225" s="464"/>
      <c r="L225" s="464">
        <f>IF(入力ｼｰﾄ2!X227="",0,入力ｼｰﾄ2!X227)</f>
        <v>0</v>
      </c>
      <c r="M225" s="464"/>
      <c r="N225" s="464"/>
      <c r="O225" s="464">
        <f>IF(入力ｼｰﾄ2!AA227="",0,入力ｼｰﾄ2!AA227)</f>
        <v>0</v>
      </c>
      <c r="P225" s="464"/>
      <c r="Q225" s="464"/>
      <c r="R225" s="465">
        <f t="shared" si="31"/>
        <v>0</v>
      </c>
      <c r="S225" s="465"/>
      <c r="T225" s="465"/>
      <c r="U225" s="459">
        <f>IF(入力ｼｰﾄ2!AG227="",0,入力ｼｰﾄ2!AG227)</f>
        <v>0</v>
      </c>
      <c r="V225" s="459"/>
      <c r="W225" s="459"/>
      <c r="X225" s="465">
        <f t="shared" si="32"/>
        <v>0</v>
      </c>
      <c r="Y225" s="465"/>
      <c r="Z225" s="465"/>
      <c r="AA225" s="465"/>
      <c r="AB225" s="466">
        <f>IF(入力ｼｰﾄ2!AN227="",0,入力ｼｰﾄ2!AN227)</f>
        <v>0</v>
      </c>
      <c r="AC225" s="466"/>
      <c r="AD225" s="466"/>
      <c r="AE225" s="466"/>
      <c r="AF225" s="467">
        <f t="shared" si="34"/>
        <v>0</v>
      </c>
      <c r="AG225" s="468"/>
      <c r="AH225" s="468"/>
      <c r="AI225" s="469"/>
      <c r="AJ225" s="466">
        <f>IF(入力ｼｰﾄ2!BU225=TRUE,20000,IF(入力ｼｰﾄ2!BV225=TRUE,11000,IF(入力ｼｰﾄ2!BW225=TRUE,2000,0)))</f>
        <v>0</v>
      </c>
      <c r="AK225" s="466"/>
      <c r="AL225" s="466"/>
      <c r="AM225" s="466"/>
      <c r="AN225" s="466">
        <f>IF(AJ225="-","-",IF(入力ｼｰﾄ2!BW225=TRUE,2000,ROUNDDOWN(X225*AJ225,0)))</f>
        <v>0</v>
      </c>
      <c r="AO225" s="466"/>
      <c r="AP225" s="466"/>
      <c r="AQ225" s="466"/>
      <c r="AR225" s="466">
        <f>IF(入力ｼｰﾄ2!O227="",0,70000)</f>
        <v>0</v>
      </c>
      <c r="AS225" s="466"/>
      <c r="AT225" s="466"/>
      <c r="AU225" s="466"/>
      <c r="AV225" s="466">
        <f t="shared" si="33"/>
        <v>0</v>
      </c>
      <c r="AW225" s="466"/>
      <c r="AX225" s="466"/>
      <c r="AY225" s="466"/>
    </row>
    <row r="226" spans="1:51">
      <c r="A226" s="459">
        <v>178</v>
      </c>
      <c r="B226" s="459"/>
      <c r="C226" s="459" t="str">
        <f>IF(入力ｼｰﾄ2!O228="","",入力ｼｰﾄ2!O228)</f>
        <v/>
      </c>
      <c r="D226" s="459"/>
      <c r="E226" s="459"/>
      <c r="F226" s="459"/>
      <c r="G226" s="459"/>
      <c r="H226" s="459"/>
      <c r="I226" s="464">
        <f>IF(入力ｼｰﾄ2!U228="",0,入力ｼｰﾄ2!U228)</f>
        <v>0</v>
      </c>
      <c r="J226" s="464"/>
      <c r="K226" s="464"/>
      <c r="L226" s="464">
        <f>IF(入力ｼｰﾄ2!X228="",0,入力ｼｰﾄ2!X228)</f>
        <v>0</v>
      </c>
      <c r="M226" s="464"/>
      <c r="N226" s="464"/>
      <c r="O226" s="464">
        <f>IF(入力ｼｰﾄ2!AA228="",0,入力ｼｰﾄ2!AA228)</f>
        <v>0</v>
      </c>
      <c r="P226" s="464"/>
      <c r="Q226" s="464"/>
      <c r="R226" s="465">
        <f t="shared" si="31"/>
        <v>0</v>
      </c>
      <c r="S226" s="465"/>
      <c r="T226" s="465"/>
      <c r="U226" s="459">
        <f>IF(入力ｼｰﾄ2!AG228="",0,入力ｼｰﾄ2!AG228)</f>
        <v>0</v>
      </c>
      <c r="V226" s="459"/>
      <c r="W226" s="459"/>
      <c r="X226" s="465">
        <f t="shared" si="32"/>
        <v>0</v>
      </c>
      <c r="Y226" s="465"/>
      <c r="Z226" s="465"/>
      <c r="AA226" s="465"/>
      <c r="AB226" s="466">
        <f>IF(入力ｼｰﾄ2!AN228="",0,入力ｼｰﾄ2!AN228)</f>
        <v>0</v>
      </c>
      <c r="AC226" s="466"/>
      <c r="AD226" s="466"/>
      <c r="AE226" s="466"/>
      <c r="AF226" s="467">
        <f t="shared" si="34"/>
        <v>0</v>
      </c>
      <c r="AG226" s="468"/>
      <c r="AH226" s="468"/>
      <c r="AI226" s="469"/>
      <c r="AJ226" s="466">
        <f>IF(入力ｼｰﾄ2!BU226=TRUE,20000,IF(入力ｼｰﾄ2!BV226=TRUE,11000,IF(入力ｼｰﾄ2!BW226=TRUE,2000,0)))</f>
        <v>0</v>
      </c>
      <c r="AK226" s="466"/>
      <c r="AL226" s="466"/>
      <c r="AM226" s="466"/>
      <c r="AN226" s="466">
        <f>IF(AJ226="-","-",IF(入力ｼｰﾄ2!BW226=TRUE,2000,ROUNDDOWN(X226*AJ226,0)))</f>
        <v>0</v>
      </c>
      <c r="AO226" s="466"/>
      <c r="AP226" s="466"/>
      <c r="AQ226" s="466"/>
      <c r="AR226" s="466">
        <f>IF(入力ｼｰﾄ2!O228="",0,70000)</f>
        <v>0</v>
      </c>
      <c r="AS226" s="466"/>
      <c r="AT226" s="466"/>
      <c r="AU226" s="466"/>
      <c r="AV226" s="466">
        <f t="shared" si="33"/>
        <v>0</v>
      </c>
      <c r="AW226" s="466"/>
      <c r="AX226" s="466"/>
      <c r="AY226" s="466"/>
    </row>
    <row r="227" spans="1:51">
      <c r="A227" s="459">
        <v>179</v>
      </c>
      <c r="B227" s="459"/>
      <c r="C227" s="459" t="str">
        <f>IF(入力ｼｰﾄ2!O229="","",入力ｼｰﾄ2!O229)</f>
        <v/>
      </c>
      <c r="D227" s="459"/>
      <c r="E227" s="459"/>
      <c r="F227" s="459"/>
      <c r="G227" s="459"/>
      <c r="H227" s="459"/>
      <c r="I227" s="464">
        <f>IF(入力ｼｰﾄ2!U229="",0,入力ｼｰﾄ2!U229)</f>
        <v>0</v>
      </c>
      <c r="J227" s="464"/>
      <c r="K227" s="464"/>
      <c r="L227" s="464">
        <f>IF(入力ｼｰﾄ2!X229="",0,入力ｼｰﾄ2!X229)</f>
        <v>0</v>
      </c>
      <c r="M227" s="464"/>
      <c r="N227" s="464"/>
      <c r="O227" s="464">
        <f>IF(入力ｼｰﾄ2!AA229="",0,入力ｼｰﾄ2!AA229)</f>
        <v>0</v>
      </c>
      <c r="P227" s="464"/>
      <c r="Q227" s="464"/>
      <c r="R227" s="465">
        <f t="shared" si="31"/>
        <v>0</v>
      </c>
      <c r="S227" s="465"/>
      <c r="T227" s="465"/>
      <c r="U227" s="459">
        <f>IF(入力ｼｰﾄ2!AG229="",0,入力ｼｰﾄ2!AG229)</f>
        <v>0</v>
      </c>
      <c r="V227" s="459"/>
      <c r="W227" s="459"/>
      <c r="X227" s="465">
        <f t="shared" si="32"/>
        <v>0</v>
      </c>
      <c r="Y227" s="465"/>
      <c r="Z227" s="465"/>
      <c r="AA227" s="465"/>
      <c r="AB227" s="466">
        <f>IF(入力ｼｰﾄ2!AN229="",0,入力ｼｰﾄ2!AN229)</f>
        <v>0</v>
      </c>
      <c r="AC227" s="466"/>
      <c r="AD227" s="466"/>
      <c r="AE227" s="466"/>
      <c r="AF227" s="467">
        <f t="shared" si="34"/>
        <v>0</v>
      </c>
      <c r="AG227" s="468"/>
      <c r="AH227" s="468"/>
      <c r="AI227" s="469"/>
      <c r="AJ227" s="466">
        <f>IF(入力ｼｰﾄ2!BU227=TRUE,20000,IF(入力ｼｰﾄ2!BV227=TRUE,11000,IF(入力ｼｰﾄ2!BW227=TRUE,2000,0)))</f>
        <v>0</v>
      </c>
      <c r="AK227" s="466"/>
      <c r="AL227" s="466"/>
      <c r="AM227" s="466"/>
      <c r="AN227" s="466">
        <f>IF(AJ227="-","-",IF(入力ｼｰﾄ2!BW227=TRUE,2000,ROUNDDOWN(X227*AJ227,0)))</f>
        <v>0</v>
      </c>
      <c r="AO227" s="466"/>
      <c r="AP227" s="466"/>
      <c r="AQ227" s="466"/>
      <c r="AR227" s="466">
        <f>IF(入力ｼｰﾄ2!O229="",0,70000)</f>
        <v>0</v>
      </c>
      <c r="AS227" s="466"/>
      <c r="AT227" s="466"/>
      <c r="AU227" s="466"/>
      <c r="AV227" s="466">
        <f t="shared" si="33"/>
        <v>0</v>
      </c>
      <c r="AW227" s="466"/>
      <c r="AX227" s="466"/>
      <c r="AY227" s="466"/>
    </row>
    <row r="228" spans="1:51">
      <c r="A228" s="459">
        <v>180</v>
      </c>
      <c r="B228" s="459"/>
      <c r="C228" s="459" t="str">
        <f>IF(入力ｼｰﾄ2!O230="","",入力ｼｰﾄ2!O230)</f>
        <v/>
      </c>
      <c r="D228" s="459"/>
      <c r="E228" s="459"/>
      <c r="F228" s="459"/>
      <c r="G228" s="459"/>
      <c r="H228" s="459"/>
      <c r="I228" s="464">
        <f>IF(入力ｼｰﾄ2!U230="",0,入力ｼｰﾄ2!U230)</f>
        <v>0</v>
      </c>
      <c r="J228" s="464"/>
      <c r="K228" s="464"/>
      <c r="L228" s="464">
        <f>IF(入力ｼｰﾄ2!X230="",0,入力ｼｰﾄ2!X230)</f>
        <v>0</v>
      </c>
      <c r="M228" s="464"/>
      <c r="N228" s="464"/>
      <c r="O228" s="464">
        <f>IF(入力ｼｰﾄ2!AA230="",0,入力ｼｰﾄ2!AA230)</f>
        <v>0</v>
      </c>
      <c r="P228" s="464"/>
      <c r="Q228" s="464"/>
      <c r="R228" s="465">
        <f t="shared" si="31"/>
        <v>0</v>
      </c>
      <c r="S228" s="465"/>
      <c r="T228" s="465"/>
      <c r="U228" s="459">
        <f>IF(入力ｼｰﾄ2!AG230="",0,入力ｼｰﾄ2!AG230)</f>
        <v>0</v>
      </c>
      <c r="V228" s="459"/>
      <c r="W228" s="459"/>
      <c r="X228" s="465">
        <f t="shared" si="32"/>
        <v>0</v>
      </c>
      <c r="Y228" s="465"/>
      <c r="Z228" s="465"/>
      <c r="AA228" s="465"/>
      <c r="AB228" s="466">
        <f>IF(入力ｼｰﾄ2!AN230="",0,入力ｼｰﾄ2!AN230)</f>
        <v>0</v>
      </c>
      <c r="AC228" s="466"/>
      <c r="AD228" s="466"/>
      <c r="AE228" s="466"/>
      <c r="AF228" s="467">
        <f t="shared" si="34"/>
        <v>0</v>
      </c>
      <c r="AG228" s="468"/>
      <c r="AH228" s="468"/>
      <c r="AI228" s="469"/>
      <c r="AJ228" s="466">
        <f>IF(入力ｼｰﾄ2!BU228=TRUE,20000,IF(入力ｼｰﾄ2!BV228=TRUE,11000,IF(入力ｼｰﾄ2!BW228=TRUE,2000,0)))</f>
        <v>0</v>
      </c>
      <c r="AK228" s="466"/>
      <c r="AL228" s="466"/>
      <c r="AM228" s="466"/>
      <c r="AN228" s="466">
        <f>IF(AJ228="-","-",IF(入力ｼｰﾄ2!BW228=TRUE,2000,ROUNDDOWN(X228*AJ228,0)))</f>
        <v>0</v>
      </c>
      <c r="AO228" s="466"/>
      <c r="AP228" s="466"/>
      <c r="AQ228" s="466"/>
      <c r="AR228" s="466">
        <f>IF(入力ｼｰﾄ2!O230="",0,70000)</f>
        <v>0</v>
      </c>
      <c r="AS228" s="466"/>
      <c r="AT228" s="466"/>
      <c r="AU228" s="466"/>
      <c r="AV228" s="466">
        <f t="shared" si="33"/>
        <v>0</v>
      </c>
      <c r="AW228" s="466"/>
      <c r="AX228" s="466"/>
      <c r="AY228" s="466"/>
    </row>
    <row r="229" spans="1:51">
      <c r="A229" s="417"/>
      <c r="B229" s="418"/>
      <c r="C229" s="417" t="s">
        <v>150</v>
      </c>
      <c r="D229" s="421"/>
      <c r="E229" s="421"/>
      <c r="F229" s="421"/>
      <c r="G229" s="421"/>
      <c r="H229" s="418"/>
      <c r="I229" s="423"/>
      <c r="J229" s="424"/>
      <c r="K229" s="425"/>
      <c r="L229" s="423"/>
      <c r="M229" s="424"/>
      <c r="N229" s="425"/>
      <c r="O229" s="423"/>
      <c r="P229" s="424"/>
      <c r="Q229" s="425"/>
      <c r="R229" s="429"/>
      <c r="S229" s="430"/>
      <c r="T229" s="431"/>
      <c r="U229" s="435"/>
      <c r="V229" s="436"/>
      <c r="W229" s="437"/>
      <c r="X229" s="441">
        <f>SUM(X199:AA228)</f>
        <v>0</v>
      </c>
      <c r="Y229" s="442"/>
      <c r="Z229" s="442"/>
      <c r="AA229" s="443"/>
      <c r="AB229" s="447"/>
      <c r="AC229" s="448"/>
      <c r="AD229" s="448"/>
      <c r="AE229" s="449"/>
      <c r="AF229" s="453">
        <f>SUM(AF199:AI228)</f>
        <v>0</v>
      </c>
      <c r="AG229" s="454"/>
      <c r="AH229" s="454"/>
      <c r="AI229" s="455"/>
      <c r="AJ229" s="447"/>
      <c r="AK229" s="448"/>
      <c r="AL229" s="448"/>
      <c r="AM229" s="449"/>
      <c r="AN229" s="453">
        <f>SUM(AN199:AQ228)</f>
        <v>0</v>
      </c>
      <c r="AO229" s="454"/>
      <c r="AP229" s="454"/>
      <c r="AQ229" s="455"/>
      <c r="AR229" s="447"/>
      <c r="AS229" s="448"/>
      <c r="AT229" s="448"/>
      <c r="AU229" s="449"/>
      <c r="AV229" s="453">
        <f>SUM(AV199:AY228)</f>
        <v>0</v>
      </c>
      <c r="AW229" s="454"/>
      <c r="AX229" s="454"/>
      <c r="AY229" s="455"/>
    </row>
    <row r="230" spans="1:51">
      <c r="A230" s="419"/>
      <c r="B230" s="420"/>
      <c r="C230" s="419"/>
      <c r="D230" s="422"/>
      <c r="E230" s="422"/>
      <c r="F230" s="422"/>
      <c r="G230" s="422"/>
      <c r="H230" s="420"/>
      <c r="I230" s="426"/>
      <c r="J230" s="427"/>
      <c r="K230" s="428"/>
      <c r="L230" s="426"/>
      <c r="M230" s="427"/>
      <c r="N230" s="428"/>
      <c r="O230" s="426"/>
      <c r="P230" s="427"/>
      <c r="Q230" s="428"/>
      <c r="R230" s="432"/>
      <c r="S230" s="433"/>
      <c r="T230" s="434"/>
      <c r="U230" s="438"/>
      <c r="V230" s="439"/>
      <c r="W230" s="440"/>
      <c r="X230" s="444"/>
      <c r="Y230" s="445"/>
      <c r="Z230" s="445"/>
      <c r="AA230" s="446"/>
      <c r="AB230" s="450"/>
      <c r="AC230" s="451"/>
      <c r="AD230" s="451"/>
      <c r="AE230" s="452"/>
      <c r="AF230" s="456"/>
      <c r="AG230" s="457"/>
      <c r="AH230" s="457"/>
      <c r="AI230" s="458"/>
      <c r="AJ230" s="450"/>
      <c r="AK230" s="451"/>
      <c r="AL230" s="451"/>
      <c r="AM230" s="452"/>
      <c r="AN230" s="456"/>
      <c r="AO230" s="457"/>
      <c r="AP230" s="457"/>
      <c r="AQ230" s="458"/>
      <c r="AR230" s="450"/>
      <c r="AS230" s="451"/>
      <c r="AT230" s="451"/>
      <c r="AU230" s="452"/>
      <c r="AV230" s="456"/>
      <c r="AW230" s="457"/>
      <c r="AX230" s="457"/>
      <c r="AY230" s="458"/>
    </row>
    <row r="231" spans="1:51">
      <c r="A231" s="459"/>
      <c r="B231" s="459"/>
      <c r="C231" s="459" t="str">
        <f>IF(C240="","合計","")</f>
        <v>合計</v>
      </c>
      <c r="D231" s="459"/>
      <c r="E231" s="459"/>
      <c r="F231" s="459"/>
      <c r="G231" s="459"/>
      <c r="H231" s="459"/>
      <c r="I231" s="472"/>
      <c r="J231" s="472"/>
      <c r="K231" s="472"/>
      <c r="L231" s="472"/>
      <c r="M231" s="472"/>
      <c r="N231" s="472"/>
      <c r="O231" s="472"/>
      <c r="P231" s="472"/>
      <c r="Q231" s="472"/>
      <c r="R231" s="472"/>
      <c r="S231" s="472"/>
      <c r="T231" s="472"/>
      <c r="U231" s="482"/>
      <c r="V231" s="482"/>
      <c r="W231" s="482"/>
      <c r="X231" s="465">
        <f>IF($C$231="","",X192+X229)</f>
        <v>13.4307</v>
      </c>
      <c r="Y231" s="465"/>
      <c r="Z231" s="465"/>
      <c r="AA231" s="465"/>
      <c r="AB231" s="481"/>
      <c r="AC231" s="481"/>
      <c r="AD231" s="481"/>
      <c r="AE231" s="481"/>
      <c r="AF231" s="487">
        <f>SUM(AF192,AF199:AI228)</f>
        <v>1979517.3726000004</v>
      </c>
      <c r="AG231" s="488"/>
      <c r="AH231" s="488"/>
      <c r="AI231" s="489"/>
      <c r="AJ231" s="480"/>
      <c r="AK231" s="480"/>
      <c r="AL231" s="480"/>
      <c r="AM231" s="480"/>
      <c r="AN231" s="466">
        <f>SUM(AN192,AN199:AQ228)</f>
        <v>0</v>
      </c>
      <c r="AO231" s="466"/>
      <c r="AP231" s="466"/>
      <c r="AQ231" s="466"/>
      <c r="AR231" s="480"/>
      <c r="AS231" s="480"/>
      <c r="AT231" s="480"/>
      <c r="AU231" s="480"/>
      <c r="AV231" s="466">
        <f>SUM(AV192,AV199:AY228)</f>
        <v>940149</v>
      </c>
      <c r="AW231" s="466"/>
      <c r="AX231" s="466"/>
      <c r="AY231" s="466"/>
    </row>
    <row r="232" spans="1:51">
      <c r="A232" s="459"/>
      <c r="B232" s="459"/>
      <c r="C232" s="459"/>
      <c r="D232" s="459"/>
      <c r="E232" s="459"/>
      <c r="F232" s="459"/>
      <c r="G232" s="459"/>
      <c r="H232" s="459"/>
      <c r="I232" s="472"/>
      <c r="J232" s="472"/>
      <c r="K232" s="472"/>
      <c r="L232" s="472"/>
      <c r="M232" s="472"/>
      <c r="N232" s="472"/>
      <c r="O232" s="472"/>
      <c r="P232" s="472"/>
      <c r="Q232" s="472"/>
      <c r="R232" s="472"/>
      <c r="S232" s="472"/>
      <c r="T232" s="472"/>
      <c r="U232" s="482"/>
      <c r="V232" s="482"/>
      <c r="W232" s="482"/>
      <c r="X232" s="465"/>
      <c r="Y232" s="465"/>
      <c r="Z232" s="465"/>
      <c r="AA232" s="465"/>
      <c r="AB232" s="481"/>
      <c r="AC232" s="481"/>
      <c r="AD232" s="481"/>
      <c r="AE232" s="481"/>
      <c r="AF232" s="490"/>
      <c r="AG232" s="491"/>
      <c r="AH232" s="491"/>
      <c r="AI232" s="492"/>
      <c r="AJ232" s="480"/>
      <c r="AK232" s="480"/>
      <c r="AL232" s="480"/>
      <c r="AM232" s="480"/>
      <c r="AN232" s="466"/>
      <c r="AO232" s="466"/>
      <c r="AP232" s="466"/>
      <c r="AQ232" s="466"/>
      <c r="AR232" s="480"/>
      <c r="AS232" s="480"/>
      <c r="AT232" s="480"/>
      <c r="AU232" s="480"/>
      <c r="AV232" s="466"/>
      <c r="AW232" s="466"/>
      <c r="AX232" s="466"/>
      <c r="AY232" s="466"/>
    </row>
    <row r="233" spans="1:51" ht="16.2">
      <c r="A233" s="479" t="s">
        <v>324</v>
      </c>
      <c r="B233" s="479"/>
      <c r="C233" s="479"/>
      <c r="D233" s="479"/>
      <c r="E233" s="479"/>
      <c r="F233" s="479"/>
      <c r="G233" s="479"/>
      <c r="H233" s="479"/>
      <c r="I233" s="479"/>
      <c r="J233" s="479"/>
      <c r="K233" s="460" t="s">
        <v>15</v>
      </c>
      <c r="L233" s="460"/>
      <c r="M233" s="460"/>
      <c r="N233" s="460"/>
      <c r="O233" s="460"/>
      <c r="P233" s="460"/>
      <c r="Q233" s="460"/>
      <c r="R233" s="460"/>
      <c r="S233" s="460"/>
      <c r="T233" s="460"/>
      <c r="U233" s="460"/>
      <c r="V233" s="460"/>
      <c r="W233" s="460"/>
      <c r="X233" s="460"/>
      <c r="Y233" s="460"/>
      <c r="Z233" s="460"/>
      <c r="AA233" s="460"/>
      <c r="AB233" s="460"/>
      <c r="AC233" s="460"/>
      <c r="AD233" s="460"/>
      <c r="AE233" s="460"/>
      <c r="AF233" s="460"/>
      <c r="AG233" s="460"/>
      <c r="AH233" s="460"/>
      <c r="AI233" s="460"/>
      <c r="AJ233" s="460"/>
      <c r="AK233" s="460"/>
      <c r="AL233" s="460"/>
      <c r="AM233" s="460"/>
      <c r="AN233" s="460"/>
      <c r="AO233" s="3"/>
      <c r="AP233" s="3"/>
      <c r="AQ233" s="3"/>
      <c r="AR233" s="3"/>
      <c r="AS233" s="3"/>
      <c r="AT233" s="3"/>
      <c r="AU233" s="462" t="str">
        <f t="shared" ref="AU233" si="35">IF(C238="","","1page")</f>
        <v/>
      </c>
      <c r="AV233" s="462"/>
      <c r="AW233" s="462"/>
      <c r="AX233" s="462"/>
    </row>
    <row r="234" spans="1:51" ht="16.2">
      <c r="A234" s="34"/>
      <c r="B234" s="34"/>
      <c r="C234" s="34"/>
      <c r="D234" s="34"/>
      <c r="E234" s="33"/>
      <c r="F234" s="33"/>
      <c r="G234" s="33"/>
      <c r="H234" s="33"/>
      <c r="I234" s="33"/>
      <c r="J234" s="33"/>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33"/>
      <c r="AP234" s="33"/>
      <c r="AQ234" s="33"/>
      <c r="AR234" s="33"/>
      <c r="AS234" s="33"/>
      <c r="AT234" s="33"/>
      <c r="AU234" s="462"/>
      <c r="AV234" s="462"/>
      <c r="AW234" s="462"/>
      <c r="AX234" s="462"/>
    </row>
    <row r="235" spans="1:51">
      <c r="A235" s="459" t="s">
        <v>3</v>
      </c>
      <c r="B235" s="459"/>
      <c r="C235" s="459" t="s">
        <v>2</v>
      </c>
      <c r="D235" s="459"/>
      <c r="E235" s="459"/>
      <c r="F235" s="459"/>
      <c r="G235" s="459"/>
      <c r="H235" s="459"/>
      <c r="I235" s="463" t="s">
        <v>4</v>
      </c>
      <c r="J235" s="459"/>
      <c r="K235" s="459"/>
      <c r="L235" s="463" t="s">
        <v>5</v>
      </c>
      <c r="M235" s="459"/>
      <c r="N235" s="459"/>
      <c r="O235" s="463" t="s">
        <v>6</v>
      </c>
      <c r="P235" s="459"/>
      <c r="Q235" s="459"/>
      <c r="R235" s="463" t="s">
        <v>7</v>
      </c>
      <c r="S235" s="459"/>
      <c r="T235" s="459"/>
      <c r="U235" s="470" t="s">
        <v>8</v>
      </c>
      <c r="V235" s="471"/>
      <c r="W235" s="471"/>
      <c r="X235" s="463" t="s">
        <v>9</v>
      </c>
      <c r="Y235" s="463"/>
      <c r="Z235" s="459"/>
      <c r="AA235" s="459"/>
      <c r="AB235" s="463" t="s">
        <v>316</v>
      </c>
      <c r="AC235" s="459"/>
      <c r="AD235" s="459"/>
      <c r="AE235" s="459"/>
      <c r="AF235" s="483" t="s">
        <v>317</v>
      </c>
      <c r="AG235" s="421"/>
      <c r="AH235" s="421"/>
      <c r="AI235" s="418"/>
      <c r="AJ235" s="463" t="s">
        <v>206</v>
      </c>
      <c r="AK235" s="463"/>
      <c r="AL235" s="463"/>
      <c r="AM235" s="463"/>
      <c r="AN235" s="463" t="s">
        <v>10</v>
      </c>
      <c r="AO235" s="463"/>
      <c r="AP235" s="463"/>
      <c r="AQ235" s="463"/>
      <c r="AR235" s="463" t="s">
        <v>207</v>
      </c>
      <c r="AS235" s="463"/>
      <c r="AT235" s="463"/>
      <c r="AU235" s="463"/>
      <c r="AV235" s="463" t="s">
        <v>140</v>
      </c>
      <c r="AW235" s="463"/>
      <c r="AX235" s="463"/>
      <c r="AY235" s="463"/>
    </row>
    <row r="236" spans="1:51">
      <c r="A236" s="459"/>
      <c r="B236" s="459"/>
      <c r="C236" s="459"/>
      <c r="D236" s="459"/>
      <c r="E236" s="459"/>
      <c r="F236" s="459"/>
      <c r="G236" s="459"/>
      <c r="H236" s="459"/>
      <c r="I236" s="459"/>
      <c r="J236" s="459"/>
      <c r="K236" s="459"/>
      <c r="L236" s="459"/>
      <c r="M236" s="459"/>
      <c r="N236" s="459"/>
      <c r="O236" s="459"/>
      <c r="P236" s="459"/>
      <c r="Q236" s="459"/>
      <c r="R236" s="459"/>
      <c r="S236" s="459"/>
      <c r="T236" s="459"/>
      <c r="U236" s="471"/>
      <c r="V236" s="471"/>
      <c r="W236" s="471"/>
      <c r="X236" s="459"/>
      <c r="Y236" s="459"/>
      <c r="Z236" s="459"/>
      <c r="AA236" s="459"/>
      <c r="AB236" s="459"/>
      <c r="AC236" s="459"/>
      <c r="AD236" s="459"/>
      <c r="AE236" s="459"/>
      <c r="AF236" s="484"/>
      <c r="AG236" s="485"/>
      <c r="AH236" s="485"/>
      <c r="AI236" s="486"/>
      <c r="AJ236" s="463"/>
      <c r="AK236" s="463"/>
      <c r="AL236" s="463"/>
      <c r="AM236" s="463"/>
      <c r="AN236" s="463"/>
      <c r="AO236" s="463"/>
      <c r="AP236" s="463"/>
      <c r="AQ236" s="463"/>
      <c r="AR236" s="463"/>
      <c r="AS236" s="463"/>
      <c r="AT236" s="463"/>
      <c r="AU236" s="463"/>
      <c r="AV236" s="463"/>
      <c r="AW236" s="463"/>
      <c r="AX236" s="463"/>
      <c r="AY236" s="463"/>
    </row>
    <row r="237" spans="1:51">
      <c r="A237" s="459"/>
      <c r="B237" s="459"/>
      <c r="C237" s="459"/>
      <c r="D237" s="459"/>
      <c r="E237" s="459"/>
      <c r="F237" s="459"/>
      <c r="G237" s="459"/>
      <c r="H237" s="459"/>
      <c r="I237" s="459"/>
      <c r="J237" s="459"/>
      <c r="K237" s="459"/>
      <c r="L237" s="459"/>
      <c r="M237" s="459"/>
      <c r="N237" s="459"/>
      <c r="O237" s="459"/>
      <c r="P237" s="459"/>
      <c r="Q237" s="459"/>
      <c r="R237" s="459"/>
      <c r="S237" s="459"/>
      <c r="T237" s="459"/>
      <c r="U237" s="471"/>
      <c r="V237" s="471"/>
      <c r="W237" s="471"/>
      <c r="X237" s="459"/>
      <c r="Y237" s="459"/>
      <c r="Z237" s="459"/>
      <c r="AA237" s="459"/>
      <c r="AB237" s="459"/>
      <c r="AC237" s="459"/>
      <c r="AD237" s="459"/>
      <c r="AE237" s="459"/>
      <c r="AF237" s="419"/>
      <c r="AG237" s="422"/>
      <c r="AH237" s="422"/>
      <c r="AI237" s="420"/>
      <c r="AJ237" s="463"/>
      <c r="AK237" s="463"/>
      <c r="AL237" s="463"/>
      <c r="AM237" s="463"/>
      <c r="AN237" s="463"/>
      <c r="AO237" s="463"/>
      <c r="AP237" s="463"/>
      <c r="AQ237" s="463"/>
      <c r="AR237" s="463"/>
      <c r="AS237" s="463"/>
      <c r="AT237" s="463"/>
      <c r="AU237" s="463"/>
      <c r="AV237" s="463"/>
      <c r="AW237" s="463"/>
      <c r="AX237" s="463"/>
      <c r="AY237" s="463"/>
    </row>
    <row r="238" spans="1:51">
      <c r="A238" s="459">
        <v>181</v>
      </c>
      <c r="B238" s="459"/>
      <c r="C238" s="459" t="str">
        <f>IF(入力ｼｰﾄ2!O240="","",入力ｼｰﾄ2!O240)</f>
        <v/>
      </c>
      <c r="D238" s="459"/>
      <c r="E238" s="459"/>
      <c r="F238" s="459"/>
      <c r="G238" s="459"/>
      <c r="H238" s="459"/>
      <c r="I238" s="464">
        <f>IF(入力ｼｰﾄ2!U240="",0,入力ｼｰﾄ2!U240)</f>
        <v>0</v>
      </c>
      <c r="J238" s="464"/>
      <c r="K238" s="464"/>
      <c r="L238" s="464">
        <f>IF(入力ｼｰﾄ2!X240="",0,入力ｼｰﾄ2!X240)</f>
        <v>0</v>
      </c>
      <c r="M238" s="464"/>
      <c r="N238" s="464"/>
      <c r="O238" s="464">
        <f>IF(入力ｼｰﾄ2!AA240="",0,入力ｼｰﾄ2!AA240)</f>
        <v>0</v>
      </c>
      <c r="P238" s="464"/>
      <c r="Q238" s="464"/>
      <c r="R238" s="465">
        <f t="shared" ref="R238:R267" si="36">ROUNDDOWN(I238*L238*O238,4)</f>
        <v>0</v>
      </c>
      <c r="S238" s="465"/>
      <c r="T238" s="465"/>
      <c r="U238" s="459">
        <f>IF(入力ｼｰﾄ2!AG240="",0,入力ｼｰﾄ2!AG240)</f>
        <v>0</v>
      </c>
      <c r="V238" s="459"/>
      <c r="W238" s="459"/>
      <c r="X238" s="465">
        <f>ROUNDDOWN(R238*U238,4)</f>
        <v>0</v>
      </c>
      <c r="Y238" s="465"/>
      <c r="Z238" s="465"/>
      <c r="AA238" s="465"/>
      <c r="AB238" s="466">
        <f>IF(入力ｼｰﾄ2!AN240="",0,入力ｼｰﾄ2!AN240)</f>
        <v>0</v>
      </c>
      <c r="AC238" s="466"/>
      <c r="AD238" s="466"/>
      <c r="AE238" s="466"/>
      <c r="AF238" s="467">
        <f>X238*AB238</f>
        <v>0</v>
      </c>
      <c r="AG238" s="468"/>
      <c r="AH238" s="468"/>
      <c r="AI238" s="469"/>
      <c r="AJ238" s="466">
        <f>IF(入力ｼｰﾄ2!BU238=TRUE,20000,IF(入力ｼｰﾄ2!BV238=TRUE,11000,IF(入力ｼｰﾄ2!BW238=TRUE,2000,0)))</f>
        <v>0</v>
      </c>
      <c r="AK238" s="466"/>
      <c r="AL238" s="466"/>
      <c r="AM238" s="466"/>
      <c r="AN238" s="466">
        <f>IF(AJ238="-","-",IF(入力ｼｰﾄ2!BW238=TRUE,2000,ROUNDDOWN(X238*AJ238,0)))</f>
        <v>0</v>
      </c>
      <c r="AO238" s="466"/>
      <c r="AP238" s="466"/>
      <c r="AQ238" s="466"/>
      <c r="AR238" s="466">
        <f>IF(入力ｼｰﾄ2!O240="",0,70000)</f>
        <v>0</v>
      </c>
      <c r="AS238" s="466"/>
      <c r="AT238" s="466"/>
      <c r="AU238" s="466"/>
      <c r="AV238" s="466">
        <f t="shared" ref="AV238:AV267" si="37">ROUNDDOWN(X238*AR238,0)</f>
        <v>0</v>
      </c>
      <c r="AW238" s="466"/>
      <c r="AX238" s="466"/>
      <c r="AY238" s="466"/>
    </row>
    <row r="239" spans="1:51">
      <c r="A239" s="459">
        <v>182</v>
      </c>
      <c r="B239" s="459"/>
      <c r="C239" s="459" t="str">
        <f>IF(入力ｼｰﾄ2!O241="","",入力ｼｰﾄ2!O241)</f>
        <v/>
      </c>
      <c r="D239" s="459"/>
      <c r="E239" s="459"/>
      <c r="F239" s="459"/>
      <c r="G239" s="459"/>
      <c r="H239" s="459"/>
      <c r="I239" s="464">
        <f>IF(入力ｼｰﾄ2!U241="",0,入力ｼｰﾄ2!U241)</f>
        <v>0</v>
      </c>
      <c r="J239" s="464"/>
      <c r="K239" s="464"/>
      <c r="L239" s="464">
        <f>IF(入力ｼｰﾄ2!X241="",0,入力ｼｰﾄ2!X241)</f>
        <v>0</v>
      </c>
      <c r="M239" s="464"/>
      <c r="N239" s="464"/>
      <c r="O239" s="464">
        <f>IF(入力ｼｰﾄ2!AA241="",0,入力ｼｰﾄ2!AA241)</f>
        <v>0</v>
      </c>
      <c r="P239" s="464"/>
      <c r="Q239" s="464"/>
      <c r="R239" s="465">
        <f t="shared" si="36"/>
        <v>0</v>
      </c>
      <c r="S239" s="465"/>
      <c r="T239" s="465"/>
      <c r="U239" s="459">
        <f>IF(入力ｼｰﾄ2!AG241="",0,入力ｼｰﾄ2!AG241)</f>
        <v>0</v>
      </c>
      <c r="V239" s="459"/>
      <c r="W239" s="459"/>
      <c r="X239" s="465">
        <f t="shared" ref="X239:X267" si="38">ROUNDDOWN(R239*U239,4)</f>
        <v>0</v>
      </c>
      <c r="Y239" s="465"/>
      <c r="Z239" s="465"/>
      <c r="AA239" s="465"/>
      <c r="AB239" s="466">
        <f>IF(入力ｼｰﾄ2!AN241="",0,入力ｼｰﾄ2!AN241)</f>
        <v>0</v>
      </c>
      <c r="AC239" s="466"/>
      <c r="AD239" s="466"/>
      <c r="AE239" s="466"/>
      <c r="AF239" s="467">
        <f t="shared" ref="AF239:AF267" si="39">X239*AB239</f>
        <v>0</v>
      </c>
      <c r="AG239" s="468"/>
      <c r="AH239" s="468"/>
      <c r="AI239" s="469"/>
      <c r="AJ239" s="466">
        <f>IF(入力ｼｰﾄ2!BU239=TRUE,20000,IF(入力ｼｰﾄ2!BV239=TRUE,11000,IF(入力ｼｰﾄ2!BW239=TRUE,2000,0)))</f>
        <v>0</v>
      </c>
      <c r="AK239" s="466"/>
      <c r="AL239" s="466"/>
      <c r="AM239" s="466"/>
      <c r="AN239" s="466">
        <f>IF(AJ239="-","-",IF(入力ｼｰﾄ2!BW239=TRUE,2000,ROUNDDOWN(X239*AJ239,0)))</f>
        <v>0</v>
      </c>
      <c r="AO239" s="466"/>
      <c r="AP239" s="466"/>
      <c r="AQ239" s="466"/>
      <c r="AR239" s="466">
        <f>IF(入力ｼｰﾄ2!O241="",0,70000)</f>
        <v>0</v>
      </c>
      <c r="AS239" s="466"/>
      <c r="AT239" s="466"/>
      <c r="AU239" s="466"/>
      <c r="AV239" s="466">
        <f t="shared" si="37"/>
        <v>0</v>
      </c>
      <c r="AW239" s="466"/>
      <c r="AX239" s="466"/>
      <c r="AY239" s="466"/>
    </row>
    <row r="240" spans="1:51">
      <c r="A240" s="459">
        <v>183</v>
      </c>
      <c r="B240" s="459"/>
      <c r="C240" s="459" t="str">
        <f>IF(入力ｼｰﾄ2!O242="","",入力ｼｰﾄ2!O242)</f>
        <v/>
      </c>
      <c r="D240" s="459"/>
      <c r="E240" s="459"/>
      <c r="F240" s="459"/>
      <c r="G240" s="459"/>
      <c r="H240" s="459"/>
      <c r="I240" s="464">
        <f>IF(入力ｼｰﾄ2!U242="",0,入力ｼｰﾄ2!U242)</f>
        <v>0</v>
      </c>
      <c r="J240" s="464"/>
      <c r="K240" s="464"/>
      <c r="L240" s="464">
        <f>IF(入力ｼｰﾄ2!X242="",0,入力ｼｰﾄ2!X242)</f>
        <v>0</v>
      </c>
      <c r="M240" s="464"/>
      <c r="N240" s="464"/>
      <c r="O240" s="464">
        <f>IF(入力ｼｰﾄ2!AA242="",0,入力ｼｰﾄ2!AA242)</f>
        <v>0</v>
      </c>
      <c r="P240" s="464"/>
      <c r="Q240" s="464"/>
      <c r="R240" s="465">
        <f t="shared" si="36"/>
        <v>0</v>
      </c>
      <c r="S240" s="465"/>
      <c r="T240" s="465"/>
      <c r="U240" s="459">
        <f>IF(入力ｼｰﾄ2!AG242="",0,入力ｼｰﾄ2!AG242)</f>
        <v>0</v>
      </c>
      <c r="V240" s="459"/>
      <c r="W240" s="459"/>
      <c r="X240" s="465">
        <f t="shared" si="38"/>
        <v>0</v>
      </c>
      <c r="Y240" s="465"/>
      <c r="Z240" s="465"/>
      <c r="AA240" s="465"/>
      <c r="AB240" s="466">
        <f>IF(入力ｼｰﾄ2!AN242="",0,入力ｼｰﾄ2!AN242)</f>
        <v>0</v>
      </c>
      <c r="AC240" s="466"/>
      <c r="AD240" s="466"/>
      <c r="AE240" s="466"/>
      <c r="AF240" s="467">
        <f t="shared" si="39"/>
        <v>0</v>
      </c>
      <c r="AG240" s="468"/>
      <c r="AH240" s="468"/>
      <c r="AI240" s="469"/>
      <c r="AJ240" s="466">
        <f>IF(入力ｼｰﾄ2!BU240=TRUE,20000,IF(入力ｼｰﾄ2!BV240=TRUE,11000,IF(入力ｼｰﾄ2!BW240=TRUE,2000,0)))</f>
        <v>0</v>
      </c>
      <c r="AK240" s="466"/>
      <c r="AL240" s="466"/>
      <c r="AM240" s="466"/>
      <c r="AN240" s="466">
        <f>IF(AJ240="-","-",IF(入力ｼｰﾄ2!BW240=TRUE,2000,ROUNDDOWN(X240*AJ240,0)))</f>
        <v>0</v>
      </c>
      <c r="AO240" s="466"/>
      <c r="AP240" s="466"/>
      <c r="AQ240" s="466"/>
      <c r="AR240" s="466">
        <f>IF(入力ｼｰﾄ2!O242="",0,70000)</f>
        <v>0</v>
      </c>
      <c r="AS240" s="466"/>
      <c r="AT240" s="466"/>
      <c r="AU240" s="466"/>
      <c r="AV240" s="466">
        <f t="shared" si="37"/>
        <v>0</v>
      </c>
      <c r="AW240" s="466"/>
      <c r="AX240" s="466"/>
      <c r="AY240" s="466"/>
    </row>
    <row r="241" spans="1:51">
      <c r="A241" s="459">
        <v>184</v>
      </c>
      <c r="B241" s="459"/>
      <c r="C241" s="459" t="str">
        <f>IF(入力ｼｰﾄ2!O243="","",入力ｼｰﾄ2!O243)</f>
        <v/>
      </c>
      <c r="D241" s="459"/>
      <c r="E241" s="459"/>
      <c r="F241" s="459"/>
      <c r="G241" s="459"/>
      <c r="H241" s="459"/>
      <c r="I241" s="464">
        <f>IF(入力ｼｰﾄ2!U243="",0,入力ｼｰﾄ2!U243)</f>
        <v>0</v>
      </c>
      <c r="J241" s="464"/>
      <c r="K241" s="464"/>
      <c r="L241" s="464">
        <f>IF(入力ｼｰﾄ2!X243="",0,入力ｼｰﾄ2!X243)</f>
        <v>0</v>
      </c>
      <c r="M241" s="464"/>
      <c r="N241" s="464"/>
      <c r="O241" s="464">
        <f>IF(入力ｼｰﾄ2!AA243="",0,入力ｼｰﾄ2!AA243)</f>
        <v>0</v>
      </c>
      <c r="P241" s="464"/>
      <c r="Q241" s="464"/>
      <c r="R241" s="465">
        <f t="shared" si="36"/>
        <v>0</v>
      </c>
      <c r="S241" s="465"/>
      <c r="T241" s="465"/>
      <c r="U241" s="459">
        <f>IF(入力ｼｰﾄ2!AG243="",0,入力ｼｰﾄ2!AG243)</f>
        <v>0</v>
      </c>
      <c r="V241" s="459"/>
      <c r="W241" s="459"/>
      <c r="X241" s="465">
        <f t="shared" si="38"/>
        <v>0</v>
      </c>
      <c r="Y241" s="465"/>
      <c r="Z241" s="465"/>
      <c r="AA241" s="465"/>
      <c r="AB241" s="466">
        <f>IF(入力ｼｰﾄ2!AN243="",0,入力ｼｰﾄ2!AN243)</f>
        <v>0</v>
      </c>
      <c r="AC241" s="466"/>
      <c r="AD241" s="466"/>
      <c r="AE241" s="466"/>
      <c r="AF241" s="467">
        <f t="shared" si="39"/>
        <v>0</v>
      </c>
      <c r="AG241" s="468"/>
      <c r="AH241" s="468"/>
      <c r="AI241" s="469"/>
      <c r="AJ241" s="466">
        <f>IF(入力ｼｰﾄ2!BU241=TRUE,20000,IF(入力ｼｰﾄ2!BV241=TRUE,11000,IF(入力ｼｰﾄ2!BW241=TRUE,2000,0)))</f>
        <v>0</v>
      </c>
      <c r="AK241" s="466"/>
      <c r="AL241" s="466"/>
      <c r="AM241" s="466"/>
      <c r="AN241" s="466">
        <f>IF(AJ241="-","-",IF(入力ｼｰﾄ2!BW241=TRUE,2000,ROUNDDOWN(X241*AJ241,0)))</f>
        <v>0</v>
      </c>
      <c r="AO241" s="466"/>
      <c r="AP241" s="466"/>
      <c r="AQ241" s="466"/>
      <c r="AR241" s="466">
        <f>IF(入力ｼｰﾄ2!O243="",0,70000)</f>
        <v>0</v>
      </c>
      <c r="AS241" s="466"/>
      <c r="AT241" s="466"/>
      <c r="AU241" s="466"/>
      <c r="AV241" s="466">
        <f t="shared" si="37"/>
        <v>0</v>
      </c>
      <c r="AW241" s="466"/>
      <c r="AX241" s="466"/>
      <c r="AY241" s="466"/>
    </row>
    <row r="242" spans="1:51">
      <c r="A242" s="459">
        <v>185</v>
      </c>
      <c r="B242" s="459"/>
      <c r="C242" s="459" t="str">
        <f>IF(入力ｼｰﾄ2!O244="","",入力ｼｰﾄ2!O244)</f>
        <v/>
      </c>
      <c r="D242" s="459"/>
      <c r="E242" s="459"/>
      <c r="F242" s="459"/>
      <c r="G242" s="459"/>
      <c r="H242" s="459"/>
      <c r="I242" s="464">
        <f>IF(入力ｼｰﾄ2!U244="",0,入力ｼｰﾄ2!U244)</f>
        <v>0</v>
      </c>
      <c r="J242" s="464"/>
      <c r="K242" s="464"/>
      <c r="L242" s="464">
        <f>IF(入力ｼｰﾄ2!X244="",0,入力ｼｰﾄ2!X244)</f>
        <v>0</v>
      </c>
      <c r="M242" s="464"/>
      <c r="N242" s="464"/>
      <c r="O242" s="464">
        <f>IF(入力ｼｰﾄ2!AA244="",0,入力ｼｰﾄ2!AA244)</f>
        <v>0</v>
      </c>
      <c r="P242" s="464"/>
      <c r="Q242" s="464"/>
      <c r="R242" s="465">
        <f t="shared" si="36"/>
        <v>0</v>
      </c>
      <c r="S242" s="465"/>
      <c r="T242" s="465"/>
      <c r="U242" s="459">
        <f>IF(入力ｼｰﾄ2!AG244="",0,入力ｼｰﾄ2!AG244)</f>
        <v>0</v>
      </c>
      <c r="V242" s="459"/>
      <c r="W242" s="459"/>
      <c r="X242" s="465">
        <f t="shared" si="38"/>
        <v>0</v>
      </c>
      <c r="Y242" s="465"/>
      <c r="Z242" s="465"/>
      <c r="AA242" s="465"/>
      <c r="AB242" s="466">
        <f>IF(入力ｼｰﾄ2!AN244="",0,入力ｼｰﾄ2!AN244)</f>
        <v>0</v>
      </c>
      <c r="AC242" s="466"/>
      <c r="AD242" s="466"/>
      <c r="AE242" s="466"/>
      <c r="AF242" s="467">
        <f t="shared" si="39"/>
        <v>0</v>
      </c>
      <c r="AG242" s="468"/>
      <c r="AH242" s="468"/>
      <c r="AI242" s="469"/>
      <c r="AJ242" s="466">
        <f>IF(入力ｼｰﾄ2!BU242=TRUE,20000,IF(入力ｼｰﾄ2!BV242=TRUE,11000,IF(入力ｼｰﾄ2!BW242=TRUE,2000,0)))</f>
        <v>0</v>
      </c>
      <c r="AK242" s="466"/>
      <c r="AL242" s="466"/>
      <c r="AM242" s="466"/>
      <c r="AN242" s="466">
        <f>IF(AJ242="-","-",IF(入力ｼｰﾄ2!BW242=TRUE,2000,ROUNDDOWN(X242*AJ242,0)))</f>
        <v>0</v>
      </c>
      <c r="AO242" s="466"/>
      <c r="AP242" s="466"/>
      <c r="AQ242" s="466"/>
      <c r="AR242" s="466">
        <f>IF(入力ｼｰﾄ2!O244="",0,70000)</f>
        <v>0</v>
      </c>
      <c r="AS242" s="466"/>
      <c r="AT242" s="466"/>
      <c r="AU242" s="466"/>
      <c r="AV242" s="466">
        <f t="shared" si="37"/>
        <v>0</v>
      </c>
      <c r="AW242" s="466"/>
      <c r="AX242" s="466"/>
      <c r="AY242" s="466"/>
    </row>
    <row r="243" spans="1:51">
      <c r="A243" s="459">
        <v>186</v>
      </c>
      <c r="B243" s="459"/>
      <c r="C243" s="459" t="str">
        <f>IF(入力ｼｰﾄ2!O245="","",入力ｼｰﾄ2!O245)</f>
        <v/>
      </c>
      <c r="D243" s="459"/>
      <c r="E243" s="459"/>
      <c r="F243" s="459"/>
      <c r="G243" s="459"/>
      <c r="H243" s="459"/>
      <c r="I243" s="464">
        <f>IF(入力ｼｰﾄ2!U245="",0,入力ｼｰﾄ2!U245)</f>
        <v>0</v>
      </c>
      <c r="J243" s="464"/>
      <c r="K243" s="464"/>
      <c r="L243" s="464">
        <f>IF(入力ｼｰﾄ2!X245="",0,入力ｼｰﾄ2!X245)</f>
        <v>0</v>
      </c>
      <c r="M243" s="464"/>
      <c r="N243" s="464"/>
      <c r="O243" s="464">
        <f>IF(入力ｼｰﾄ2!AA245="",0,入力ｼｰﾄ2!AA245)</f>
        <v>0</v>
      </c>
      <c r="P243" s="464"/>
      <c r="Q243" s="464"/>
      <c r="R243" s="465">
        <f t="shared" si="36"/>
        <v>0</v>
      </c>
      <c r="S243" s="465"/>
      <c r="T243" s="465"/>
      <c r="U243" s="459">
        <f>IF(入力ｼｰﾄ2!AG245="",0,入力ｼｰﾄ2!AG245)</f>
        <v>0</v>
      </c>
      <c r="V243" s="459"/>
      <c r="W243" s="459"/>
      <c r="X243" s="465">
        <f t="shared" si="38"/>
        <v>0</v>
      </c>
      <c r="Y243" s="465"/>
      <c r="Z243" s="465"/>
      <c r="AA243" s="465"/>
      <c r="AB243" s="466">
        <f>IF(入力ｼｰﾄ2!AN245="",0,入力ｼｰﾄ2!AN245)</f>
        <v>0</v>
      </c>
      <c r="AC243" s="466"/>
      <c r="AD243" s="466"/>
      <c r="AE243" s="466"/>
      <c r="AF243" s="467">
        <f t="shared" si="39"/>
        <v>0</v>
      </c>
      <c r="AG243" s="468"/>
      <c r="AH243" s="468"/>
      <c r="AI243" s="469"/>
      <c r="AJ243" s="466">
        <f>IF(入力ｼｰﾄ2!BU243=TRUE,20000,IF(入力ｼｰﾄ2!BV243=TRUE,11000,IF(入力ｼｰﾄ2!BW243=TRUE,2000,0)))</f>
        <v>0</v>
      </c>
      <c r="AK243" s="466"/>
      <c r="AL243" s="466"/>
      <c r="AM243" s="466"/>
      <c r="AN243" s="466">
        <f>IF(AJ243="-","-",IF(入力ｼｰﾄ2!BW243=TRUE,2000,ROUNDDOWN(X243*AJ243,0)))</f>
        <v>0</v>
      </c>
      <c r="AO243" s="466"/>
      <c r="AP243" s="466"/>
      <c r="AQ243" s="466"/>
      <c r="AR243" s="466">
        <f>IF(入力ｼｰﾄ2!O245="",0,70000)</f>
        <v>0</v>
      </c>
      <c r="AS243" s="466"/>
      <c r="AT243" s="466"/>
      <c r="AU243" s="466"/>
      <c r="AV243" s="466">
        <f t="shared" si="37"/>
        <v>0</v>
      </c>
      <c r="AW243" s="466"/>
      <c r="AX243" s="466"/>
      <c r="AY243" s="466"/>
    </row>
    <row r="244" spans="1:51">
      <c r="A244" s="459">
        <v>187</v>
      </c>
      <c r="B244" s="459"/>
      <c r="C244" s="459" t="str">
        <f>IF(入力ｼｰﾄ2!O246="","",入力ｼｰﾄ2!O246)</f>
        <v/>
      </c>
      <c r="D244" s="459"/>
      <c r="E244" s="459"/>
      <c r="F244" s="459"/>
      <c r="G244" s="459"/>
      <c r="H244" s="459"/>
      <c r="I244" s="464">
        <f>IF(入力ｼｰﾄ2!U246="",0,入力ｼｰﾄ2!U246)</f>
        <v>0</v>
      </c>
      <c r="J244" s="464"/>
      <c r="K244" s="464"/>
      <c r="L244" s="464">
        <f>IF(入力ｼｰﾄ2!X246="",0,入力ｼｰﾄ2!X246)</f>
        <v>0</v>
      </c>
      <c r="M244" s="464"/>
      <c r="N244" s="464"/>
      <c r="O244" s="464">
        <f>IF(入力ｼｰﾄ2!AA246="",0,入力ｼｰﾄ2!AA246)</f>
        <v>0</v>
      </c>
      <c r="P244" s="464"/>
      <c r="Q244" s="464"/>
      <c r="R244" s="465">
        <f t="shared" si="36"/>
        <v>0</v>
      </c>
      <c r="S244" s="465"/>
      <c r="T244" s="465"/>
      <c r="U244" s="459">
        <f>IF(入力ｼｰﾄ2!AG246="",0,入力ｼｰﾄ2!AG246)</f>
        <v>0</v>
      </c>
      <c r="V244" s="459"/>
      <c r="W244" s="459"/>
      <c r="X244" s="465">
        <f t="shared" si="38"/>
        <v>0</v>
      </c>
      <c r="Y244" s="465"/>
      <c r="Z244" s="465"/>
      <c r="AA244" s="465"/>
      <c r="AB244" s="466">
        <f>IF(入力ｼｰﾄ2!AN246="",0,入力ｼｰﾄ2!AN246)</f>
        <v>0</v>
      </c>
      <c r="AC244" s="466"/>
      <c r="AD244" s="466"/>
      <c r="AE244" s="466"/>
      <c r="AF244" s="467">
        <f t="shared" si="39"/>
        <v>0</v>
      </c>
      <c r="AG244" s="468"/>
      <c r="AH244" s="468"/>
      <c r="AI244" s="469"/>
      <c r="AJ244" s="466">
        <f>IF(入力ｼｰﾄ2!BU244=TRUE,20000,IF(入力ｼｰﾄ2!BV244=TRUE,11000,IF(入力ｼｰﾄ2!BW244=TRUE,2000,0)))</f>
        <v>0</v>
      </c>
      <c r="AK244" s="466"/>
      <c r="AL244" s="466"/>
      <c r="AM244" s="466"/>
      <c r="AN244" s="466">
        <f>IF(AJ244="-","-",IF(入力ｼｰﾄ2!BW244=TRUE,2000,ROUNDDOWN(X244*AJ244,0)))</f>
        <v>0</v>
      </c>
      <c r="AO244" s="466"/>
      <c r="AP244" s="466"/>
      <c r="AQ244" s="466"/>
      <c r="AR244" s="466">
        <f>IF(入力ｼｰﾄ2!O246="",0,70000)</f>
        <v>0</v>
      </c>
      <c r="AS244" s="466"/>
      <c r="AT244" s="466"/>
      <c r="AU244" s="466"/>
      <c r="AV244" s="466">
        <f t="shared" si="37"/>
        <v>0</v>
      </c>
      <c r="AW244" s="466"/>
      <c r="AX244" s="466"/>
      <c r="AY244" s="466"/>
    </row>
    <row r="245" spans="1:51">
      <c r="A245" s="459">
        <v>188</v>
      </c>
      <c r="B245" s="459"/>
      <c r="C245" s="459" t="str">
        <f>IF(入力ｼｰﾄ2!O247="","",入力ｼｰﾄ2!O247)</f>
        <v/>
      </c>
      <c r="D245" s="459"/>
      <c r="E245" s="459"/>
      <c r="F245" s="459"/>
      <c r="G245" s="459"/>
      <c r="H245" s="459"/>
      <c r="I245" s="464">
        <f>IF(入力ｼｰﾄ2!U247="",0,入力ｼｰﾄ2!U247)</f>
        <v>0</v>
      </c>
      <c r="J245" s="464"/>
      <c r="K245" s="464"/>
      <c r="L245" s="464">
        <f>IF(入力ｼｰﾄ2!X247="",0,入力ｼｰﾄ2!X247)</f>
        <v>0</v>
      </c>
      <c r="M245" s="464"/>
      <c r="N245" s="464"/>
      <c r="O245" s="464">
        <f>IF(入力ｼｰﾄ2!AA247="",0,入力ｼｰﾄ2!AA247)</f>
        <v>0</v>
      </c>
      <c r="P245" s="464"/>
      <c r="Q245" s="464"/>
      <c r="R245" s="465">
        <f t="shared" si="36"/>
        <v>0</v>
      </c>
      <c r="S245" s="465"/>
      <c r="T245" s="465"/>
      <c r="U245" s="459">
        <f>IF(入力ｼｰﾄ2!AG247="",0,入力ｼｰﾄ2!AG247)</f>
        <v>0</v>
      </c>
      <c r="V245" s="459"/>
      <c r="W245" s="459"/>
      <c r="X245" s="465">
        <f t="shared" si="38"/>
        <v>0</v>
      </c>
      <c r="Y245" s="465"/>
      <c r="Z245" s="465"/>
      <c r="AA245" s="465"/>
      <c r="AB245" s="466">
        <f>IF(入力ｼｰﾄ2!AN247="",0,入力ｼｰﾄ2!AN247)</f>
        <v>0</v>
      </c>
      <c r="AC245" s="466"/>
      <c r="AD245" s="466"/>
      <c r="AE245" s="466"/>
      <c r="AF245" s="467">
        <f t="shared" si="39"/>
        <v>0</v>
      </c>
      <c r="AG245" s="468"/>
      <c r="AH245" s="468"/>
      <c r="AI245" s="469"/>
      <c r="AJ245" s="466">
        <f>IF(入力ｼｰﾄ2!BU245=TRUE,20000,IF(入力ｼｰﾄ2!BV245=TRUE,11000,IF(入力ｼｰﾄ2!BW245=TRUE,2000,0)))</f>
        <v>0</v>
      </c>
      <c r="AK245" s="466"/>
      <c r="AL245" s="466"/>
      <c r="AM245" s="466"/>
      <c r="AN245" s="466">
        <f>IF(AJ245="-","-",IF(入力ｼｰﾄ2!BW245=TRUE,2000,ROUNDDOWN(X245*AJ245,0)))</f>
        <v>0</v>
      </c>
      <c r="AO245" s="466"/>
      <c r="AP245" s="466"/>
      <c r="AQ245" s="466"/>
      <c r="AR245" s="466">
        <f>IF(入力ｼｰﾄ2!O247="",0,70000)</f>
        <v>0</v>
      </c>
      <c r="AS245" s="466"/>
      <c r="AT245" s="466"/>
      <c r="AU245" s="466"/>
      <c r="AV245" s="466">
        <f t="shared" si="37"/>
        <v>0</v>
      </c>
      <c r="AW245" s="466"/>
      <c r="AX245" s="466"/>
      <c r="AY245" s="466"/>
    </row>
    <row r="246" spans="1:51">
      <c r="A246" s="459">
        <v>189</v>
      </c>
      <c r="B246" s="459"/>
      <c r="C246" s="459" t="str">
        <f>IF(入力ｼｰﾄ2!O248="","",入力ｼｰﾄ2!O248)</f>
        <v/>
      </c>
      <c r="D246" s="459"/>
      <c r="E246" s="459"/>
      <c r="F246" s="459"/>
      <c r="G246" s="459"/>
      <c r="H246" s="459"/>
      <c r="I246" s="464">
        <f>IF(入力ｼｰﾄ2!U248="",0,入力ｼｰﾄ2!U248)</f>
        <v>0</v>
      </c>
      <c r="J246" s="464"/>
      <c r="K246" s="464"/>
      <c r="L246" s="464">
        <f>IF(入力ｼｰﾄ2!X248="",0,入力ｼｰﾄ2!X248)</f>
        <v>0</v>
      </c>
      <c r="M246" s="464"/>
      <c r="N246" s="464"/>
      <c r="O246" s="464">
        <f>IF(入力ｼｰﾄ2!AA248="",0,入力ｼｰﾄ2!AA248)</f>
        <v>0</v>
      </c>
      <c r="P246" s="464"/>
      <c r="Q246" s="464"/>
      <c r="R246" s="465">
        <f t="shared" si="36"/>
        <v>0</v>
      </c>
      <c r="S246" s="465"/>
      <c r="T246" s="465"/>
      <c r="U246" s="459">
        <f>IF(入力ｼｰﾄ2!AG248="",0,入力ｼｰﾄ2!AG248)</f>
        <v>0</v>
      </c>
      <c r="V246" s="459"/>
      <c r="W246" s="459"/>
      <c r="X246" s="465">
        <f t="shared" si="38"/>
        <v>0</v>
      </c>
      <c r="Y246" s="465"/>
      <c r="Z246" s="465"/>
      <c r="AA246" s="465"/>
      <c r="AB246" s="466">
        <f>IF(入力ｼｰﾄ2!AN248="",0,入力ｼｰﾄ2!AN248)</f>
        <v>0</v>
      </c>
      <c r="AC246" s="466"/>
      <c r="AD246" s="466"/>
      <c r="AE246" s="466"/>
      <c r="AF246" s="467">
        <f t="shared" si="39"/>
        <v>0</v>
      </c>
      <c r="AG246" s="468"/>
      <c r="AH246" s="468"/>
      <c r="AI246" s="469"/>
      <c r="AJ246" s="466">
        <f>IF(入力ｼｰﾄ2!BU246=TRUE,20000,IF(入力ｼｰﾄ2!BV246=TRUE,11000,IF(入力ｼｰﾄ2!BW246=TRUE,2000,0)))</f>
        <v>0</v>
      </c>
      <c r="AK246" s="466"/>
      <c r="AL246" s="466"/>
      <c r="AM246" s="466"/>
      <c r="AN246" s="466">
        <f>IF(AJ246="-","-",IF(入力ｼｰﾄ2!BW246=TRUE,2000,ROUNDDOWN(X246*AJ246,0)))</f>
        <v>0</v>
      </c>
      <c r="AO246" s="466"/>
      <c r="AP246" s="466"/>
      <c r="AQ246" s="466"/>
      <c r="AR246" s="466">
        <f>IF(入力ｼｰﾄ2!O248="",0,70000)</f>
        <v>0</v>
      </c>
      <c r="AS246" s="466"/>
      <c r="AT246" s="466"/>
      <c r="AU246" s="466"/>
      <c r="AV246" s="466">
        <f t="shared" si="37"/>
        <v>0</v>
      </c>
      <c r="AW246" s="466"/>
      <c r="AX246" s="466"/>
      <c r="AY246" s="466"/>
    </row>
    <row r="247" spans="1:51">
      <c r="A247" s="459">
        <v>190</v>
      </c>
      <c r="B247" s="459"/>
      <c r="C247" s="459" t="str">
        <f>IF(入力ｼｰﾄ2!O249="","",入力ｼｰﾄ2!O249)</f>
        <v/>
      </c>
      <c r="D247" s="459"/>
      <c r="E247" s="459"/>
      <c r="F247" s="459"/>
      <c r="G247" s="459"/>
      <c r="H247" s="459"/>
      <c r="I247" s="464">
        <f>IF(入力ｼｰﾄ2!U249="",0,入力ｼｰﾄ2!U249)</f>
        <v>0</v>
      </c>
      <c r="J247" s="464"/>
      <c r="K247" s="464"/>
      <c r="L247" s="464">
        <f>IF(入力ｼｰﾄ2!X249="",0,入力ｼｰﾄ2!X249)</f>
        <v>0</v>
      </c>
      <c r="M247" s="464"/>
      <c r="N247" s="464"/>
      <c r="O247" s="464">
        <f>IF(入力ｼｰﾄ2!AA249="",0,入力ｼｰﾄ2!AA249)</f>
        <v>0</v>
      </c>
      <c r="P247" s="464"/>
      <c r="Q247" s="464"/>
      <c r="R247" s="465">
        <f t="shared" si="36"/>
        <v>0</v>
      </c>
      <c r="S247" s="465"/>
      <c r="T247" s="465"/>
      <c r="U247" s="459">
        <f>IF(入力ｼｰﾄ2!AG249="",0,入力ｼｰﾄ2!AG249)</f>
        <v>0</v>
      </c>
      <c r="V247" s="459"/>
      <c r="W247" s="459"/>
      <c r="X247" s="465">
        <f t="shared" si="38"/>
        <v>0</v>
      </c>
      <c r="Y247" s="465"/>
      <c r="Z247" s="465"/>
      <c r="AA247" s="465"/>
      <c r="AB247" s="466">
        <f>IF(入力ｼｰﾄ2!AN249="",0,入力ｼｰﾄ2!AN249)</f>
        <v>0</v>
      </c>
      <c r="AC247" s="466"/>
      <c r="AD247" s="466"/>
      <c r="AE247" s="466"/>
      <c r="AF247" s="467">
        <f t="shared" si="39"/>
        <v>0</v>
      </c>
      <c r="AG247" s="468"/>
      <c r="AH247" s="468"/>
      <c r="AI247" s="469"/>
      <c r="AJ247" s="466">
        <f>IF(入力ｼｰﾄ2!BU247=TRUE,20000,IF(入力ｼｰﾄ2!BV247=TRUE,11000,IF(入力ｼｰﾄ2!BW247=TRUE,2000,0)))</f>
        <v>0</v>
      </c>
      <c r="AK247" s="466"/>
      <c r="AL247" s="466"/>
      <c r="AM247" s="466"/>
      <c r="AN247" s="466">
        <f>IF(AJ247="-","-",IF(入力ｼｰﾄ2!BW247=TRUE,2000,ROUNDDOWN(X247*AJ247,0)))</f>
        <v>0</v>
      </c>
      <c r="AO247" s="466"/>
      <c r="AP247" s="466"/>
      <c r="AQ247" s="466"/>
      <c r="AR247" s="466">
        <f>IF(入力ｼｰﾄ2!O249="",0,70000)</f>
        <v>0</v>
      </c>
      <c r="AS247" s="466"/>
      <c r="AT247" s="466"/>
      <c r="AU247" s="466"/>
      <c r="AV247" s="466">
        <f t="shared" si="37"/>
        <v>0</v>
      </c>
      <c r="AW247" s="466"/>
      <c r="AX247" s="466"/>
      <c r="AY247" s="466"/>
    </row>
    <row r="248" spans="1:51">
      <c r="A248" s="459">
        <v>191</v>
      </c>
      <c r="B248" s="459"/>
      <c r="C248" s="459" t="str">
        <f>IF(入力ｼｰﾄ2!O250="","",入力ｼｰﾄ2!O250)</f>
        <v/>
      </c>
      <c r="D248" s="459"/>
      <c r="E248" s="459"/>
      <c r="F248" s="459"/>
      <c r="G248" s="459"/>
      <c r="H248" s="459"/>
      <c r="I248" s="464">
        <f>IF(入力ｼｰﾄ2!U250="",0,入力ｼｰﾄ2!U250)</f>
        <v>0</v>
      </c>
      <c r="J248" s="464"/>
      <c r="K248" s="464"/>
      <c r="L248" s="464">
        <f>IF(入力ｼｰﾄ2!X250="",0,入力ｼｰﾄ2!X250)</f>
        <v>0</v>
      </c>
      <c r="M248" s="464"/>
      <c r="N248" s="464"/>
      <c r="O248" s="464">
        <f>IF(入力ｼｰﾄ2!AA250="",0,入力ｼｰﾄ2!AA250)</f>
        <v>0</v>
      </c>
      <c r="P248" s="464"/>
      <c r="Q248" s="464"/>
      <c r="R248" s="465">
        <f t="shared" si="36"/>
        <v>0</v>
      </c>
      <c r="S248" s="465"/>
      <c r="T248" s="465"/>
      <c r="U248" s="459">
        <f>IF(入力ｼｰﾄ2!AG250="",0,入力ｼｰﾄ2!AG250)</f>
        <v>0</v>
      </c>
      <c r="V248" s="459"/>
      <c r="W248" s="459"/>
      <c r="X248" s="465">
        <f t="shared" si="38"/>
        <v>0</v>
      </c>
      <c r="Y248" s="465"/>
      <c r="Z248" s="465"/>
      <c r="AA248" s="465"/>
      <c r="AB248" s="466">
        <f>IF(入力ｼｰﾄ2!AN250="",0,入力ｼｰﾄ2!AN250)</f>
        <v>0</v>
      </c>
      <c r="AC248" s="466"/>
      <c r="AD248" s="466"/>
      <c r="AE248" s="466"/>
      <c r="AF248" s="467">
        <f t="shared" si="39"/>
        <v>0</v>
      </c>
      <c r="AG248" s="468"/>
      <c r="AH248" s="468"/>
      <c r="AI248" s="469"/>
      <c r="AJ248" s="466">
        <f>IF(入力ｼｰﾄ2!BU248=TRUE,20000,IF(入力ｼｰﾄ2!BV248=TRUE,11000,IF(入力ｼｰﾄ2!BW248=TRUE,2000,0)))</f>
        <v>0</v>
      </c>
      <c r="AK248" s="466"/>
      <c r="AL248" s="466"/>
      <c r="AM248" s="466"/>
      <c r="AN248" s="466">
        <f>IF(AJ248="-","-",IF(入力ｼｰﾄ2!BW248=TRUE,2000,ROUNDDOWN(X248*AJ248,0)))</f>
        <v>0</v>
      </c>
      <c r="AO248" s="466"/>
      <c r="AP248" s="466"/>
      <c r="AQ248" s="466"/>
      <c r="AR248" s="466">
        <f>IF(入力ｼｰﾄ2!O250="",0,70000)</f>
        <v>0</v>
      </c>
      <c r="AS248" s="466"/>
      <c r="AT248" s="466"/>
      <c r="AU248" s="466"/>
      <c r="AV248" s="466">
        <f t="shared" si="37"/>
        <v>0</v>
      </c>
      <c r="AW248" s="466"/>
      <c r="AX248" s="466"/>
      <c r="AY248" s="466"/>
    </row>
    <row r="249" spans="1:51">
      <c r="A249" s="459">
        <v>192</v>
      </c>
      <c r="B249" s="459"/>
      <c r="C249" s="459" t="str">
        <f>IF(入力ｼｰﾄ2!O251="","",入力ｼｰﾄ2!O251)</f>
        <v/>
      </c>
      <c r="D249" s="459"/>
      <c r="E249" s="459"/>
      <c r="F249" s="459"/>
      <c r="G249" s="459"/>
      <c r="H249" s="459"/>
      <c r="I249" s="464">
        <f>IF(入力ｼｰﾄ2!U251="",0,入力ｼｰﾄ2!U251)</f>
        <v>0</v>
      </c>
      <c r="J249" s="464"/>
      <c r="K249" s="464"/>
      <c r="L249" s="464">
        <f>IF(入力ｼｰﾄ2!X251="",0,入力ｼｰﾄ2!X251)</f>
        <v>0</v>
      </c>
      <c r="M249" s="464"/>
      <c r="N249" s="464"/>
      <c r="O249" s="464">
        <f>IF(入力ｼｰﾄ2!AA251="",0,入力ｼｰﾄ2!AA251)</f>
        <v>0</v>
      </c>
      <c r="P249" s="464"/>
      <c r="Q249" s="464"/>
      <c r="R249" s="465">
        <f t="shared" si="36"/>
        <v>0</v>
      </c>
      <c r="S249" s="465"/>
      <c r="T249" s="465"/>
      <c r="U249" s="459">
        <f>IF(入力ｼｰﾄ2!AG251="",0,入力ｼｰﾄ2!AG251)</f>
        <v>0</v>
      </c>
      <c r="V249" s="459"/>
      <c r="W249" s="459"/>
      <c r="X249" s="465">
        <f t="shared" si="38"/>
        <v>0</v>
      </c>
      <c r="Y249" s="465"/>
      <c r="Z249" s="465"/>
      <c r="AA249" s="465"/>
      <c r="AB249" s="466">
        <f>IF(入力ｼｰﾄ2!AN251="",0,入力ｼｰﾄ2!AN251)</f>
        <v>0</v>
      </c>
      <c r="AC249" s="466"/>
      <c r="AD249" s="466"/>
      <c r="AE249" s="466"/>
      <c r="AF249" s="467">
        <f t="shared" si="39"/>
        <v>0</v>
      </c>
      <c r="AG249" s="468"/>
      <c r="AH249" s="468"/>
      <c r="AI249" s="469"/>
      <c r="AJ249" s="466">
        <f>IF(入力ｼｰﾄ2!BU249=TRUE,20000,IF(入力ｼｰﾄ2!BV249=TRUE,11000,IF(入力ｼｰﾄ2!BW249=TRUE,2000,0)))</f>
        <v>0</v>
      </c>
      <c r="AK249" s="466"/>
      <c r="AL249" s="466"/>
      <c r="AM249" s="466"/>
      <c r="AN249" s="466">
        <f>IF(AJ249="-","-",IF(入力ｼｰﾄ2!BW249=TRUE,2000,ROUNDDOWN(X249*AJ249,0)))</f>
        <v>0</v>
      </c>
      <c r="AO249" s="466"/>
      <c r="AP249" s="466"/>
      <c r="AQ249" s="466"/>
      <c r="AR249" s="466">
        <f>IF(入力ｼｰﾄ2!O251="",0,70000)</f>
        <v>0</v>
      </c>
      <c r="AS249" s="466"/>
      <c r="AT249" s="466"/>
      <c r="AU249" s="466"/>
      <c r="AV249" s="466">
        <f t="shared" si="37"/>
        <v>0</v>
      </c>
      <c r="AW249" s="466"/>
      <c r="AX249" s="466"/>
      <c r="AY249" s="466"/>
    </row>
    <row r="250" spans="1:51">
      <c r="A250" s="459">
        <v>193</v>
      </c>
      <c r="B250" s="459"/>
      <c r="C250" s="459" t="str">
        <f>IF(入力ｼｰﾄ2!O252="","",入力ｼｰﾄ2!O252)</f>
        <v/>
      </c>
      <c r="D250" s="459"/>
      <c r="E250" s="459"/>
      <c r="F250" s="459"/>
      <c r="G250" s="459"/>
      <c r="H250" s="459"/>
      <c r="I250" s="464">
        <f>IF(入力ｼｰﾄ2!U252="",0,入力ｼｰﾄ2!U252)</f>
        <v>0</v>
      </c>
      <c r="J250" s="464"/>
      <c r="K250" s="464"/>
      <c r="L250" s="464">
        <f>IF(入力ｼｰﾄ2!X252="",0,入力ｼｰﾄ2!X252)</f>
        <v>0</v>
      </c>
      <c r="M250" s="464"/>
      <c r="N250" s="464"/>
      <c r="O250" s="464">
        <f>IF(入力ｼｰﾄ2!AA252="",0,入力ｼｰﾄ2!AA252)</f>
        <v>0</v>
      </c>
      <c r="P250" s="464"/>
      <c r="Q250" s="464"/>
      <c r="R250" s="465">
        <f t="shared" si="36"/>
        <v>0</v>
      </c>
      <c r="S250" s="465"/>
      <c r="T250" s="465"/>
      <c r="U250" s="459">
        <f>IF(入力ｼｰﾄ2!AG252="",0,入力ｼｰﾄ2!AG252)</f>
        <v>0</v>
      </c>
      <c r="V250" s="459"/>
      <c r="W250" s="459"/>
      <c r="X250" s="465">
        <f t="shared" si="38"/>
        <v>0</v>
      </c>
      <c r="Y250" s="465"/>
      <c r="Z250" s="465"/>
      <c r="AA250" s="465"/>
      <c r="AB250" s="466">
        <f>IF(入力ｼｰﾄ2!AN252="",0,入力ｼｰﾄ2!AN252)</f>
        <v>0</v>
      </c>
      <c r="AC250" s="466"/>
      <c r="AD250" s="466"/>
      <c r="AE250" s="466"/>
      <c r="AF250" s="467">
        <f t="shared" si="39"/>
        <v>0</v>
      </c>
      <c r="AG250" s="468"/>
      <c r="AH250" s="468"/>
      <c r="AI250" s="469"/>
      <c r="AJ250" s="466">
        <f>IF(入力ｼｰﾄ2!BU250=TRUE,20000,IF(入力ｼｰﾄ2!BV250=TRUE,11000,IF(入力ｼｰﾄ2!BW250=TRUE,2000,0)))</f>
        <v>0</v>
      </c>
      <c r="AK250" s="466"/>
      <c r="AL250" s="466"/>
      <c r="AM250" s="466"/>
      <c r="AN250" s="466">
        <f>IF(AJ250="-","-",IF(入力ｼｰﾄ2!BW250=TRUE,2000,ROUNDDOWN(X250*AJ250,0)))</f>
        <v>0</v>
      </c>
      <c r="AO250" s="466"/>
      <c r="AP250" s="466"/>
      <c r="AQ250" s="466"/>
      <c r="AR250" s="466">
        <f>IF(入力ｼｰﾄ2!O252="",0,70000)</f>
        <v>0</v>
      </c>
      <c r="AS250" s="466"/>
      <c r="AT250" s="466"/>
      <c r="AU250" s="466"/>
      <c r="AV250" s="466">
        <f t="shared" si="37"/>
        <v>0</v>
      </c>
      <c r="AW250" s="466"/>
      <c r="AX250" s="466"/>
      <c r="AY250" s="466"/>
    </row>
    <row r="251" spans="1:51">
      <c r="A251" s="459">
        <v>194</v>
      </c>
      <c r="B251" s="459"/>
      <c r="C251" s="459" t="str">
        <f>IF(入力ｼｰﾄ2!O253="","",入力ｼｰﾄ2!O253)</f>
        <v/>
      </c>
      <c r="D251" s="459"/>
      <c r="E251" s="459"/>
      <c r="F251" s="459"/>
      <c r="G251" s="459"/>
      <c r="H251" s="459"/>
      <c r="I251" s="464">
        <f>IF(入力ｼｰﾄ2!U253="",0,入力ｼｰﾄ2!U253)</f>
        <v>0</v>
      </c>
      <c r="J251" s="464"/>
      <c r="K251" s="464"/>
      <c r="L251" s="464">
        <f>IF(入力ｼｰﾄ2!X253="",0,入力ｼｰﾄ2!X253)</f>
        <v>0</v>
      </c>
      <c r="M251" s="464"/>
      <c r="N251" s="464"/>
      <c r="O251" s="464">
        <f>IF(入力ｼｰﾄ2!AA253="",0,入力ｼｰﾄ2!AA253)</f>
        <v>0</v>
      </c>
      <c r="P251" s="464"/>
      <c r="Q251" s="464"/>
      <c r="R251" s="465">
        <f t="shared" si="36"/>
        <v>0</v>
      </c>
      <c r="S251" s="465"/>
      <c r="T251" s="465"/>
      <c r="U251" s="459">
        <f>IF(入力ｼｰﾄ2!AG253="",0,入力ｼｰﾄ2!AG253)</f>
        <v>0</v>
      </c>
      <c r="V251" s="459"/>
      <c r="W251" s="459"/>
      <c r="X251" s="465">
        <f t="shared" si="38"/>
        <v>0</v>
      </c>
      <c r="Y251" s="465"/>
      <c r="Z251" s="465"/>
      <c r="AA251" s="465"/>
      <c r="AB251" s="466">
        <f>IF(入力ｼｰﾄ2!AN253="",0,入力ｼｰﾄ2!AN253)</f>
        <v>0</v>
      </c>
      <c r="AC251" s="466"/>
      <c r="AD251" s="466"/>
      <c r="AE251" s="466"/>
      <c r="AF251" s="467">
        <f t="shared" si="39"/>
        <v>0</v>
      </c>
      <c r="AG251" s="468"/>
      <c r="AH251" s="468"/>
      <c r="AI251" s="469"/>
      <c r="AJ251" s="466">
        <f>IF(入力ｼｰﾄ2!BU251=TRUE,20000,IF(入力ｼｰﾄ2!BV251=TRUE,11000,IF(入力ｼｰﾄ2!BW251=TRUE,2000,0)))</f>
        <v>0</v>
      </c>
      <c r="AK251" s="466"/>
      <c r="AL251" s="466"/>
      <c r="AM251" s="466"/>
      <c r="AN251" s="466">
        <f>IF(AJ251="-","-",IF(入力ｼｰﾄ2!BW251=TRUE,2000,ROUNDDOWN(X251*AJ251,0)))</f>
        <v>0</v>
      </c>
      <c r="AO251" s="466"/>
      <c r="AP251" s="466"/>
      <c r="AQ251" s="466"/>
      <c r="AR251" s="466">
        <f>IF(入力ｼｰﾄ2!O253="",0,70000)</f>
        <v>0</v>
      </c>
      <c r="AS251" s="466"/>
      <c r="AT251" s="466"/>
      <c r="AU251" s="466"/>
      <c r="AV251" s="466">
        <f t="shared" si="37"/>
        <v>0</v>
      </c>
      <c r="AW251" s="466"/>
      <c r="AX251" s="466"/>
      <c r="AY251" s="466"/>
    </row>
    <row r="252" spans="1:51">
      <c r="A252" s="459">
        <v>195</v>
      </c>
      <c r="B252" s="459"/>
      <c r="C252" s="459" t="str">
        <f>IF(入力ｼｰﾄ2!O254="","",入力ｼｰﾄ2!O254)</f>
        <v/>
      </c>
      <c r="D252" s="459"/>
      <c r="E252" s="459"/>
      <c r="F252" s="459"/>
      <c r="G252" s="459"/>
      <c r="H252" s="459"/>
      <c r="I252" s="464">
        <f>IF(入力ｼｰﾄ2!U254="",0,入力ｼｰﾄ2!U254)</f>
        <v>0</v>
      </c>
      <c r="J252" s="464"/>
      <c r="K252" s="464"/>
      <c r="L252" s="464">
        <f>IF(入力ｼｰﾄ2!X254="",0,入力ｼｰﾄ2!X254)</f>
        <v>0</v>
      </c>
      <c r="M252" s="464"/>
      <c r="N252" s="464"/>
      <c r="O252" s="464">
        <f>IF(入力ｼｰﾄ2!AA254="",0,入力ｼｰﾄ2!AA254)</f>
        <v>0</v>
      </c>
      <c r="P252" s="464"/>
      <c r="Q252" s="464"/>
      <c r="R252" s="465">
        <f t="shared" si="36"/>
        <v>0</v>
      </c>
      <c r="S252" s="465"/>
      <c r="T252" s="465"/>
      <c r="U252" s="459">
        <f>IF(入力ｼｰﾄ2!AG254="",0,入力ｼｰﾄ2!AG254)</f>
        <v>0</v>
      </c>
      <c r="V252" s="459"/>
      <c r="W252" s="459"/>
      <c r="X252" s="465">
        <f t="shared" si="38"/>
        <v>0</v>
      </c>
      <c r="Y252" s="465"/>
      <c r="Z252" s="465"/>
      <c r="AA252" s="465"/>
      <c r="AB252" s="466">
        <f>IF(入力ｼｰﾄ2!AN254="",0,入力ｼｰﾄ2!AN254)</f>
        <v>0</v>
      </c>
      <c r="AC252" s="466"/>
      <c r="AD252" s="466"/>
      <c r="AE252" s="466"/>
      <c r="AF252" s="467">
        <f t="shared" si="39"/>
        <v>0</v>
      </c>
      <c r="AG252" s="468"/>
      <c r="AH252" s="468"/>
      <c r="AI252" s="469"/>
      <c r="AJ252" s="466">
        <f>IF(入力ｼｰﾄ2!BU252=TRUE,20000,IF(入力ｼｰﾄ2!BV252=TRUE,11000,IF(入力ｼｰﾄ2!BW252=TRUE,2000,0)))</f>
        <v>0</v>
      </c>
      <c r="AK252" s="466"/>
      <c r="AL252" s="466"/>
      <c r="AM252" s="466"/>
      <c r="AN252" s="466">
        <f>IF(AJ252="-","-",IF(入力ｼｰﾄ2!BW252=TRUE,2000,ROUNDDOWN(X252*AJ252,0)))</f>
        <v>0</v>
      </c>
      <c r="AO252" s="466"/>
      <c r="AP252" s="466"/>
      <c r="AQ252" s="466"/>
      <c r="AR252" s="466">
        <f>IF(入力ｼｰﾄ2!O254="",0,70000)</f>
        <v>0</v>
      </c>
      <c r="AS252" s="466"/>
      <c r="AT252" s="466"/>
      <c r="AU252" s="466"/>
      <c r="AV252" s="466">
        <f t="shared" si="37"/>
        <v>0</v>
      </c>
      <c r="AW252" s="466"/>
      <c r="AX252" s="466"/>
      <c r="AY252" s="466"/>
    </row>
    <row r="253" spans="1:51">
      <c r="A253" s="459">
        <v>196</v>
      </c>
      <c r="B253" s="459"/>
      <c r="C253" s="459" t="str">
        <f>IF(入力ｼｰﾄ2!O255="","",入力ｼｰﾄ2!O255)</f>
        <v/>
      </c>
      <c r="D253" s="459"/>
      <c r="E253" s="459"/>
      <c r="F253" s="459"/>
      <c r="G253" s="459"/>
      <c r="H253" s="459"/>
      <c r="I253" s="464">
        <f>IF(入力ｼｰﾄ2!U255="",0,入力ｼｰﾄ2!U255)</f>
        <v>0</v>
      </c>
      <c r="J253" s="464"/>
      <c r="K253" s="464"/>
      <c r="L253" s="464">
        <f>IF(入力ｼｰﾄ2!X255="",0,入力ｼｰﾄ2!X255)</f>
        <v>0</v>
      </c>
      <c r="M253" s="464"/>
      <c r="N253" s="464"/>
      <c r="O253" s="464">
        <f>IF(入力ｼｰﾄ2!AA255="",0,入力ｼｰﾄ2!AA255)</f>
        <v>0</v>
      </c>
      <c r="P253" s="464"/>
      <c r="Q253" s="464"/>
      <c r="R253" s="465">
        <f t="shared" si="36"/>
        <v>0</v>
      </c>
      <c r="S253" s="465"/>
      <c r="T253" s="465"/>
      <c r="U253" s="459">
        <f>IF(入力ｼｰﾄ2!AG255="",0,入力ｼｰﾄ2!AG255)</f>
        <v>0</v>
      </c>
      <c r="V253" s="459"/>
      <c r="W253" s="459"/>
      <c r="X253" s="465">
        <f t="shared" si="38"/>
        <v>0</v>
      </c>
      <c r="Y253" s="465"/>
      <c r="Z253" s="465"/>
      <c r="AA253" s="465"/>
      <c r="AB253" s="466">
        <f>IF(入力ｼｰﾄ2!AN255="",0,入力ｼｰﾄ2!AN255)</f>
        <v>0</v>
      </c>
      <c r="AC253" s="466"/>
      <c r="AD253" s="466"/>
      <c r="AE253" s="466"/>
      <c r="AF253" s="467">
        <f t="shared" si="39"/>
        <v>0</v>
      </c>
      <c r="AG253" s="468"/>
      <c r="AH253" s="468"/>
      <c r="AI253" s="469"/>
      <c r="AJ253" s="466">
        <f>IF(入力ｼｰﾄ2!BU253=TRUE,20000,IF(入力ｼｰﾄ2!BV253=TRUE,11000,IF(入力ｼｰﾄ2!BW253=TRUE,2000,0)))</f>
        <v>0</v>
      </c>
      <c r="AK253" s="466"/>
      <c r="AL253" s="466"/>
      <c r="AM253" s="466"/>
      <c r="AN253" s="466">
        <f>IF(AJ253="-","-",IF(入力ｼｰﾄ2!BW253=TRUE,2000,ROUNDDOWN(X253*AJ253,0)))</f>
        <v>0</v>
      </c>
      <c r="AO253" s="466"/>
      <c r="AP253" s="466"/>
      <c r="AQ253" s="466"/>
      <c r="AR253" s="466">
        <f>IF(入力ｼｰﾄ2!O255="",0,70000)</f>
        <v>0</v>
      </c>
      <c r="AS253" s="466"/>
      <c r="AT253" s="466"/>
      <c r="AU253" s="466"/>
      <c r="AV253" s="466">
        <f t="shared" si="37"/>
        <v>0</v>
      </c>
      <c r="AW253" s="466"/>
      <c r="AX253" s="466"/>
      <c r="AY253" s="466"/>
    </row>
    <row r="254" spans="1:51">
      <c r="A254" s="459">
        <v>197</v>
      </c>
      <c r="B254" s="459"/>
      <c r="C254" s="459" t="str">
        <f>IF(入力ｼｰﾄ2!O256="","",入力ｼｰﾄ2!O256)</f>
        <v/>
      </c>
      <c r="D254" s="459"/>
      <c r="E254" s="459"/>
      <c r="F254" s="459"/>
      <c r="G254" s="459"/>
      <c r="H254" s="459"/>
      <c r="I254" s="464">
        <f>IF(入力ｼｰﾄ2!U256="",0,入力ｼｰﾄ2!U256)</f>
        <v>0</v>
      </c>
      <c r="J254" s="464"/>
      <c r="K254" s="464"/>
      <c r="L254" s="464">
        <f>IF(入力ｼｰﾄ2!X256="",0,入力ｼｰﾄ2!X256)</f>
        <v>0</v>
      </c>
      <c r="M254" s="464"/>
      <c r="N254" s="464"/>
      <c r="O254" s="464">
        <f>IF(入力ｼｰﾄ2!AA256="",0,入力ｼｰﾄ2!AA256)</f>
        <v>0</v>
      </c>
      <c r="P254" s="464"/>
      <c r="Q254" s="464"/>
      <c r="R254" s="465">
        <f t="shared" si="36"/>
        <v>0</v>
      </c>
      <c r="S254" s="465"/>
      <c r="T254" s="465"/>
      <c r="U254" s="459">
        <f>IF(入力ｼｰﾄ2!AG256="",0,入力ｼｰﾄ2!AG256)</f>
        <v>0</v>
      </c>
      <c r="V254" s="459"/>
      <c r="W254" s="459"/>
      <c r="X254" s="465">
        <f t="shared" si="38"/>
        <v>0</v>
      </c>
      <c r="Y254" s="465"/>
      <c r="Z254" s="465"/>
      <c r="AA254" s="465"/>
      <c r="AB254" s="466">
        <f>IF(入力ｼｰﾄ2!AN256="",0,入力ｼｰﾄ2!AN256)</f>
        <v>0</v>
      </c>
      <c r="AC254" s="466"/>
      <c r="AD254" s="466"/>
      <c r="AE254" s="466"/>
      <c r="AF254" s="467">
        <f t="shared" si="39"/>
        <v>0</v>
      </c>
      <c r="AG254" s="468"/>
      <c r="AH254" s="468"/>
      <c r="AI254" s="469"/>
      <c r="AJ254" s="466">
        <f>IF(入力ｼｰﾄ2!BU254=TRUE,20000,IF(入力ｼｰﾄ2!BV254=TRUE,11000,IF(入力ｼｰﾄ2!BW254=TRUE,2000,0)))</f>
        <v>0</v>
      </c>
      <c r="AK254" s="466"/>
      <c r="AL254" s="466"/>
      <c r="AM254" s="466"/>
      <c r="AN254" s="466">
        <f>IF(AJ254="-","-",IF(入力ｼｰﾄ2!BW254=TRUE,2000,ROUNDDOWN(X254*AJ254,0)))</f>
        <v>0</v>
      </c>
      <c r="AO254" s="466"/>
      <c r="AP254" s="466"/>
      <c r="AQ254" s="466"/>
      <c r="AR254" s="466">
        <f>IF(入力ｼｰﾄ2!O256="",0,70000)</f>
        <v>0</v>
      </c>
      <c r="AS254" s="466"/>
      <c r="AT254" s="466"/>
      <c r="AU254" s="466"/>
      <c r="AV254" s="466">
        <f t="shared" si="37"/>
        <v>0</v>
      </c>
      <c r="AW254" s="466"/>
      <c r="AX254" s="466"/>
      <c r="AY254" s="466"/>
    </row>
    <row r="255" spans="1:51">
      <c r="A255" s="459">
        <v>198</v>
      </c>
      <c r="B255" s="459"/>
      <c r="C255" s="459" t="str">
        <f>IF(入力ｼｰﾄ2!O257="","",入力ｼｰﾄ2!O257)</f>
        <v/>
      </c>
      <c r="D255" s="459"/>
      <c r="E255" s="459"/>
      <c r="F255" s="459"/>
      <c r="G255" s="459"/>
      <c r="H255" s="459"/>
      <c r="I255" s="464">
        <f>IF(入力ｼｰﾄ2!U257="",0,入力ｼｰﾄ2!U257)</f>
        <v>0</v>
      </c>
      <c r="J255" s="464"/>
      <c r="K255" s="464"/>
      <c r="L255" s="464">
        <f>IF(入力ｼｰﾄ2!X257="",0,入力ｼｰﾄ2!X257)</f>
        <v>0</v>
      </c>
      <c r="M255" s="464"/>
      <c r="N255" s="464"/>
      <c r="O255" s="464">
        <f>IF(入力ｼｰﾄ2!AA257="",0,入力ｼｰﾄ2!AA257)</f>
        <v>0</v>
      </c>
      <c r="P255" s="464"/>
      <c r="Q255" s="464"/>
      <c r="R255" s="465">
        <f t="shared" si="36"/>
        <v>0</v>
      </c>
      <c r="S255" s="465"/>
      <c r="T255" s="465"/>
      <c r="U255" s="459">
        <f>IF(入力ｼｰﾄ2!AG257="",0,入力ｼｰﾄ2!AG257)</f>
        <v>0</v>
      </c>
      <c r="V255" s="459"/>
      <c r="W255" s="459"/>
      <c r="X255" s="465">
        <f t="shared" si="38"/>
        <v>0</v>
      </c>
      <c r="Y255" s="465"/>
      <c r="Z255" s="465"/>
      <c r="AA255" s="465"/>
      <c r="AB255" s="466">
        <f>IF(入力ｼｰﾄ2!AN257="",0,入力ｼｰﾄ2!AN257)</f>
        <v>0</v>
      </c>
      <c r="AC255" s="466"/>
      <c r="AD255" s="466"/>
      <c r="AE255" s="466"/>
      <c r="AF255" s="467">
        <f t="shared" si="39"/>
        <v>0</v>
      </c>
      <c r="AG255" s="468"/>
      <c r="AH255" s="468"/>
      <c r="AI255" s="469"/>
      <c r="AJ255" s="466">
        <f>IF(入力ｼｰﾄ2!BU255=TRUE,20000,IF(入力ｼｰﾄ2!BV255=TRUE,11000,IF(入力ｼｰﾄ2!BW255=TRUE,2000,0)))</f>
        <v>0</v>
      </c>
      <c r="AK255" s="466"/>
      <c r="AL255" s="466"/>
      <c r="AM255" s="466"/>
      <c r="AN255" s="466">
        <f>IF(AJ255="-","-",IF(入力ｼｰﾄ2!BW255=TRUE,2000,ROUNDDOWN(X255*AJ255,0)))</f>
        <v>0</v>
      </c>
      <c r="AO255" s="466"/>
      <c r="AP255" s="466"/>
      <c r="AQ255" s="466"/>
      <c r="AR255" s="466">
        <f>IF(入力ｼｰﾄ2!O257="",0,70000)</f>
        <v>0</v>
      </c>
      <c r="AS255" s="466"/>
      <c r="AT255" s="466"/>
      <c r="AU255" s="466"/>
      <c r="AV255" s="466">
        <f t="shared" si="37"/>
        <v>0</v>
      </c>
      <c r="AW255" s="466"/>
      <c r="AX255" s="466"/>
      <c r="AY255" s="466"/>
    </row>
    <row r="256" spans="1:51">
      <c r="A256" s="459">
        <v>199</v>
      </c>
      <c r="B256" s="459"/>
      <c r="C256" s="459" t="str">
        <f>IF(入力ｼｰﾄ2!O258="","",入力ｼｰﾄ2!O258)</f>
        <v/>
      </c>
      <c r="D256" s="459"/>
      <c r="E256" s="459"/>
      <c r="F256" s="459"/>
      <c r="G256" s="459"/>
      <c r="H256" s="459"/>
      <c r="I256" s="464">
        <f>IF(入力ｼｰﾄ2!U258="",0,入力ｼｰﾄ2!U258)</f>
        <v>0</v>
      </c>
      <c r="J256" s="464"/>
      <c r="K256" s="464"/>
      <c r="L256" s="464">
        <f>IF(入力ｼｰﾄ2!X258="",0,入力ｼｰﾄ2!X258)</f>
        <v>0</v>
      </c>
      <c r="M256" s="464"/>
      <c r="N256" s="464"/>
      <c r="O256" s="464">
        <f>IF(入力ｼｰﾄ2!AA258="",0,入力ｼｰﾄ2!AA258)</f>
        <v>0</v>
      </c>
      <c r="P256" s="464"/>
      <c r="Q256" s="464"/>
      <c r="R256" s="465">
        <f t="shared" si="36"/>
        <v>0</v>
      </c>
      <c r="S256" s="465"/>
      <c r="T256" s="465"/>
      <c r="U256" s="459">
        <f>IF(入力ｼｰﾄ2!AG258="",0,入力ｼｰﾄ2!AG258)</f>
        <v>0</v>
      </c>
      <c r="V256" s="459"/>
      <c r="W256" s="459"/>
      <c r="X256" s="465">
        <f t="shared" si="38"/>
        <v>0</v>
      </c>
      <c r="Y256" s="465"/>
      <c r="Z256" s="465"/>
      <c r="AA256" s="465"/>
      <c r="AB256" s="466">
        <f>IF(入力ｼｰﾄ2!AN258="",0,入力ｼｰﾄ2!AN258)</f>
        <v>0</v>
      </c>
      <c r="AC256" s="466"/>
      <c r="AD256" s="466"/>
      <c r="AE256" s="466"/>
      <c r="AF256" s="467">
        <f t="shared" si="39"/>
        <v>0</v>
      </c>
      <c r="AG256" s="468"/>
      <c r="AH256" s="468"/>
      <c r="AI256" s="469"/>
      <c r="AJ256" s="466">
        <f>IF(入力ｼｰﾄ2!BU256=TRUE,20000,IF(入力ｼｰﾄ2!BV256=TRUE,11000,IF(入力ｼｰﾄ2!BW256=TRUE,2000,0)))</f>
        <v>0</v>
      </c>
      <c r="AK256" s="466"/>
      <c r="AL256" s="466"/>
      <c r="AM256" s="466"/>
      <c r="AN256" s="466">
        <f>IF(AJ256="-","-",IF(入力ｼｰﾄ2!BW256=TRUE,2000,ROUNDDOWN(X256*AJ256,0)))</f>
        <v>0</v>
      </c>
      <c r="AO256" s="466"/>
      <c r="AP256" s="466"/>
      <c r="AQ256" s="466"/>
      <c r="AR256" s="466">
        <f>IF(入力ｼｰﾄ2!O258="",0,70000)</f>
        <v>0</v>
      </c>
      <c r="AS256" s="466"/>
      <c r="AT256" s="466"/>
      <c r="AU256" s="466"/>
      <c r="AV256" s="466">
        <f t="shared" si="37"/>
        <v>0</v>
      </c>
      <c r="AW256" s="466"/>
      <c r="AX256" s="466"/>
      <c r="AY256" s="466"/>
    </row>
    <row r="257" spans="1:51">
      <c r="A257" s="459">
        <v>200</v>
      </c>
      <c r="B257" s="459"/>
      <c r="C257" s="459" t="str">
        <f>IF(入力ｼｰﾄ2!O259="","",入力ｼｰﾄ2!O259)</f>
        <v/>
      </c>
      <c r="D257" s="459"/>
      <c r="E257" s="459"/>
      <c r="F257" s="459"/>
      <c r="G257" s="459"/>
      <c r="H257" s="459"/>
      <c r="I257" s="464">
        <f>IF(入力ｼｰﾄ2!U259="",0,入力ｼｰﾄ2!U259)</f>
        <v>0</v>
      </c>
      <c r="J257" s="464"/>
      <c r="K257" s="464"/>
      <c r="L257" s="464">
        <f>IF(入力ｼｰﾄ2!X259="",0,入力ｼｰﾄ2!X259)</f>
        <v>0</v>
      </c>
      <c r="M257" s="464"/>
      <c r="N257" s="464"/>
      <c r="O257" s="464">
        <f>IF(入力ｼｰﾄ2!AA259="",0,入力ｼｰﾄ2!AA259)</f>
        <v>0</v>
      </c>
      <c r="P257" s="464"/>
      <c r="Q257" s="464"/>
      <c r="R257" s="465">
        <f t="shared" si="36"/>
        <v>0</v>
      </c>
      <c r="S257" s="465"/>
      <c r="T257" s="465"/>
      <c r="U257" s="459">
        <f>IF(入力ｼｰﾄ2!AG259="",0,入力ｼｰﾄ2!AG259)</f>
        <v>0</v>
      </c>
      <c r="V257" s="459"/>
      <c r="W257" s="459"/>
      <c r="X257" s="465">
        <f t="shared" si="38"/>
        <v>0</v>
      </c>
      <c r="Y257" s="465"/>
      <c r="Z257" s="465"/>
      <c r="AA257" s="465"/>
      <c r="AB257" s="466">
        <f>IF(入力ｼｰﾄ2!AN259="",0,入力ｼｰﾄ2!AN259)</f>
        <v>0</v>
      </c>
      <c r="AC257" s="466"/>
      <c r="AD257" s="466"/>
      <c r="AE257" s="466"/>
      <c r="AF257" s="467">
        <f t="shared" si="39"/>
        <v>0</v>
      </c>
      <c r="AG257" s="468"/>
      <c r="AH257" s="468"/>
      <c r="AI257" s="469"/>
      <c r="AJ257" s="466">
        <f>IF(入力ｼｰﾄ2!BU257=TRUE,20000,IF(入力ｼｰﾄ2!BV257=TRUE,11000,IF(入力ｼｰﾄ2!BW257=TRUE,2000,0)))</f>
        <v>0</v>
      </c>
      <c r="AK257" s="466"/>
      <c r="AL257" s="466"/>
      <c r="AM257" s="466"/>
      <c r="AN257" s="466">
        <f>IF(AJ257="-","-",IF(入力ｼｰﾄ2!BW257=TRUE,2000,ROUNDDOWN(X257*AJ257,0)))</f>
        <v>0</v>
      </c>
      <c r="AO257" s="466"/>
      <c r="AP257" s="466"/>
      <c r="AQ257" s="466"/>
      <c r="AR257" s="466">
        <f>IF(入力ｼｰﾄ2!O259="",0,70000)</f>
        <v>0</v>
      </c>
      <c r="AS257" s="466"/>
      <c r="AT257" s="466"/>
      <c r="AU257" s="466"/>
      <c r="AV257" s="466">
        <f t="shared" si="37"/>
        <v>0</v>
      </c>
      <c r="AW257" s="466"/>
      <c r="AX257" s="466"/>
      <c r="AY257" s="466"/>
    </row>
    <row r="258" spans="1:51">
      <c r="A258" s="459">
        <v>201</v>
      </c>
      <c r="B258" s="459"/>
      <c r="C258" s="459" t="str">
        <f>IF(入力ｼｰﾄ2!O260="","",入力ｼｰﾄ2!O260)</f>
        <v/>
      </c>
      <c r="D258" s="459"/>
      <c r="E258" s="459"/>
      <c r="F258" s="459"/>
      <c r="G258" s="459"/>
      <c r="H258" s="459"/>
      <c r="I258" s="464">
        <f>IF(入力ｼｰﾄ2!U260="",0,入力ｼｰﾄ2!U260)</f>
        <v>0</v>
      </c>
      <c r="J258" s="464"/>
      <c r="K258" s="464"/>
      <c r="L258" s="464">
        <f>IF(入力ｼｰﾄ2!X260="",0,入力ｼｰﾄ2!X260)</f>
        <v>0</v>
      </c>
      <c r="M258" s="464"/>
      <c r="N258" s="464"/>
      <c r="O258" s="464">
        <f>IF(入力ｼｰﾄ2!AA260="",0,入力ｼｰﾄ2!AA260)</f>
        <v>0</v>
      </c>
      <c r="P258" s="464"/>
      <c r="Q258" s="464"/>
      <c r="R258" s="465">
        <f t="shared" si="36"/>
        <v>0</v>
      </c>
      <c r="S258" s="465"/>
      <c r="T258" s="465"/>
      <c r="U258" s="459">
        <f>IF(入力ｼｰﾄ2!AG260="",0,入力ｼｰﾄ2!AG260)</f>
        <v>0</v>
      </c>
      <c r="V258" s="459"/>
      <c r="W258" s="459"/>
      <c r="X258" s="465">
        <f t="shared" si="38"/>
        <v>0</v>
      </c>
      <c r="Y258" s="465"/>
      <c r="Z258" s="465"/>
      <c r="AA258" s="465"/>
      <c r="AB258" s="466">
        <f>IF(入力ｼｰﾄ2!AN260="",0,入力ｼｰﾄ2!AN260)</f>
        <v>0</v>
      </c>
      <c r="AC258" s="466"/>
      <c r="AD258" s="466"/>
      <c r="AE258" s="466"/>
      <c r="AF258" s="467">
        <f t="shared" si="39"/>
        <v>0</v>
      </c>
      <c r="AG258" s="468"/>
      <c r="AH258" s="468"/>
      <c r="AI258" s="469"/>
      <c r="AJ258" s="466">
        <f>IF(入力ｼｰﾄ2!BU258=TRUE,20000,IF(入力ｼｰﾄ2!BV258=TRUE,11000,IF(入力ｼｰﾄ2!BW258=TRUE,2000,0)))</f>
        <v>0</v>
      </c>
      <c r="AK258" s="466"/>
      <c r="AL258" s="466"/>
      <c r="AM258" s="466"/>
      <c r="AN258" s="466">
        <f>IF(AJ258="-","-",IF(入力ｼｰﾄ2!BW258=TRUE,2000,ROUNDDOWN(X258*AJ258,0)))</f>
        <v>0</v>
      </c>
      <c r="AO258" s="466"/>
      <c r="AP258" s="466"/>
      <c r="AQ258" s="466"/>
      <c r="AR258" s="466">
        <f>IF(入力ｼｰﾄ2!O260="",0,70000)</f>
        <v>0</v>
      </c>
      <c r="AS258" s="466"/>
      <c r="AT258" s="466"/>
      <c r="AU258" s="466"/>
      <c r="AV258" s="466">
        <f t="shared" si="37"/>
        <v>0</v>
      </c>
      <c r="AW258" s="466"/>
      <c r="AX258" s="466"/>
      <c r="AY258" s="466"/>
    </row>
    <row r="259" spans="1:51">
      <c r="A259" s="459">
        <v>202</v>
      </c>
      <c r="B259" s="459"/>
      <c r="C259" s="459" t="str">
        <f>IF(入力ｼｰﾄ2!O261="","",入力ｼｰﾄ2!O261)</f>
        <v/>
      </c>
      <c r="D259" s="459"/>
      <c r="E259" s="459"/>
      <c r="F259" s="459"/>
      <c r="G259" s="459"/>
      <c r="H259" s="459"/>
      <c r="I259" s="464">
        <f>IF(入力ｼｰﾄ2!U261="",0,入力ｼｰﾄ2!U261)</f>
        <v>0</v>
      </c>
      <c r="J259" s="464"/>
      <c r="K259" s="464"/>
      <c r="L259" s="464">
        <f>IF(入力ｼｰﾄ2!X261="",0,入力ｼｰﾄ2!X261)</f>
        <v>0</v>
      </c>
      <c r="M259" s="464"/>
      <c r="N259" s="464"/>
      <c r="O259" s="464">
        <f>IF(入力ｼｰﾄ2!AA261="",0,入力ｼｰﾄ2!AA261)</f>
        <v>0</v>
      </c>
      <c r="P259" s="464"/>
      <c r="Q259" s="464"/>
      <c r="R259" s="465">
        <f t="shared" si="36"/>
        <v>0</v>
      </c>
      <c r="S259" s="465"/>
      <c r="T259" s="465"/>
      <c r="U259" s="459">
        <f>IF(入力ｼｰﾄ2!AG261="",0,入力ｼｰﾄ2!AG261)</f>
        <v>0</v>
      </c>
      <c r="V259" s="459"/>
      <c r="W259" s="459"/>
      <c r="X259" s="465">
        <f t="shared" si="38"/>
        <v>0</v>
      </c>
      <c r="Y259" s="465"/>
      <c r="Z259" s="465"/>
      <c r="AA259" s="465"/>
      <c r="AB259" s="466">
        <f>IF(入力ｼｰﾄ2!AN261="",0,入力ｼｰﾄ2!AN261)</f>
        <v>0</v>
      </c>
      <c r="AC259" s="466"/>
      <c r="AD259" s="466"/>
      <c r="AE259" s="466"/>
      <c r="AF259" s="467">
        <f t="shared" si="39"/>
        <v>0</v>
      </c>
      <c r="AG259" s="468"/>
      <c r="AH259" s="468"/>
      <c r="AI259" s="469"/>
      <c r="AJ259" s="466">
        <f>IF(入力ｼｰﾄ2!BU259=TRUE,20000,IF(入力ｼｰﾄ2!BV259=TRUE,11000,IF(入力ｼｰﾄ2!BW259=TRUE,2000,0)))</f>
        <v>0</v>
      </c>
      <c r="AK259" s="466"/>
      <c r="AL259" s="466"/>
      <c r="AM259" s="466"/>
      <c r="AN259" s="466">
        <f>IF(AJ259="-","-",IF(入力ｼｰﾄ2!BW259=TRUE,2000,ROUNDDOWN(X259*AJ259,0)))</f>
        <v>0</v>
      </c>
      <c r="AO259" s="466"/>
      <c r="AP259" s="466"/>
      <c r="AQ259" s="466"/>
      <c r="AR259" s="466">
        <f>IF(入力ｼｰﾄ2!O261="",0,70000)</f>
        <v>0</v>
      </c>
      <c r="AS259" s="466"/>
      <c r="AT259" s="466"/>
      <c r="AU259" s="466"/>
      <c r="AV259" s="466">
        <f t="shared" si="37"/>
        <v>0</v>
      </c>
      <c r="AW259" s="466"/>
      <c r="AX259" s="466"/>
      <c r="AY259" s="466"/>
    </row>
    <row r="260" spans="1:51">
      <c r="A260" s="459">
        <v>203</v>
      </c>
      <c r="B260" s="459"/>
      <c r="C260" s="459" t="str">
        <f>IF(入力ｼｰﾄ2!O262="","",入力ｼｰﾄ2!O262)</f>
        <v/>
      </c>
      <c r="D260" s="459"/>
      <c r="E260" s="459"/>
      <c r="F260" s="459"/>
      <c r="G260" s="459"/>
      <c r="H260" s="459"/>
      <c r="I260" s="464">
        <f>IF(入力ｼｰﾄ2!U262="",0,入力ｼｰﾄ2!U262)</f>
        <v>0</v>
      </c>
      <c r="J260" s="464"/>
      <c r="K260" s="464"/>
      <c r="L260" s="464">
        <f>IF(入力ｼｰﾄ2!X262="",0,入力ｼｰﾄ2!X262)</f>
        <v>0</v>
      </c>
      <c r="M260" s="464"/>
      <c r="N260" s="464"/>
      <c r="O260" s="464">
        <f>IF(入力ｼｰﾄ2!AA262="",0,入力ｼｰﾄ2!AA262)</f>
        <v>0</v>
      </c>
      <c r="P260" s="464"/>
      <c r="Q260" s="464"/>
      <c r="R260" s="465">
        <f t="shared" si="36"/>
        <v>0</v>
      </c>
      <c r="S260" s="465"/>
      <c r="T260" s="465"/>
      <c r="U260" s="459">
        <f>IF(入力ｼｰﾄ2!AG262="",0,入力ｼｰﾄ2!AG262)</f>
        <v>0</v>
      </c>
      <c r="V260" s="459"/>
      <c r="W260" s="459"/>
      <c r="X260" s="465">
        <f t="shared" si="38"/>
        <v>0</v>
      </c>
      <c r="Y260" s="465"/>
      <c r="Z260" s="465"/>
      <c r="AA260" s="465"/>
      <c r="AB260" s="466">
        <f>IF(入力ｼｰﾄ2!AN262="",0,入力ｼｰﾄ2!AN262)</f>
        <v>0</v>
      </c>
      <c r="AC260" s="466"/>
      <c r="AD260" s="466"/>
      <c r="AE260" s="466"/>
      <c r="AF260" s="467">
        <f t="shared" si="39"/>
        <v>0</v>
      </c>
      <c r="AG260" s="468"/>
      <c r="AH260" s="468"/>
      <c r="AI260" s="469"/>
      <c r="AJ260" s="466">
        <f>IF(入力ｼｰﾄ2!BU260=TRUE,20000,IF(入力ｼｰﾄ2!BV260=TRUE,11000,IF(入力ｼｰﾄ2!BW260=TRUE,2000,0)))</f>
        <v>0</v>
      </c>
      <c r="AK260" s="466"/>
      <c r="AL260" s="466"/>
      <c r="AM260" s="466"/>
      <c r="AN260" s="466">
        <f>IF(AJ260="-","-",IF(入力ｼｰﾄ2!BW260=TRUE,2000,ROUNDDOWN(X260*AJ260,0)))</f>
        <v>0</v>
      </c>
      <c r="AO260" s="466"/>
      <c r="AP260" s="466"/>
      <c r="AQ260" s="466"/>
      <c r="AR260" s="466">
        <f>IF(入力ｼｰﾄ2!O262="",0,70000)</f>
        <v>0</v>
      </c>
      <c r="AS260" s="466"/>
      <c r="AT260" s="466"/>
      <c r="AU260" s="466"/>
      <c r="AV260" s="466">
        <f t="shared" si="37"/>
        <v>0</v>
      </c>
      <c r="AW260" s="466"/>
      <c r="AX260" s="466"/>
      <c r="AY260" s="466"/>
    </row>
    <row r="261" spans="1:51">
      <c r="A261" s="459">
        <v>204</v>
      </c>
      <c r="B261" s="459"/>
      <c r="C261" s="459" t="str">
        <f>IF(入力ｼｰﾄ2!O263="","",入力ｼｰﾄ2!O263)</f>
        <v/>
      </c>
      <c r="D261" s="459"/>
      <c r="E261" s="459"/>
      <c r="F261" s="459"/>
      <c r="G261" s="459"/>
      <c r="H261" s="459"/>
      <c r="I261" s="464">
        <f>IF(入力ｼｰﾄ2!U263="",0,入力ｼｰﾄ2!U263)</f>
        <v>0</v>
      </c>
      <c r="J261" s="464"/>
      <c r="K261" s="464"/>
      <c r="L261" s="464">
        <f>IF(入力ｼｰﾄ2!X263="",0,入力ｼｰﾄ2!X263)</f>
        <v>0</v>
      </c>
      <c r="M261" s="464"/>
      <c r="N261" s="464"/>
      <c r="O261" s="464">
        <f>IF(入力ｼｰﾄ2!AA263="",0,入力ｼｰﾄ2!AA263)</f>
        <v>0</v>
      </c>
      <c r="P261" s="464"/>
      <c r="Q261" s="464"/>
      <c r="R261" s="465">
        <f t="shared" si="36"/>
        <v>0</v>
      </c>
      <c r="S261" s="465"/>
      <c r="T261" s="465"/>
      <c r="U261" s="459">
        <f>IF(入力ｼｰﾄ2!AG263="",0,入力ｼｰﾄ2!AG263)</f>
        <v>0</v>
      </c>
      <c r="V261" s="459"/>
      <c r="W261" s="459"/>
      <c r="X261" s="465">
        <f t="shared" si="38"/>
        <v>0</v>
      </c>
      <c r="Y261" s="465"/>
      <c r="Z261" s="465"/>
      <c r="AA261" s="465"/>
      <c r="AB261" s="466">
        <f>IF(入力ｼｰﾄ2!AN263="",0,入力ｼｰﾄ2!AN263)</f>
        <v>0</v>
      </c>
      <c r="AC261" s="466"/>
      <c r="AD261" s="466"/>
      <c r="AE261" s="466"/>
      <c r="AF261" s="467">
        <f t="shared" si="39"/>
        <v>0</v>
      </c>
      <c r="AG261" s="468"/>
      <c r="AH261" s="468"/>
      <c r="AI261" s="469"/>
      <c r="AJ261" s="466">
        <f>IF(入力ｼｰﾄ2!BU261=TRUE,20000,IF(入力ｼｰﾄ2!BV261=TRUE,11000,IF(入力ｼｰﾄ2!BW261=TRUE,2000,0)))</f>
        <v>0</v>
      </c>
      <c r="AK261" s="466"/>
      <c r="AL261" s="466"/>
      <c r="AM261" s="466"/>
      <c r="AN261" s="466">
        <f>IF(AJ261="-","-",IF(入力ｼｰﾄ2!BW261=TRUE,2000,ROUNDDOWN(X261*AJ261,0)))</f>
        <v>0</v>
      </c>
      <c r="AO261" s="466"/>
      <c r="AP261" s="466"/>
      <c r="AQ261" s="466"/>
      <c r="AR261" s="466">
        <f>IF(入力ｼｰﾄ2!O263="",0,70000)</f>
        <v>0</v>
      </c>
      <c r="AS261" s="466"/>
      <c r="AT261" s="466"/>
      <c r="AU261" s="466"/>
      <c r="AV261" s="466">
        <f t="shared" si="37"/>
        <v>0</v>
      </c>
      <c r="AW261" s="466"/>
      <c r="AX261" s="466"/>
      <c r="AY261" s="466"/>
    </row>
    <row r="262" spans="1:51">
      <c r="A262" s="459">
        <v>205</v>
      </c>
      <c r="B262" s="459"/>
      <c r="C262" s="459" t="str">
        <f>IF(入力ｼｰﾄ2!O264="","",入力ｼｰﾄ2!O264)</f>
        <v/>
      </c>
      <c r="D262" s="459"/>
      <c r="E262" s="459"/>
      <c r="F262" s="459"/>
      <c r="G262" s="459"/>
      <c r="H262" s="459"/>
      <c r="I262" s="464">
        <f>IF(入力ｼｰﾄ2!U264="",0,入力ｼｰﾄ2!U264)</f>
        <v>0</v>
      </c>
      <c r="J262" s="464"/>
      <c r="K262" s="464"/>
      <c r="L262" s="464">
        <f>IF(入力ｼｰﾄ2!X264="",0,入力ｼｰﾄ2!X264)</f>
        <v>0</v>
      </c>
      <c r="M262" s="464"/>
      <c r="N262" s="464"/>
      <c r="O262" s="464">
        <f>IF(入力ｼｰﾄ2!AA264="",0,入力ｼｰﾄ2!AA264)</f>
        <v>0</v>
      </c>
      <c r="P262" s="464"/>
      <c r="Q262" s="464"/>
      <c r="R262" s="465">
        <f t="shared" si="36"/>
        <v>0</v>
      </c>
      <c r="S262" s="465"/>
      <c r="T262" s="465"/>
      <c r="U262" s="459">
        <f>IF(入力ｼｰﾄ2!AG264="",0,入力ｼｰﾄ2!AG264)</f>
        <v>0</v>
      </c>
      <c r="V262" s="459"/>
      <c r="W262" s="459"/>
      <c r="X262" s="465">
        <f t="shared" si="38"/>
        <v>0</v>
      </c>
      <c r="Y262" s="465"/>
      <c r="Z262" s="465"/>
      <c r="AA262" s="465"/>
      <c r="AB262" s="466">
        <f>IF(入力ｼｰﾄ2!AN264="",0,入力ｼｰﾄ2!AN264)</f>
        <v>0</v>
      </c>
      <c r="AC262" s="466"/>
      <c r="AD262" s="466"/>
      <c r="AE262" s="466"/>
      <c r="AF262" s="467">
        <f t="shared" si="39"/>
        <v>0</v>
      </c>
      <c r="AG262" s="468"/>
      <c r="AH262" s="468"/>
      <c r="AI262" s="469"/>
      <c r="AJ262" s="466">
        <f>IF(入力ｼｰﾄ2!BU262=TRUE,20000,IF(入力ｼｰﾄ2!BV262=TRUE,11000,IF(入力ｼｰﾄ2!BW262=TRUE,2000,0)))</f>
        <v>0</v>
      </c>
      <c r="AK262" s="466"/>
      <c r="AL262" s="466"/>
      <c r="AM262" s="466"/>
      <c r="AN262" s="466">
        <f>IF(AJ262="-","-",IF(入力ｼｰﾄ2!BW262=TRUE,2000,ROUNDDOWN(X262*AJ262,0)))</f>
        <v>0</v>
      </c>
      <c r="AO262" s="466"/>
      <c r="AP262" s="466"/>
      <c r="AQ262" s="466"/>
      <c r="AR262" s="466">
        <f>IF(入力ｼｰﾄ2!O264="",0,70000)</f>
        <v>0</v>
      </c>
      <c r="AS262" s="466"/>
      <c r="AT262" s="466"/>
      <c r="AU262" s="466"/>
      <c r="AV262" s="466">
        <f t="shared" si="37"/>
        <v>0</v>
      </c>
      <c r="AW262" s="466"/>
      <c r="AX262" s="466"/>
      <c r="AY262" s="466"/>
    </row>
    <row r="263" spans="1:51">
      <c r="A263" s="459">
        <v>206</v>
      </c>
      <c r="B263" s="459"/>
      <c r="C263" s="459" t="str">
        <f>IF(入力ｼｰﾄ2!O265="","",入力ｼｰﾄ2!O265)</f>
        <v/>
      </c>
      <c r="D263" s="459"/>
      <c r="E263" s="459"/>
      <c r="F263" s="459"/>
      <c r="G263" s="459"/>
      <c r="H263" s="459"/>
      <c r="I263" s="464">
        <f>IF(入力ｼｰﾄ2!U265="",0,入力ｼｰﾄ2!U265)</f>
        <v>0</v>
      </c>
      <c r="J263" s="464"/>
      <c r="K263" s="464"/>
      <c r="L263" s="464">
        <f>IF(入力ｼｰﾄ2!X265="",0,入力ｼｰﾄ2!X265)</f>
        <v>0</v>
      </c>
      <c r="M263" s="464"/>
      <c r="N263" s="464"/>
      <c r="O263" s="464">
        <f>IF(入力ｼｰﾄ2!AA265="",0,入力ｼｰﾄ2!AA265)</f>
        <v>0</v>
      </c>
      <c r="P263" s="464"/>
      <c r="Q263" s="464"/>
      <c r="R263" s="465">
        <f t="shared" si="36"/>
        <v>0</v>
      </c>
      <c r="S263" s="465"/>
      <c r="T263" s="465"/>
      <c r="U263" s="459">
        <f>IF(入力ｼｰﾄ2!AG265="",0,入力ｼｰﾄ2!AG265)</f>
        <v>0</v>
      </c>
      <c r="V263" s="459"/>
      <c r="W263" s="459"/>
      <c r="X263" s="465">
        <f t="shared" si="38"/>
        <v>0</v>
      </c>
      <c r="Y263" s="465"/>
      <c r="Z263" s="465"/>
      <c r="AA263" s="465"/>
      <c r="AB263" s="466">
        <f>IF(入力ｼｰﾄ2!AN265="",0,入力ｼｰﾄ2!AN265)</f>
        <v>0</v>
      </c>
      <c r="AC263" s="466"/>
      <c r="AD263" s="466"/>
      <c r="AE263" s="466"/>
      <c r="AF263" s="467">
        <f t="shared" si="39"/>
        <v>0</v>
      </c>
      <c r="AG263" s="468"/>
      <c r="AH263" s="468"/>
      <c r="AI263" s="469"/>
      <c r="AJ263" s="466">
        <f>IF(入力ｼｰﾄ2!BU263=TRUE,20000,IF(入力ｼｰﾄ2!BV263=TRUE,11000,IF(入力ｼｰﾄ2!BW263=TRUE,2000,0)))</f>
        <v>0</v>
      </c>
      <c r="AK263" s="466"/>
      <c r="AL263" s="466"/>
      <c r="AM263" s="466"/>
      <c r="AN263" s="466">
        <f>IF(AJ263="-","-",IF(入力ｼｰﾄ2!BW263=TRUE,2000,ROUNDDOWN(X263*AJ263,0)))</f>
        <v>0</v>
      </c>
      <c r="AO263" s="466"/>
      <c r="AP263" s="466"/>
      <c r="AQ263" s="466"/>
      <c r="AR263" s="466">
        <f>IF(入力ｼｰﾄ2!O265="",0,70000)</f>
        <v>0</v>
      </c>
      <c r="AS263" s="466"/>
      <c r="AT263" s="466"/>
      <c r="AU263" s="466"/>
      <c r="AV263" s="466">
        <f t="shared" si="37"/>
        <v>0</v>
      </c>
      <c r="AW263" s="466"/>
      <c r="AX263" s="466"/>
      <c r="AY263" s="466"/>
    </row>
    <row r="264" spans="1:51">
      <c r="A264" s="459">
        <v>207</v>
      </c>
      <c r="B264" s="459"/>
      <c r="C264" s="459" t="str">
        <f>IF(入力ｼｰﾄ2!O266="","",入力ｼｰﾄ2!O266)</f>
        <v/>
      </c>
      <c r="D264" s="459"/>
      <c r="E264" s="459"/>
      <c r="F264" s="459"/>
      <c r="G264" s="459"/>
      <c r="H264" s="459"/>
      <c r="I264" s="464">
        <f>IF(入力ｼｰﾄ2!U266="",0,入力ｼｰﾄ2!U266)</f>
        <v>0</v>
      </c>
      <c r="J264" s="464"/>
      <c r="K264" s="464"/>
      <c r="L264" s="464">
        <f>IF(入力ｼｰﾄ2!X266="",0,入力ｼｰﾄ2!X266)</f>
        <v>0</v>
      </c>
      <c r="M264" s="464"/>
      <c r="N264" s="464"/>
      <c r="O264" s="464">
        <f>IF(入力ｼｰﾄ2!AA266="",0,入力ｼｰﾄ2!AA266)</f>
        <v>0</v>
      </c>
      <c r="P264" s="464"/>
      <c r="Q264" s="464"/>
      <c r="R264" s="465">
        <f t="shared" si="36"/>
        <v>0</v>
      </c>
      <c r="S264" s="465"/>
      <c r="T264" s="465"/>
      <c r="U264" s="459">
        <f>IF(入力ｼｰﾄ2!AG266="",0,入力ｼｰﾄ2!AG266)</f>
        <v>0</v>
      </c>
      <c r="V264" s="459"/>
      <c r="W264" s="459"/>
      <c r="X264" s="465">
        <f t="shared" si="38"/>
        <v>0</v>
      </c>
      <c r="Y264" s="465"/>
      <c r="Z264" s="465"/>
      <c r="AA264" s="465"/>
      <c r="AB264" s="466">
        <f>IF(入力ｼｰﾄ2!AN266="",0,入力ｼｰﾄ2!AN266)</f>
        <v>0</v>
      </c>
      <c r="AC264" s="466"/>
      <c r="AD264" s="466"/>
      <c r="AE264" s="466"/>
      <c r="AF264" s="467">
        <f t="shared" si="39"/>
        <v>0</v>
      </c>
      <c r="AG264" s="468"/>
      <c r="AH264" s="468"/>
      <c r="AI264" s="469"/>
      <c r="AJ264" s="466">
        <f>IF(入力ｼｰﾄ2!BU264=TRUE,20000,IF(入力ｼｰﾄ2!BV264=TRUE,11000,IF(入力ｼｰﾄ2!BW264=TRUE,2000,0)))</f>
        <v>0</v>
      </c>
      <c r="AK264" s="466"/>
      <c r="AL264" s="466"/>
      <c r="AM264" s="466"/>
      <c r="AN264" s="466">
        <f>IF(AJ264="-","-",IF(入力ｼｰﾄ2!BW264=TRUE,2000,ROUNDDOWN(X264*AJ264,0)))</f>
        <v>0</v>
      </c>
      <c r="AO264" s="466"/>
      <c r="AP264" s="466"/>
      <c r="AQ264" s="466"/>
      <c r="AR264" s="466">
        <f>IF(入力ｼｰﾄ2!O266="",0,70000)</f>
        <v>0</v>
      </c>
      <c r="AS264" s="466"/>
      <c r="AT264" s="466"/>
      <c r="AU264" s="466"/>
      <c r="AV264" s="466">
        <f t="shared" si="37"/>
        <v>0</v>
      </c>
      <c r="AW264" s="466"/>
      <c r="AX264" s="466"/>
      <c r="AY264" s="466"/>
    </row>
    <row r="265" spans="1:51">
      <c r="A265" s="459">
        <v>208</v>
      </c>
      <c r="B265" s="459"/>
      <c r="C265" s="459" t="str">
        <f>IF(入力ｼｰﾄ2!O267="","",入力ｼｰﾄ2!O267)</f>
        <v/>
      </c>
      <c r="D265" s="459"/>
      <c r="E265" s="459"/>
      <c r="F265" s="459"/>
      <c r="G265" s="459"/>
      <c r="H265" s="459"/>
      <c r="I265" s="464">
        <f>IF(入力ｼｰﾄ2!U267="",0,入力ｼｰﾄ2!U267)</f>
        <v>0</v>
      </c>
      <c r="J265" s="464"/>
      <c r="K265" s="464"/>
      <c r="L265" s="464">
        <f>IF(入力ｼｰﾄ2!X267="",0,入力ｼｰﾄ2!X267)</f>
        <v>0</v>
      </c>
      <c r="M265" s="464"/>
      <c r="N265" s="464"/>
      <c r="O265" s="464">
        <f>IF(入力ｼｰﾄ2!AA267="",0,入力ｼｰﾄ2!AA267)</f>
        <v>0</v>
      </c>
      <c r="P265" s="464"/>
      <c r="Q265" s="464"/>
      <c r="R265" s="465">
        <f t="shared" si="36"/>
        <v>0</v>
      </c>
      <c r="S265" s="465"/>
      <c r="T265" s="465"/>
      <c r="U265" s="459">
        <f>IF(入力ｼｰﾄ2!AG267="",0,入力ｼｰﾄ2!AG267)</f>
        <v>0</v>
      </c>
      <c r="V265" s="459"/>
      <c r="W265" s="459"/>
      <c r="X265" s="465">
        <f t="shared" si="38"/>
        <v>0</v>
      </c>
      <c r="Y265" s="465"/>
      <c r="Z265" s="465"/>
      <c r="AA265" s="465"/>
      <c r="AB265" s="466">
        <f>IF(入力ｼｰﾄ2!AN267="",0,入力ｼｰﾄ2!AN267)</f>
        <v>0</v>
      </c>
      <c r="AC265" s="466"/>
      <c r="AD265" s="466"/>
      <c r="AE265" s="466"/>
      <c r="AF265" s="467">
        <f t="shared" si="39"/>
        <v>0</v>
      </c>
      <c r="AG265" s="468"/>
      <c r="AH265" s="468"/>
      <c r="AI265" s="469"/>
      <c r="AJ265" s="466">
        <f>IF(入力ｼｰﾄ2!BU265=TRUE,20000,IF(入力ｼｰﾄ2!BV265=TRUE,11000,IF(入力ｼｰﾄ2!BW265=TRUE,2000,0)))</f>
        <v>0</v>
      </c>
      <c r="AK265" s="466"/>
      <c r="AL265" s="466"/>
      <c r="AM265" s="466"/>
      <c r="AN265" s="466">
        <f>IF(AJ265="-","-",IF(入力ｼｰﾄ2!BW265=TRUE,2000,ROUNDDOWN(X265*AJ265,0)))</f>
        <v>0</v>
      </c>
      <c r="AO265" s="466"/>
      <c r="AP265" s="466"/>
      <c r="AQ265" s="466"/>
      <c r="AR265" s="466">
        <f>IF(入力ｼｰﾄ2!O267="",0,70000)</f>
        <v>0</v>
      </c>
      <c r="AS265" s="466"/>
      <c r="AT265" s="466"/>
      <c r="AU265" s="466"/>
      <c r="AV265" s="466">
        <f t="shared" si="37"/>
        <v>0</v>
      </c>
      <c r="AW265" s="466"/>
      <c r="AX265" s="466"/>
      <c r="AY265" s="466"/>
    </row>
    <row r="266" spans="1:51">
      <c r="A266" s="459">
        <v>209</v>
      </c>
      <c r="B266" s="459"/>
      <c r="C266" s="459" t="str">
        <f>IF(入力ｼｰﾄ2!O268="","",入力ｼｰﾄ2!O268)</f>
        <v/>
      </c>
      <c r="D266" s="459"/>
      <c r="E266" s="459"/>
      <c r="F266" s="459"/>
      <c r="G266" s="459"/>
      <c r="H266" s="459"/>
      <c r="I266" s="464">
        <f>IF(入力ｼｰﾄ2!U268="",0,入力ｼｰﾄ2!U268)</f>
        <v>0</v>
      </c>
      <c r="J266" s="464"/>
      <c r="K266" s="464"/>
      <c r="L266" s="464">
        <f>IF(入力ｼｰﾄ2!X268="",0,入力ｼｰﾄ2!X268)</f>
        <v>0</v>
      </c>
      <c r="M266" s="464"/>
      <c r="N266" s="464"/>
      <c r="O266" s="464">
        <f>IF(入力ｼｰﾄ2!AA268="",0,入力ｼｰﾄ2!AA268)</f>
        <v>0</v>
      </c>
      <c r="P266" s="464"/>
      <c r="Q266" s="464"/>
      <c r="R266" s="465">
        <f t="shared" si="36"/>
        <v>0</v>
      </c>
      <c r="S266" s="465"/>
      <c r="T266" s="465"/>
      <c r="U266" s="459">
        <f>IF(入力ｼｰﾄ2!AG268="",0,入力ｼｰﾄ2!AG268)</f>
        <v>0</v>
      </c>
      <c r="V266" s="459"/>
      <c r="W266" s="459"/>
      <c r="X266" s="465">
        <f t="shared" si="38"/>
        <v>0</v>
      </c>
      <c r="Y266" s="465"/>
      <c r="Z266" s="465"/>
      <c r="AA266" s="465"/>
      <c r="AB266" s="466">
        <f>IF(入力ｼｰﾄ2!AN268="",0,入力ｼｰﾄ2!AN268)</f>
        <v>0</v>
      </c>
      <c r="AC266" s="466"/>
      <c r="AD266" s="466"/>
      <c r="AE266" s="466"/>
      <c r="AF266" s="467">
        <f t="shared" si="39"/>
        <v>0</v>
      </c>
      <c r="AG266" s="468"/>
      <c r="AH266" s="468"/>
      <c r="AI266" s="469"/>
      <c r="AJ266" s="466">
        <f>IF(入力ｼｰﾄ2!BU266=TRUE,20000,IF(入力ｼｰﾄ2!BV266=TRUE,11000,IF(入力ｼｰﾄ2!BW266=TRUE,2000,0)))</f>
        <v>0</v>
      </c>
      <c r="AK266" s="466"/>
      <c r="AL266" s="466"/>
      <c r="AM266" s="466"/>
      <c r="AN266" s="466">
        <f>IF(AJ266="-","-",IF(入力ｼｰﾄ2!BW266=TRUE,2000,ROUNDDOWN(X266*AJ266,0)))</f>
        <v>0</v>
      </c>
      <c r="AO266" s="466"/>
      <c r="AP266" s="466"/>
      <c r="AQ266" s="466"/>
      <c r="AR266" s="466">
        <f>IF(入力ｼｰﾄ2!O268="",0,70000)</f>
        <v>0</v>
      </c>
      <c r="AS266" s="466"/>
      <c r="AT266" s="466"/>
      <c r="AU266" s="466"/>
      <c r="AV266" s="466">
        <f t="shared" si="37"/>
        <v>0</v>
      </c>
      <c r="AW266" s="466"/>
      <c r="AX266" s="466"/>
      <c r="AY266" s="466"/>
    </row>
    <row r="267" spans="1:51">
      <c r="A267" s="459">
        <v>210</v>
      </c>
      <c r="B267" s="459"/>
      <c r="C267" s="459" t="str">
        <f>IF(入力ｼｰﾄ2!O269="","",入力ｼｰﾄ2!O269)</f>
        <v/>
      </c>
      <c r="D267" s="459"/>
      <c r="E267" s="459"/>
      <c r="F267" s="459"/>
      <c r="G267" s="459"/>
      <c r="H267" s="459"/>
      <c r="I267" s="464">
        <f>IF(入力ｼｰﾄ2!U269="",0,入力ｼｰﾄ2!U269)</f>
        <v>0</v>
      </c>
      <c r="J267" s="464"/>
      <c r="K267" s="464"/>
      <c r="L267" s="464">
        <f>IF(入力ｼｰﾄ2!X269="",0,入力ｼｰﾄ2!X269)</f>
        <v>0</v>
      </c>
      <c r="M267" s="464"/>
      <c r="N267" s="464"/>
      <c r="O267" s="464">
        <f>IF(入力ｼｰﾄ2!AA269="",0,入力ｼｰﾄ2!AA269)</f>
        <v>0</v>
      </c>
      <c r="P267" s="464"/>
      <c r="Q267" s="464"/>
      <c r="R267" s="465">
        <f t="shared" si="36"/>
        <v>0</v>
      </c>
      <c r="S267" s="465"/>
      <c r="T267" s="465"/>
      <c r="U267" s="459">
        <f>IF(入力ｼｰﾄ2!AG269="",0,入力ｼｰﾄ2!AG269)</f>
        <v>0</v>
      </c>
      <c r="V267" s="459"/>
      <c r="W267" s="459"/>
      <c r="X267" s="465">
        <f t="shared" si="38"/>
        <v>0</v>
      </c>
      <c r="Y267" s="465"/>
      <c r="Z267" s="465"/>
      <c r="AA267" s="465"/>
      <c r="AB267" s="466">
        <f>IF(入力ｼｰﾄ2!AN269="",0,入力ｼｰﾄ2!AN269)</f>
        <v>0</v>
      </c>
      <c r="AC267" s="466"/>
      <c r="AD267" s="466"/>
      <c r="AE267" s="466"/>
      <c r="AF267" s="467">
        <f t="shared" si="39"/>
        <v>0</v>
      </c>
      <c r="AG267" s="468"/>
      <c r="AH267" s="468"/>
      <c r="AI267" s="469"/>
      <c r="AJ267" s="466">
        <f>IF(入力ｼｰﾄ2!BU267=TRUE,20000,IF(入力ｼｰﾄ2!BV267=TRUE,11000,IF(入力ｼｰﾄ2!BW267=TRUE,2000,0)))</f>
        <v>0</v>
      </c>
      <c r="AK267" s="466"/>
      <c r="AL267" s="466"/>
      <c r="AM267" s="466"/>
      <c r="AN267" s="466">
        <f>IF(AJ267="-","-",IF(入力ｼｰﾄ2!BW267=TRUE,2000,ROUNDDOWN(X267*AJ267,0)))</f>
        <v>0</v>
      </c>
      <c r="AO267" s="466"/>
      <c r="AP267" s="466"/>
      <c r="AQ267" s="466"/>
      <c r="AR267" s="466">
        <f>IF(入力ｼｰﾄ2!O269="",0,70000)</f>
        <v>0</v>
      </c>
      <c r="AS267" s="466"/>
      <c r="AT267" s="466"/>
      <c r="AU267" s="466"/>
      <c r="AV267" s="466">
        <f t="shared" si="37"/>
        <v>0</v>
      </c>
      <c r="AW267" s="466"/>
      <c r="AX267" s="466"/>
      <c r="AY267" s="466"/>
    </row>
    <row r="268" spans="1:51">
      <c r="A268" s="417"/>
      <c r="B268" s="418"/>
      <c r="C268" s="417" t="s">
        <v>150</v>
      </c>
      <c r="D268" s="421"/>
      <c r="E268" s="421"/>
      <c r="F268" s="421"/>
      <c r="G268" s="421"/>
      <c r="H268" s="418"/>
      <c r="I268" s="423"/>
      <c r="J268" s="424"/>
      <c r="K268" s="425"/>
      <c r="L268" s="423"/>
      <c r="M268" s="424"/>
      <c r="N268" s="425"/>
      <c r="O268" s="423"/>
      <c r="P268" s="424"/>
      <c r="Q268" s="425"/>
      <c r="R268" s="429"/>
      <c r="S268" s="430"/>
      <c r="T268" s="431"/>
      <c r="U268" s="435"/>
      <c r="V268" s="436"/>
      <c r="W268" s="437"/>
      <c r="X268" s="441">
        <f>SUM(X238:AA267)</f>
        <v>0</v>
      </c>
      <c r="Y268" s="442"/>
      <c r="Z268" s="442"/>
      <c r="AA268" s="443"/>
      <c r="AB268" s="447"/>
      <c r="AC268" s="448"/>
      <c r="AD268" s="448"/>
      <c r="AE268" s="449"/>
      <c r="AF268" s="453">
        <f>SUM(AF238:AI267)</f>
        <v>0</v>
      </c>
      <c r="AG268" s="454"/>
      <c r="AH268" s="454"/>
      <c r="AI268" s="455"/>
      <c r="AJ268" s="447"/>
      <c r="AK268" s="448"/>
      <c r="AL268" s="448"/>
      <c r="AM268" s="449"/>
      <c r="AN268" s="453">
        <f>SUM(AN238:AQ267)</f>
        <v>0</v>
      </c>
      <c r="AO268" s="454"/>
      <c r="AP268" s="454"/>
      <c r="AQ268" s="455"/>
      <c r="AR268" s="447"/>
      <c r="AS268" s="448"/>
      <c r="AT268" s="448"/>
      <c r="AU268" s="449"/>
      <c r="AV268" s="453">
        <f>SUM(AV238:AY267)</f>
        <v>0</v>
      </c>
      <c r="AW268" s="454"/>
      <c r="AX268" s="454"/>
      <c r="AY268" s="455"/>
    </row>
    <row r="269" spans="1:51">
      <c r="A269" s="419"/>
      <c r="B269" s="420"/>
      <c r="C269" s="419"/>
      <c r="D269" s="422"/>
      <c r="E269" s="422"/>
      <c r="F269" s="422"/>
      <c r="G269" s="422"/>
      <c r="H269" s="420"/>
      <c r="I269" s="426"/>
      <c r="J269" s="427"/>
      <c r="K269" s="428"/>
      <c r="L269" s="426"/>
      <c r="M269" s="427"/>
      <c r="N269" s="428"/>
      <c r="O269" s="426"/>
      <c r="P269" s="427"/>
      <c r="Q269" s="428"/>
      <c r="R269" s="432"/>
      <c r="S269" s="433"/>
      <c r="T269" s="434"/>
      <c r="U269" s="438"/>
      <c r="V269" s="439"/>
      <c r="W269" s="440"/>
      <c r="X269" s="444"/>
      <c r="Y269" s="445"/>
      <c r="Z269" s="445"/>
      <c r="AA269" s="446"/>
      <c r="AB269" s="450"/>
      <c r="AC269" s="451"/>
      <c r="AD269" s="451"/>
      <c r="AE269" s="452"/>
      <c r="AF269" s="456"/>
      <c r="AG269" s="457"/>
      <c r="AH269" s="457"/>
      <c r="AI269" s="458"/>
      <c r="AJ269" s="450"/>
      <c r="AK269" s="451"/>
      <c r="AL269" s="451"/>
      <c r="AM269" s="452"/>
      <c r="AN269" s="456"/>
      <c r="AO269" s="457"/>
      <c r="AP269" s="457"/>
      <c r="AQ269" s="458"/>
      <c r="AR269" s="450"/>
      <c r="AS269" s="451"/>
      <c r="AT269" s="451"/>
      <c r="AU269" s="452"/>
      <c r="AV269" s="456"/>
      <c r="AW269" s="457"/>
      <c r="AX269" s="457"/>
      <c r="AY269" s="458"/>
    </row>
    <row r="270" spans="1:51">
      <c r="A270" s="459"/>
      <c r="B270" s="459"/>
      <c r="C270" s="459" t="str">
        <f>IF(C279="","合計","")</f>
        <v>合計</v>
      </c>
      <c r="D270" s="459"/>
      <c r="E270" s="459"/>
      <c r="F270" s="459"/>
      <c r="G270" s="459"/>
      <c r="H270" s="459"/>
      <c r="I270" s="472"/>
      <c r="J270" s="472"/>
      <c r="K270" s="472"/>
      <c r="L270" s="472"/>
      <c r="M270" s="472"/>
      <c r="N270" s="472"/>
      <c r="O270" s="472"/>
      <c r="P270" s="472"/>
      <c r="Q270" s="472"/>
      <c r="R270" s="472"/>
      <c r="S270" s="472"/>
      <c r="T270" s="472"/>
      <c r="U270" s="482"/>
      <c r="V270" s="482"/>
      <c r="W270" s="482"/>
      <c r="X270" s="465">
        <f>IF($C$270="","",X231+X268)</f>
        <v>13.4307</v>
      </c>
      <c r="Y270" s="465"/>
      <c r="Z270" s="465"/>
      <c r="AA270" s="465"/>
      <c r="AB270" s="481"/>
      <c r="AC270" s="481"/>
      <c r="AD270" s="481"/>
      <c r="AE270" s="481"/>
      <c r="AF270" s="487">
        <f>SUM(AF231,AF238:AI267)</f>
        <v>1979517.3726000004</v>
      </c>
      <c r="AG270" s="488"/>
      <c r="AH270" s="488"/>
      <c r="AI270" s="489"/>
      <c r="AJ270" s="480"/>
      <c r="AK270" s="480"/>
      <c r="AL270" s="480"/>
      <c r="AM270" s="480"/>
      <c r="AN270" s="466">
        <f>SUM(AN231,AN238:AQ267)</f>
        <v>0</v>
      </c>
      <c r="AO270" s="466"/>
      <c r="AP270" s="466"/>
      <c r="AQ270" s="466"/>
      <c r="AR270" s="480"/>
      <c r="AS270" s="480"/>
      <c r="AT270" s="480"/>
      <c r="AU270" s="480"/>
      <c r="AV270" s="466">
        <f>SUM(AV231,AV238:AY267)</f>
        <v>940149</v>
      </c>
      <c r="AW270" s="466"/>
      <c r="AX270" s="466"/>
      <c r="AY270" s="466"/>
    </row>
    <row r="271" spans="1:51">
      <c r="A271" s="459"/>
      <c r="B271" s="459"/>
      <c r="C271" s="459"/>
      <c r="D271" s="459"/>
      <c r="E271" s="459"/>
      <c r="F271" s="459"/>
      <c r="G271" s="459"/>
      <c r="H271" s="459"/>
      <c r="I271" s="472"/>
      <c r="J271" s="472"/>
      <c r="K271" s="472"/>
      <c r="L271" s="472"/>
      <c r="M271" s="472"/>
      <c r="N271" s="472"/>
      <c r="O271" s="472"/>
      <c r="P271" s="472"/>
      <c r="Q271" s="472"/>
      <c r="R271" s="472"/>
      <c r="S271" s="472"/>
      <c r="T271" s="472"/>
      <c r="U271" s="482"/>
      <c r="V271" s="482"/>
      <c r="W271" s="482"/>
      <c r="X271" s="465"/>
      <c r="Y271" s="465"/>
      <c r="Z271" s="465"/>
      <c r="AA271" s="465"/>
      <c r="AB271" s="481"/>
      <c r="AC271" s="481"/>
      <c r="AD271" s="481"/>
      <c r="AE271" s="481"/>
      <c r="AF271" s="490"/>
      <c r="AG271" s="491"/>
      <c r="AH271" s="491"/>
      <c r="AI271" s="492"/>
      <c r="AJ271" s="480"/>
      <c r="AK271" s="480"/>
      <c r="AL271" s="480"/>
      <c r="AM271" s="480"/>
      <c r="AN271" s="466"/>
      <c r="AO271" s="466"/>
      <c r="AP271" s="466"/>
      <c r="AQ271" s="466"/>
      <c r="AR271" s="480"/>
      <c r="AS271" s="480"/>
      <c r="AT271" s="480"/>
      <c r="AU271" s="480"/>
      <c r="AV271" s="466"/>
      <c r="AW271" s="466"/>
      <c r="AX271" s="466"/>
      <c r="AY271" s="466"/>
    </row>
    <row r="272" spans="1:51" ht="16.2">
      <c r="A272" s="479" t="s">
        <v>325</v>
      </c>
      <c r="B272" s="479"/>
      <c r="C272" s="479"/>
      <c r="D272" s="479"/>
      <c r="E272" s="479"/>
      <c r="F272" s="479"/>
      <c r="G272" s="479"/>
      <c r="H272" s="479"/>
      <c r="I272" s="479"/>
      <c r="J272" s="479"/>
      <c r="K272" s="460" t="s">
        <v>15</v>
      </c>
      <c r="L272" s="460"/>
      <c r="M272" s="460"/>
      <c r="N272" s="460"/>
      <c r="O272" s="460"/>
      <c r="P272" s="460"/>
      <c r="Q272" s="460"/>
      <c r="R272" s="460"/>
      <c r="S272" s="460"/>
      <c r="T272" s="460"/>
      <c r="U272" s="460"/>
      <c r="V272" s="460"/>
      <c r="W272" s="460"/>
      <c r="X272" s="460"/>
      <c r="Y272" s="460"/>
      <c r="Z272" s="460"/>
      <c r="AA272" s="460"/>
      <c r="AB272" s="460"/>
      <c r="AC272" s="460"/>
      <c r="AD272" s="460"/>
      <c r="AE272" s="460"/>
      <c r="AF272" s="460"/>
      <c r="AG272" s="460"/>
      <c r="AH272" s="460"/>
      <c r="AI272" s="460"/>
      <c r="AJ272" s="460"/>
      <c r="AK272" s="460"/>
      <c r="AL272" s="460"/>
      <c r="AM272" s="460"/>
      <c r="AN272" s="460"/>
      <c r="AO272" s="3"/>
      <c r="AP272" s="3"/>
      <c r="AQ272" s="3"/>
      <c r="AR272" s="3"/>
      <c r="AS272" s="3"/>
      <c r="AT272" s="3"/>
      <c r="AU272" s="462" t="str">
        <f t="shared" ref="AU272" si="40">IF(C277="","","1page")</f>
        <v/>
      </c>
      <c r="AV272" s="462"/>
      <c r="AW272" s="462"/>
      <c r="AX272" s="462"/>
    </row>
    <row r="273" spans="1:51" ht="16.2">
      <c r="A273" s="34"/>
      <c r="B273" s="34"/>
      <c r="C273" s="34"/>
      <c r="D273" s="34"/>
      <c r="E273" s="33"/>
      <c r="F273" s="33"/>
      <c r="G273" s="33"/>
      <c r="H273" s="33"/>
      <c r="I273" s="33"/>
      <c r="J273" s="33"/>
      <c r="K273" s="461"/>
      <c r="L273" s="461"/>
      <c r="M273" s="461"/>
      <c r="N273" s="461"/>
      <c r="O273" s="461"/>
      <c r="P273" s="461"/>
      <c r="Q273" s="461"/>
      <c r="R273" s="461"/>
      <c r="S273" s="461"/>
      <c r="T273" s="461"/>
      <c r="U273" s="461"/>
      <c r="V273" s="461"/>
      <c r="W273" s="461"/>
      <c r="X273" s="461"/>
      <c r="Y273" s="461"/>
      <c r="Z273" s="461"/>
      <c r="AA273" s="461"/>
      <c r="AB273" s="461"/>
      <c r="AC273" s="461"/>
      <c r="AD273" s="461"/>
      <c r="AE273" s="461"/>
      <c r="AF273" s="461"/>
      <c r="AG273" s="461"/>
      <c r="AH273" s="461"/>
      <c r="AI273" s="461"/>
      <c r="AJ273" s="461"/>
      <c r="AK273" s="461"/>
      <c r="AL273" s="461"/>
      <c r="AM273" s="461"/>
      <c r="AN273" s="461"/>
      <c r="AO273" s="33"/>
      <c r="AP273" s="33"/>
      <c r="AQ273" s="33"/>
      <c r="AR273" s="33"/>
      <c r="AS273" s="33"/>
      <c r="AT273" s="33"/>
      <c r="AU273" s="462"/>
      <c r="AV273" s="462"/>
      <c r="AW273" s="462"/>
      <c r="AX273" s="462"/>
    </row>
    <row r="274" spans="1:51">
      <c r="A274" s="459" t="s">
        <v>3</v>
      </c>
      <c r="B274" s="459"/>
      <c r="C274" s="459" t="s">
        <v>2</v>
      </c>
      <c r="D274" s="459"/>
      <c r="E274" s="459"/>
      <c r="F274" s="459"/>
      <c r="G274" s="459"/>
      <c r="H274" s="459"/>
      <c r="I274" s="463" t="s">
        <v>4</v>
      </c>
      <c r="J274" s="459"/>
      <c r="K274" s="459"/>
      <c r="L274" s="463" t="s">
        <v>5</v>
      </c>
      <c r="M274" s="459"/>
      <c r="N274" s="459"/>
      <c r="O274" s="463" t="s">
        <v>6</v>
      </c>
      <c r="P274" s="459"/>
      <c r="Q274" s="459"/>
      <c r="R274" s="463" t="s">
        <v>7</v>
      </c>
      <c r="S274" s="459"/>
      <c r="T274" s="459"/>
      <c r="U274" s="470" t="s">
        <v>8</v>
      </c>
      <c r="V274" s="471"/>
      <c r="W274" s="471"/>
      <c r="X274" s="463" t="s">
        <v>9</v>
      </c>
      <c r="Y274" s="463"/>
      <c r="Z274" s="459"/>
      <c r="AA274" s="459"/>
      <c r="AB274" s="463" t="s">
        <v>316</v>
      </c>
      <c r="AC274" s="459"/>
      <c r="AD274" s="459"/>
      <c r="AE274" s="459"/>
      <c r="AF274" s="483" t="s">
        <v>317</v>
      </c>
      <c r="AG274" s="421"/>
      <c r="AH274" s="421"/>
      <c r="AI274" s="418"/>
      <c r="AJ274" s="463" t="s">
        <v>206</v>
      </c>
      <c r="AK274" s="463"/>
      <c r="AL274" s="463"/>
      <c r="AM274" s="463"/>
      <c r="AN274" s="463" t="s">
        <v>10</v>
      </c>
      <c r="AO274" s="463"/>
      <c r="AP274" s="463"/>
      <c r="AQ274" s="463"/>
      <c r="AR274" s="463" t="s">
        <v>207</v>
      </c>
      <c r="AS274" s="463"/>
      <c r="AT274" s="463"/>
      <c r="AU274" s="463"/>
      <c r="AV274" s="463" t="s">
        <v>140</v>
      </c>
      <c r="AW274" s="463"/>
      <c r="AX274" s="463"/>
      <c r="AY274" s="463"/>
    </row>
    <row r="275" spans="1:51">
      <c r="A275" s="459"/>
      <c r="B275" s="459"/>
      <c r="C275" s="459"/>
      <c r="D275" s="459"/>
      <c r="E275" s="459"/>
      <c r="F275" s="459"/>
      <c r="G275" s="459"/>
      <c r="H275" s="459"/>
      <c r="I275" s="459"/>
      <c r="J275" s="459"/>
      <c r="K275" s="459"/>
      <c r="L275" s="459"/>
      <c r="M275" s="459"/>
      <c r="N275" s="459"/>
      <c r="O275" s="459"/>
      <c r="P275" s="459"/>
      <c r="Q275" s="459"/>
      <c r="R275" s="459"/>
      <c r="S275" s="459"/>
      <c r="T275" s="459"/>
      <c r="U275" s="471"/>
      <c r="V275" s="471"/>
      <c r="W275" s="471"/>
      <c r="X275" s="459"/>
      <c r="Y275" s="459"/>
      <c r="Z275" s="459"/>
      <c r="AA275" s="459"/>
      <c r="AB275" s="459"/>
      <c r="AC275" s="459"/>
      <c r="AD275" s="459"/>
      <c r="AE275" s="459"/>
      <c r="AF275" s="484"/>
      <c r="AG275" s="485"/>
      <c r="AH275" s="485"/>
      <c r="AI275" s="486"/>
      <c r="AJ275" s="463"/>
      <c r="AK275" s="463"/>
      <c r="AL275" s="463"/>
      <c r="AM275" s="463"/>
      <c r="AN275" s="463"/>
      <c r="AO275" s="463"/>
      <c r="AP275" s="463"/>
      <c r="AQ275" s="463"/>
      <c r="AR275" s="463"/>
      <c r="AS275" s="463"/>
      <c r="AT275" s="463"/>
      <c r="AU275" s="463"/>
      <c r="AV275" s="463"/>
      <c r="AW275" s="463"/>
      <c r="AX275" s="463"/>
      <c r="AY275" s="463"/>
    </row>
    <row r="276" spans="1:51">
      <c r="A276" s="459"/>
      <c r="B276" s="459"/>
      <c r="C276" s="459"/>
      <c r="D276" s="459"/>
      <c r="E276" s="459"/>
      <c r="F276" s="459"/>
      <c r="G276" s="459"/>
      <c r="H276" s="459"/>
      <c r="I276" s="459"/>
      <c r="J276" s="459"/>
      <c r="K276" s="459"/>
      <c r="L276" s="459"/>
      <c r="M276" s="459"/>
      <c r="N276" s="459"/>
      <c r="O276" s="459"/>
      <c r="P276" s="459"/>
      <c r="Q276" s="459"/>
      <c r="R276" s="459"/>
      <c r="S276" s="459"/>
      <c r="T276" s="459"/>
      <c r="U276" s="471"/>
      <c r="V276" s="471"/>
      <c r="W276" s="471"/>
      <c r="X276" s="459"/>
      <c r="Y276" s="459"/>
      <c r="Z276" s="459"/>
      <c r="AA276" s="459"/>
      <c r="AB276" s="459"/>
      <c r="AC276" s="459"/>
      <c r="AD276" s="459"/>
      <c r="AE276" s="459"/>
      <c r="AF276" s="419"/>
      <c r="AG276" s="422"/>
      <c r="AH276" s="422"/>
      <c r="AI276" s="420"/>
      <c r="AJ276" s="463"/>
      <c r="AK276" s="463"/>
      <c r="AL276" s="463"/>
      <c r="AM276" s="463"/>
      <c r="AN276" s="463"/>
      <c r="AO276" s="463"/>
      <c r="AP276" s="463"/>
      <c r="AQ276" s="463"/>
      <c r="AR276" s="463"/>
      <c r="AS276" s="463"/>
      <c r="AT276" s="463"/>
      <c r="AU276" s="463"/>
      <c r="AV276" s="463"/>
      <c r="AW276" s="463"/>
      <c r="AX276" s="463"/>
      <c r="AY276" s="463"/>
    </row>
    <row r="277" spans="1:51">
      <c r="A277" s="459">
        <v>211</v>
      </c>
      <c r="B277" s="459"/>
      <c r="C277" s="459" t="str">
        <f>IF(入力ｼｰﾄ2!O279="","",入力ｼｰﾄ2!O279)</f>
        <v/>
      </c>
      <c r="D277" s="459"/>
      <c r="E277" s="459"/>
      <c r="F277" s="459"/>
      <c r="G277" s="459"/>
      <c r="H277" s="459"/>
      <c r="I277" s="464">
        <f>IF(入力ｼｰﾄ2!U279="",0,入力ｼｰﾄ2!U279)</f>
        <v>0</v>
      </c>
      <c r="J277" s="464"/>
      <c r="K277" s="464"/>
      <c r="L277" s="464">
        <f>IF(入力ｼｰﾄ2!X279="",0,入力ｼｰﾄ2!X279)</f>
        <v>0</v>
      </c>
      <c r="M277" s="464"/>
      <c r="N277" s="464"/>
      <c r="O277" s="464">
        <f>IF(入力ｼｰﾄ2!AA279="",0,入力ｼｰﾄ2!AA279)</f>
        <v>0</v>
      </c>
      <c r="P277" s="464"/>
      <c r="Q277" s="464"/>
      <c r="R277" s="465">
        <f t="shared" ref="R277" si="41">ROUNDDOWN(I277*L277*O277,4)</f>
        <v>0</v>
      </c>
      <c r="S277" s="465"/>
      <c r="T277" s="465"/>
      <c r="U277" s="459">
        <f>IF(入力ｼｰﾄ2!AG279="",0,入力ｼｰﾄ2!AG279)</f>
        <v>0</v>
      </c>
      <c r="V277" s="459"/>
      <c r="W277" s="459"/>
      <c r="X277" s="465">
        <f t="shared" ref="X277:X306" si="42">ROUNDDOWN(R277*U277,4)</f>
        <v>0</v>
      </c>
      <c r="Y277" s="465"/>
      <c r="Z277" s="465"/>
      <c r="AA277" s="465"/>
      <c r="AB277" s="466">
        <f>IF(入力ｼｰﾄ2!AN279="",0,入力ｼｰﾄ2!AN279)</f>
        <v>0</v>
      </c>
      <c r="AC277" s="466"/>
      <c r="AD277" s="466"/>
      <c r="AE277" s="466"/>
      <c r="AF277" s="467">
        <f>X277*AB277</f>
        <v>0</v>
      </c>
      <c r="AG277" s="468"/>
      <c r="AH277" s="468"/>
      <c r="AI277" s="469"/>
      <c r="AJ277" s="466">
        <f>IF(入力ｼｰﾄ2!BU277=TRUE,20000,IF(入力ｼｰﾄ2!BV277=TRUE,11000,IF(入力ｼｰﾄ2!BW277=TRUE,2000,0)))</f>
        <v>0</v>
      </c>
      <c r="AK277" s="466"/>
      <c r="AL277" s="466"/>
      <c r="AM277" s="466"/>
      <c r="AN277" s="466">
        <f>IF(AJ277="-","-",IF(入力ｼｰﾄ2!BW277=TRUE,2000,ROUNDDOWN(X277*AJ277,0)))</f>
        <v>0</v>
      </c>
      <c r="AO277" s="466"/>
      <c r="AP277" s="466"/>
      <c r="AQ277" s="466"/>
      <c r="AR277" s="466">
        <f>IF(入力ｼｰﾄ2!O279="",0,70000)</f>
        <v>0</v>
      </c>
      <c r="AS277" s="466"/>
      <c r="AT277" s="466"/>
      <c r="AU277" s="466"/>
      <c r="AV277" s="466">
        <f t="shared" ref="AV277:AV306" si="43">ROUNDDOWN(X277*AR277,0)</f>
        <v>0</v>
      </c>
      <c r="AW277" s="466"/>
      <c r="AX277" s="466"/>
      <c r="AY277" s="466"/>
    </row>
    <row r="278" spans="1:51">
      <c r="A278" s="459">
        <v>212</v>
      </c>
      <c r="B278" s="459"/>
      <c r="C278" s="459" t="str">
        <f>IF(入力ｼｰﾄ2!O280="","",入力ｼｰﾄ2!O280)</f>
        <v/>
      </c>
      <c r="D278" s="459"/>
      <c r="E278" s="459"/>
      <c r="F278" s="459"/>
      <c r="G278" s="459"/>
      <c r="H278" s="459"/>
      <c r="I278" s="464">
        <f>IF(入力ｼｰﾄ2!U280="",0,入力ｼｰﾄ2!U280)</f>
        <v>0</v>
      </c>
      <c r="J278" s="464"/>
      <c r="K278" s="464"/>
      <c r="L278" s="464">
        <f>IF(入力ｼｰﾄ2!X280="",0,入力ｼｰﾄ2!X280)</f>
        <v>0</v>
      </c>
      <c r="M278" s="464"/>
      <c r="N278" s="464"/>
      <c r="O278" s="464">
        <f>IF(入力ｼｰﾄ2!AA280="",0,入力ｼｰﾄ2!AA280)</f>
        <v>0</v>
      </c>
      <c r="P278" s="464"/>
      <c r="Q278" s="464"/>
      <c r="R278" s="465">
        <f t="shared" ref="R278:R306" si="44">ROUNDDOWN(I278*L278*O278,4)</f>
        <v>0</v>
      </c>
      <c r="S278" s="465"/>
      <c r="T278" s="465"/>
      <c r="U278" s="459">
        <f>IF(入力ｼｰﾄ2!AG280="",0,入力ｼｰﾄ2!AG280)</f>
        <v>0</v>
      </c>
      <c r="V278" s="459"/>
      <c r="W278" s="459"/>
      <c r="X278" s="465">
        <f t="shared" si="42"/>
        <v>0</v>
      </c>
      <c r="Y278" s="465"/>
      <c r="Z278" s="465"/>
      <c r="AA278" s="465"/>
      <c r="AB278" s="466">
        <f>IF(入力ｼｰﾄ2!AN280="",0,入力ｼｰﾄ2!AN280)</f>
        <v>0</v>
      </c>
      <c r="AC278" s="466"/>
      <c r="AD278" s="466"/>
      <c r="AE278" s="466"/>
      <c r="AF278" s="467">
        <f t="shared" ref="AF278:AF306" si="45">X278*AB278</f>
        <v>0</v>
      </c>
      <c r="AG278" s="468"/>
      <c r="AH278" s="468"/>
      <c r="AI278" s="469"/>
      <c r="AJ278" s="466">
        <f>IF(入力ｼｰﾄ2!BU278=TRUE,20000,IF(入力ｼｰﾄ2!BV278=TRUE,11000,IF(入力ｼｰﾄ2!BW278=TRUE,2000,0)))</f>
        <v>0</v>
      </c>
      <c r="AK278" s="466"/>
      <c r="AL278" s="466"/>
      <c r="AM278" s="466"/>
      <c r="AN278" s="466">
        <f>IF(AJ278="-","-",IF(入力ｼｰﾄ2!BW278=TRUE,2000,ROUNDDOWN(X278*AJ278,0)))</f>
        <v>0</v>
      </c>
      <c r="AO278" s="466"/>
      <c r="AP278" s="466"/>
      <c r="AQ278" s="466"/>
      <c r="AR278" s="466">
        <f>IF(入力ｼｰﾄ2!O280="",0,70000)</f>
        <v>0</v>
      </c>
      <c r="AS278" s="466"/>
      <c r="AT278" s="466"/>
      <c r="AU278" s="466"/>
      <c r="AV278" s="466">
        <f t="shared" si="43"/>
        <v>0</v>
      </c>
      <c r="AW278" s="466"/>
      <c r="AX278" s="466"/>
      <c r="AY278" s="466"/>
    </row>
    <row r="279" spans="1:51">
      <c r="A279" s="459">
        <v>213</v>
      </c>
      <c r="B279" s="459"/>
      <c r="C279" s="459" t="str">
        <f>IF(入力ｼｰﾄ2!O281="","",入力ｼｰﾄ2!O281)</f>
        <v/>
      </c>
      <c r="D279" s="459"/>
      <c r="E279" s="459"/>
      <c r="F279" s="459"/>
      <c r="G279" s="459"/>
      <c r="H279" s="459"/>
      <c r="I279" s="464">
        <f>IF(入力ｼｰﾄ2!U281="",0,入力ｼｰﾄ2!U281)</f>
        <v>0</v>
      </c>
      <c r="J279" s="464"/>
      <c r="K279" s="464"/>
      <c r="L279" s="464">
        <f>IF(入力ｼｰﾄ2!X281="",0,入力ｼｰﾄ2!X281)</f>
        <v>0</v>
      </c>
      <c r="M279" s="464"/>
      <c r="N279" s="464"/>
      <c r="O279" s="464">
        <f>IF(入力ｼｰﾄ2!AA281="",0,入力ｼｰﾄ2!AA281)</f>
        <v>0</v>
      </c>
      <c r="P279" s="464"/>
      <c r="Q279" s="464"/>
      <c r="R279" s="465">
        <f t="shared" si="44"/>
        <v>0</v>
      </c>
      <c r="S279" s="465"/>
      <c r="T279" s="465"/>
      <c r="U279" s="459">
        <f>IF(入力ｼｰﾄ2!AG281="",0,入力ｼｰﾄ2!AG281)</f>
        <v>0</v>
      </c>
      <c r="V279" s="459"/>
      <c r="W279" s="459"/>
      <c r="X279" s="465">
        <f t="shared" si="42"/>
        <v>0</v>
      </c>
      <c r="Y279" s="465"/>
      <c r="Z279" s="465"/>
      <c r="AA279" s="465"/>
      <c r="AB279" s="466">
        <f>IF(入力ｼｰﾄ2!AN281="",0,入力ｼｰﾄ2!AN281)</f>
        <v>0</v>
      </c>
      <c r="AC279" s="466"/>
      <c r="AD279" s="466"/>
      <c r="AE279" s="466"/>
      <c r="AF279" s="467">
        <f t="shared" si="45"/>
        <v>0</v>
      </c>
      <c r="AG279" s="468"/>
      <c r="AH279" s="468"/>
      <c r="AI279" s="469"/>
      <c r="AJ279" s="466">
        <f>IF(入力ｼｰﾄ2!BU279=TRUE,20000,IF(入力ｼｰﾄ2!BV279=TRUE,11000,IF(入力ｼｰﾄ2!BW279=TRUE,2000,0)))</f>
        <v>0</v>
      </c>
      <c r="AK279" s="466"/>
      <c r="AL279" s="466"/>
      <c r="AM279" s="466"/>
      <c r="AN279" s="466">
        <f>IF(AJ279="-","-",IF(入力ｼｰﾄ2!BW279=TRUE,2000,ROUNDDOWN(X279*AJ279,0)))</f>
        <v>0</v>
      </c>
      <c r="AO279" s="466"/>
      <c r="AP279" s="466"/>
      <c r="AQ279" s="466"/>
      <c r="AR279" s="466">
        <f>IF(入力ｼｰﾄ2!O281="",0,70000)</f>
        <v>0</v>
      </c>
      <c r="AS279" s="466"/>
      <c r="AT279" s="466"/>
      <c r="AU279" s="466"/>
      <c r="AV279" s="466">
        <f t="shared" si="43"/>
        <v>0</v>
      </c>
      <c r="AW279" s="466"/>
      <c r="AX279" s="466"/>
      <c r="AY279" s="466"/>
    </row>
    <row r="280" spans="1:51">
      <c r="A280" s="459">
        <v>214</v>
      </c>
      <c r="B280" s="459"/>
      <c r="C280" s="459" t="str">
        <f>IF(入力ｼｰﾄ2!O282="","",入力ｼｰﾄ2!O282)</f>
        <v/>
      </c>
      <c r="D280" s="459"/>
      <c r="E280" s="459"/>
      <c r="F280" s="459"/>
      <c r="G280" s="459"/>
      <c r="H280" s="459"/>
      <c r="I280" s="464">
        <f>IF(入力ｼｰﾄ2!U282="",0,入力ｼｰﾄ2!U282)</f>
        <v>0</v>
      </c>
      <c r="J280" s="464"/>
      <c r="K280" s="464"/>
      <c r="L280" s="464">
        <f>IF(入力ｼｰﾄ2!X282="",0,入力ｼｰﾄ2!X282)</f>
        <v>0</v>
      </c>
      <c r="M280" s="464"/>
      <c r="N280" s="464"/>
      <c r="O280" s="464">
        <f>IF(入力ｼｰﾄ2!AA282="",0,入力ｼｰﾄ2!AA282)</f>
        <v>0</v>
      </c>
      <c r="P280" s="464"/>
      <c r="Q280" s="464"/>
      <c r="R280" s="465">
        <f t="shared" si="44"/>
        <v>0</v>
      </c>
      <c r="S280" s="465"/>
      <c r="T280" s="465"/>
      <c r="U280" s="459">
        <f>IF(入力ｼｰﾄ2!AG282="",0,入力ｼｰﾄ2!AG282)</f>
        <v>0</v>
      </c>
      <c r="V280" s="459"/>
      <c r="W280" s="459"/>
      <c r="X280" s="465">
        <f t="shared" si="42"/>
        <v>0</v>
      </c>
      <c r="Y280" s="465"/>
      <c r="Z280" s="465"/>
      <c r="AA280" s="465"/>
      <c r="AB280" s="466">
        <f>IF(入力ｼｰﾄ2!AN282="",0,入力ｼｰﾄ2!AN282)</f>
        <v>0</v>
      </c>
      <c r="AC280" s="466"/>
      <c r="AD280" s="466"/>
      <c r="AE280" s="466"/>
      <c r="AF280" s="467">
        <f t="shared" si="45"/>
        <v>0</v>
      </c>
      <c r="AG280" s="468"/>
      <c r="AH280" s="468"/>
      <c r="AI280" s="469"/>
      <c r="AJ280" s="466">
        <f>IF(入力ｼｰﾄ2!BU280=TRUE,20000,IF(入力ｼｰﾄ2!BV280=TRUE,11000,IF(入力ｼｰﾄ2!BW280=TRUE,2000,0)))</f>
        <v>0</v>
      </c>
      <c r="AK280" s="466"/>
      <c r="AL280" s="466"/>
      <c r="AM280" s="466"/>
      <c r="AN280" s="466">
        <f>IF(AJ280="-","-",IF(入力ｼｰﾄ2!BW280=TRUE,2000,ROUNDDOWN(X280*AJ280,0)))</f>
        <v>0</v>
      </c>
      <c r="AO280" s="466"/>
      <c r="AP280" s="466"/>
      <c r="AQ280" s="466"/>
      <c r="AR280" s="466">
        <f>IF(入力ｼｰﾄ2!O282="",0,70000)</f>
        <v>0</v>
      </c>
      <c r="AS280" s="466"/>
      <c r="AT280" s="466"/>
      <c r="AU280" s="466"/>
      <c r="AV280" s="466">
        <f t="shared" si="43"/>
        <v>0</v>
      </c>
      <c r="AW280" s="466"/>
      <c r="AX280" s="466"/>
      <c r="AY280" s="466"/>
    </row>
    <row r="281" spans="1:51">
      <c r="A281" s="459">
        <v>215</v>
      </c>
      <c r="B281" s="459"/>
      <c r="C281" s="459" t="str">
        <f>IF(入力ｼｰﾄ2!O283="","",入力ｼｰﾄ2!O283)</f>
        <v/>
      </c>
      <c r="D281" s="459"/>
      <c r="E281" s="459"/>
      <c r="F281" s="459"/>
      <c r="G281" s="459"/>
      <c r="H281" s="459"/>
      <c r="I281" s="464">
        <f>IF(入力ｼｰﾄ2!U283="",0,入力ｼｰﾄ2!U283)</f>
        <v>0</v>
      </c>
      <c r="J281" s="464"/>
      <c r="K281" s="464"/>
      <c r="L281" s="464">
        <f>IF(入力ｼｰﾄ2!X283="",0,入力ｼｰﾄ2!X283)</f>
        <v>0</v>
      </c>
      <c r="M281" s="464"/>
      <c r="N281" s="464"/>
      <c r="O281" s="464">
        <f>IF(入力ｼｰﾄ2!AA283="",0,入力ｼｰﾄ2!AA283)</f>
        <v>0</v>
      </c>
      <c r="P281" s="464"/>
      <c r="Q281" s="464"/>
      <c r="R281" s="465">
        <f t="shared" si="44"/>
        <v>0</v>
      </c>
      <c r="S281" s="465"/>
      <c r="T281" s="465"/>
      <c r="U281" s="459">
        <f>IF(入力ｼｰﾄ2!AG283="",0,入力ｼｰﾄ2!AG283)</f>
        <v>0</v>
      </c>
      <c r="V281" s="459"/>
      <c r="W281" s="459"/>
      <c r="X281" s="465">
        <f t="shared" si="42"/>
        <v>0</v>
      </c>
      <c r="Y281" s="465"/>
      <c r="Z281" s="465"/>
      <c r="AA281" s="465"/>
      <c r="AB281" s="466">
        <f>IF(入力ｼｰﾄ2!AN283="",0,入力ｼｰﾄ2!AN283)</f>
        <v>0</v>
      </c>
      <c r="AC281" s="466"/>
      <c r="AD281" s="466"/>
      <c r="AE281" s="466"/>
      <c r="AF281" s="467">
        <f t="shared" si="45"/>
        <v>0</v>
      </c>
      <c r="AG281" s="468"/>
      <c r="AH281" s="468"/>
      <c r="AI281" s="469"/>
      <c r="AJ281" s="466">
        <f>IF(入力ｼｰﾄ2!BU281=TRUE,20000,IF(入力ｼｰﾄ2!BV281=TRUE,11000,IF(入力ｼｰﾄ2!BW281=TRUE,2000,0)))</f>
        <v>0</v>
      </c>
      <c r="AK281" s="466"/>
      <c r="AL281" s="466"/>
      <c r="AM281" s="466"/>
      <c r="AN281" s="466">
        <f>IF(AJ281="-","-",IF(入力ｼｰﾄ2!BW281=TRUE,2000,ROUNDDOWN(X281*AJ281,0)))</f>
        <v>0</v>
      </c>
      <c r="AO281" s="466"/>
      <c r="AP281" s="466"/>
      <c r="AQ281" s="466"/>
      <c r="AR281" s="466">
        <f>IF(入力ｼｰﾄ2!O283="",0,70000)</f>
        <v>0</v>
      </c>
      <c r="AS281" s="466"/>
      <c r="AT281" s="466"/>
      <c r="AU281" s="466"/>
      <c r="AV281" s="466">
        <f t="shared" si="43"/>
        <v>0</v>
      </c>
      <c r="AW281" s="466"/>
      <c r="AX281" s="466"/>
      <c r="AY281" s="466"/>
    </row>
    <row r="282" spans="1:51">
      <c r="A282" s="459">
        <v>216</v>
      </c>
      <c r="B282" s="459"/>
      <c r="C282" s="459" t="str">
        <f>IF(入力ｼｰﾄ2!O284="","",入力ｼｰﾄ2!O284)</f>
        <v/>
      </c>
      <c r="D282" s="459"/>
      <c r="E282" s="459"/>
      <c r="F282" s="459"/>
      <c r="G282" s="459"/>
      <c r="H282" s="459"/>
      <c r="I282" s="464">
        <f>IF(入力ｼｰﾄ2!U284="",0,入力ｼｰﾄ2!U284)</f>
        <v>0</v>
      </c>
      <c r="J282" s="464"/>
      <c r="K282" s="464"/>
      <c r="L282" s="464">
        <f>IF(入力ｼｰﾄ2!X284="",0,入力ｼｰﾄ2!X284)</f>
        <v>0</v>
      </c>
      <c r="M282" s="464"/>
      <c r="N282" s="464"/>
      <c r="O282" s="464">
        <f>IF(入力ｼｰﾄ2!AA284="",0,入力ｼｰﾄ2!AA284)</f>
        <v>0</v>
      </c>
      <c r="P282" s="464"/>
      <c r="Q282" s="464"/>
      <c r="R282" s="465">
        <f t="shared" si="44"/>
        <v>0</v>
      </c>
      <c r="S282" s="465"/>
      <c r="T282" s="465"/>
      <c r="U282" s="459">
        <f>IF(入力ｼｰﾄ2!AG284="",0,入力ｼｰﾄ2!AG284)</f>
        <v>0</v>
      </c>
      <c r="V282" s="459"/>
      <c r="W282" s="459"/>
      <c r="X282" s="465">
        <f t="shared" si="42"/>
        <v>0</v>
      </c>
      <c r="Y282" s="465"/>
      <c r="Z282" s="465"/>
      <c r="AA282" s="465"/>
      <c r="AB282" s="466">
        <f>IF(入力ｼｰﾄ2!AN284="",0,入力ｼｰﾄ2!AN284)</f>
        <v>0</v>
      </c>
      <c r="AC282" s="466"/>
      <c r="AD282" s="466"/>
      <c r="AE282" s="466"/>
      <c r="AF282" s="467">
        <f t="shared" si="45"/>
        <v>0</v>
      </c>
      <c r="AG282" s="468"/>
      <c r="AH282" s="468"/>
      <c r="AI282" s="469"/>
      <c r="AJ282" s="466">
        <f>IF(入力ｼｰﾄ2!BU282=TRUE,20000,IF(入力ｼｰﾄ2!BV282=TRUE,11000,IF(入力ｼｰﾄ2!BW282=TRUE,2000,0)))</f>
        <v>0</v>
      </c>
      <c r="AK282" s="466"/>
      <c r="AL282" s="466"/>
      <c r="AM282" s="466"/>
      <c r="AN282" s="466">
        <f>IF(AJ282="-","-",IF(入力ｼｰﾄ2!BW282=TRUE,2000,ROUNDDOWN(X282*AJ282,0)))</f>
        <v>0</v>
      </c>
      <c r="AO282" s="466"/>
      <c r="AP282" s="466"/>
      <c r="AQ282" s="466"/>
      <c r="AR282" s="466">
        <f>IF(入力ｼｰﾄ2!O284="",0,70000)</f>
        <v>0</v>
      </c>
      <c r="AS282" s="466"/>
      <c r="AT282" s="466"/>
      <c r="AU282" s="466"/>
      <c r="AV282" s="466">
        <f t="shared" si="43"/>
        <v>0</v>
      </c>
      <c r="AW282" s="466"/>
      <c r="AX282" s="466"/>
      <c r="AY282" s="466"/>
    </row>
    <row r="283" spans="1:51">
      <c r="A283" s="459">
        <v>217</v>
      </c>
      <c r="B283" s="459"/>
      <c r="C283" s="459" t="str">
        <f>IF(入力ｼｰﾄ2!O285="","",入力ｼｰﾄ2!O285)</f>
        <v/>
      </c>
      <c r="D283" s="459"/>
      <c r="E283" s="459"/>
      <c r="F283" s="459"/>
      <c r="G283" s="459"/>
      <c r="H283" s="459"/>
      <c r="I283" s="464">
        <f>IF(入力ｼｰﾄ2!U285="",0,入力ｼｰﾄ2!U285)</f>
        <v>0</v>
      </c>
      <c r="J283" s="464"/>
      <c r="K283" s="464"/>
      <c r="L283" s="464">
        <f>IF(入力ｼｰﾄ2!X285="",0,入力ｼｰﾄ2!X285)</f>
        <v>0</v>
      </c>
      <c r="M283" s="464"/>
      <c r="N283" s="464"/>
      <c r="O283" s="464">
        <f>IF(入力ｼｰﾄ2!AA285="",0,入力ｼｰﾄ2!AA285)</f>
        <v>0</v>
      </c>
      <c r="P283" s="464"/>
      <c r="Q283" s="464"/>
      <c r="R283" s="465">
        <f t="shared" si="44"/>
        <v>0</v>
      </c>
      <c r="S283" s="465"/>
      <c r="T283" s="465"/>
      <c r="U283" s="459">
        <f>IF(入力ｼｰﾄ2!AG285="",0,入力ｼｰﾄ2!AG285)</f>
        <v>0</v>
      </c>
      <c r="V283" s="459"/>
      <c r="W283" s="459"/>
      <c r="X283" s="465">
        <f t="shared" si="42"/>
        <v>0</v>
      </c>
      <c r="Y283" s="465"/>
      <c r="Z283" s="465"/>
      <c r="AA283" s="465"/>
      <c r="AB283" s="466">
        <f>IF(入力ｼｰﾄ2!AN285="",0,入力ｼｰﾄ2!AN285)</f>
        <v>0</v>
      </c>
      <c r="AC283" s="466"/>
      <c r="AD283" s="466"/>
      <c r="AE283" s="466"/>
      <c r="AF283" s="467">
        <f t="shared" si="45"/>
        <v>0</v>
      </c>
      <c r="AG283" s="468"/>
      <c r="AH283" s="468"/>
      <c r="AI283" s="469"/>
      <c r="AJ283" s="466">
        <f>IF(入力ｼｰﾄ2!BU283=TRUE,20000,IF(入力ｼｰﾄ2!BV283=TRUE,11000,IF(入力ｼｰﾄ2!BW283=TRUE,2000,0)))</f>
        <v>0</v>
      </c>
      <c r="AK283" s="466"/>
      <c r="AL283" s="466"/>
      <c r="AM283" s="466"/>
      <c r="AN283" s="466">
        <f>IF(AJ283="-","-",IF(入力ｼｰﾄ2!BW283=TRUE,2000,ROUNDDOWN(X283*AJ283,0)))</f>
        <v>0</v>
      </c>
      <c r="AO283" s="466"/>
      <c r="AP283" s="466"/>
      <c r="AQ283" s="466"/>
      <c r="AR283" s="466">
        <f>IF(入力ｼｰﾄ2!O285="",0,70000)</f>
        <v>0</v>
      </c>
      <c r="AS283" s="466"/>
      <c r="AT283" s="466"/>
      <c r="AU283" s="466"/>
      <c r="AV283" s="466">
        <f t="shared" si="43"/>
        <v>0</v>
      </c>
      <c r="AW283" s="466"/>
      <c r="AX283" s="466"/>
      <c r="AY283" s="466"/>
    </row>
    <row r="284" spans="1:51">
      <c r="A284" s="459">
        <v>218</v>
      </c>
      <c r="B284" s="459"/>
      <c r="C284" s="459" t="str">
        <f>IF(入力ｼｰﾄ2!O286="","",入力ｼｰﾄ2!O286)</f>
        <v/>
      </c>
      <c r="D284" s="459"/>
      <c r="E284" s="459"/>
      <c r="F284" s="459"/>
      <c r="G284" s="459"/>
      <c r="H284" s="459"/>
      <c r="I284" s="464">
        <f>IF(入力ｼｰﾄ2!U286="",0,入力ｼｰﾄ2!U286)</f>
        <v>0</v>
      </c>
      <c r="J284" s="464"/>
      <c r="K284" s="464"/>
      <c r="L284" s="464">
        <f>IF(入力ｼｰﾄ2!X286="",0,入力ｼｰﾄ2!X286)</f>
        <v>0</v>
      </c>
      <c r="M284" s="464"/>
      <c r="N284" s="464"/>
      <c r="O284" s="464">
        <f>IF(入力ｼｰﾄ2!AA286="",0,入力ｼｰﾄ2!AA286)</f>
        <v>0</v>
      </c>
      <c r="P284" s="464"/>
      <c r="Q284" s="464"/>
      <c r="R284" s="465">
        <f t="shared" si="44"/>
        <v>0</v>
      </c>
      <c r="S284" s="465"/>
      <c r="T284" s="465"/>
      <c r="U284" s="459">
        <f>IF(入力ｼｰﾄ2!AG286="",0,入力ｼｰﾄ2!AG286)</f>
        <v>0</v>
      </c>
      <c r="V284" s="459"/>
      <c r="W284" s="459"/>
      <c r="X284" s="465">
        <f t="shared" si="42"/>
        <v>0</v>
      </c>
      <c r="Y284" s="465"/>
      <c r="Z284" s="465"/>
      <c r="AA284" s="465"/>
      <c r="AB284" s="466">
        <f>IF(入力ｼｰﾄ2!AN286="",0,入力ｼｰﾄ2!AN286)</f>
        <v>0</v>
      </c>
      <c r="AC284" s="466"/>
      <c r="AD284" s="466"/>
      <c r="AE284" s="466"/>
      <c r="AF284" s="467">
        <f t="shared" si="45"/>
        <v>0</v>
      </c>
      <c r="AG284" s="468"/>
      <c r="AH284" s="468"/>
      <c r="AI284" s="469"/>
      <c r="AJ284" s="466">
        <f>IF(入力ｼｰﾄ2!BU284=TRUE,20000,IF(入力ｼｰﾄ2!BV284=TRUE,11000,IF(入力ｼｰﾄ2!BW284=TRUE,2000,0)))</f>
        <v>0</v>
      </c>
      <c r="AK284" s="466"/>
      <c r="AL284" s="466"/>
      <c r="AM284" s="466"/>
      <c r="AN284" s="466">
        <f>IF(AJ284="-","-",IF(入力ｼｰﾄ2!BW284=TRUE,2000,ROUNDDOWN(X284*AJ284,0)))</f>
        <v>0</v>
      </c>
      <c r="AO284" s="466"/>
      <c r="AP284" s="466"/>
      <c r="AQ284" s="466"/>
      <c r="AR284" s="466">
        <f>IF(入力ｼｰﾄ2!O286="",0,70000)</f>
        <v>0</v>
      </c>
      <c r="AS284" s="466"/>
      <c r="AT284" s="466"/>
      <c r="AU284" s="466"/>
      <c r="AV284" s="466">
        <f t="shared" si="43"/>
        <v>0</v>
      </c>
      <c r="AW284" s="466"/>
      <c r="AX284" s="466"/>
      <c r="AY284" s="466"/>
    </row>
    <row r="285" spans="1:51">
      <c r="A285" s="459">
        <v>219</v>
      </c>
      <c r="B285" s="459"/>
      <c r="C285" s="459" t="str">
        <f>IF(入力ｼｰﾄ2!O287="","",入力ｼｰﾄ2!O287)</f>
        <v/>
      </c>
      <c r="D285" s="459"/>
      <c r="E285" s="459"/>
      <c r="F285" s="459"/>
      <c r="G285" s="459"/>
      <c r="H285" s="459"/>
      <c r="I285" s="464">
        <f>IF(入力ｼｰﾄ2!U287="",0,入力ｼｰﾄ2!U287)</f>
        <v>0</v>
      </c>
      <c r="J285" s="464"/>
      <c r="K285" s="464"/>
      <c r="L285" s="464">
        <f>IF(入力ｼｰﾄ2!X287="",0,入力ｼｰﾄ2!X287)</f>
        <v>0</v>
      </c>
      <c r="M285" s="464"/>
      <c r="N285" s="464"/>
      <c r="O285" s="464">
        <f>IF(入力ｼｰﾄ2!AA287="",0,入力ｼｰﾄ2!AA287)</f>
        <v>0</v>
      </c>
      <c r="P285" s="464"/>
      <c r="Q285" s="464"/>
      <c r="R285" s="465">
        <f t="shared" si="44"/>
        <v>0</v>
      </c>
      <c r="S285" s="465"/>
      <c r="T285" s="465"/>
      <c r="U285" s="459">
        <f>IF(入力ｼｰﾄ2!AG287="",0,入力ｼｰﾄ2!AG287)</f>
        <v>0</v>
      </c>
      <c r="V285" s="459"/>
      <c r="W285" s="459"/>
      <c r="X285" s="465">
        <f t="shared" si="42"/>
        <v>0</v>
      </c>
      <c r="Y285" s="465"/>
      <c r="Z285" s="465"/>
      <c r="AA285" s="465"/>
      <c r="AB285" s="466">
        <f>IF(入力ｼｰﾄ2!AN287="",0,入力ｼｰﾄ2!AN287)</f>
        <v>0</v>
      </c>
      <c r="AC285" s="466"/>
      <c r="AD285" s="466"/>
      <c r="AE285" s="466"/>
      <c r="AF285" s="467">
        <f t="shared" si="45"/>
        <v>0</v>
      </c>
      <c r="AG285" s="468"/>
      <c r="AH285" s="468"/>
      <c r="AI285" s="469"/>
      <c r="AJ285" s="466">
        <f>IF(入力ｼｰﾄ2!BU285=TRUE,20000,IF(入力ｼｰﾄ2!BV285=TRUE,11000,IF(入力ｼｰﾄ2!BW285=TRUE,2000,0)))</f>
        <v>0</v>
      </c>
      <c r="AK285" s="466"/>
      <c r="AL285" s="466"/>
      <c r="AM285" s="466"/>
      <c r="AN285" s="466">
        <f>IF(AJ285="-","-",IF(入力ｼｰﾄ2!BW285=TRUE,2000,ROUNDDOWN(X285*AJ285,0)))</f>
        <v>0</v>
      </c>
      <c r="AO285" s="466"/>
      <c r="AP285" s="466"/>
      <c r="AQ285" s="466"/>
      <c r="AR285" s="466">
        <f>IF(入力ｼｰﾄ2!O287="",0,70000)</f>
        <v>0</v>
      </c>
      <c r="AS285" s="466"/>
      <c r="AT285" s="466"/>
      <c r="AU285" s="466"/>
      <c r="AV285" s="466">
        <f t="shared" si="43"/>
        <v>0</v>
      </c>
      <c r="AW285" s="466"/>
      <c r="AX285" s="466"/>
      <c r="AY285" s="466"/>
    </row>
    <row r="286" spans="1:51">
      <c r="A286" s="459">
        <v>220</v>
      </c>
      <c r="B286" s="459"/>
      <c r="C286" s="459" t="str">
        <f>IF(入力ｼｰﾄ2!O288="","",入力ｼｰﾄ2!O288)</f>
        <v/>
      </c>
      <c r="D286" s="459"/>
      <c r="E286" s="459"/>
      <c r="F286" s="459"/>
      <c r="G286" s="459"/>
      <c r="H286" s="459"/>
      <c r="I286" s="464">
        <f>IF(入力ｼｰﾄ2!U288="",0,入力ｼｰﾄ2!U288)</f>
        <v>0</v>
      </c>
      <c r="J286" s="464"/>
      <c r="K286" s="464"/>
      <c r="L286" s="464">
        <f>IF(入力ｼｰﾄ2!X288="",0,入力ｼｰﾄ2!X288)</f>
        <v>0</v>
      </c>
      <c r="M286" s="464"/>
      <c r="N286" s="464"/>
      <c r="O286" s="464">
        <f>IF(入力ｼｰﾄ2!AA288="",0,入力ｼｰﾄ2!AA288)</f>
        <v>0</v>
      </c>
      <c r="P286" s="464"/>
      <c r="Q286" s="464"/>
      <c r="R286" s="465">
        <f t="shared" si="44"/>
        <v>0</v>
      </c>
      <c r="S286" s="465"/>
      <c r="T286" s="465"/>
      <c r="U286" s="459">
        <f>IF(入力ｼｰﾄ2!AG288="",0,入力ｼｰﾄ2!AG288)</f>
        <v>0</v>
      </c>
      <c r="V286" s="459"/>
      <c r="W286" s="459"/>
      <c r="X286" s="465">
        <f t="shared" si="42"/>
        <v>0</v>
      </c>
      <c r="Y286" s="465"/>
      <c r="Z286" s="465"/>
      <c r="AA286" s="465"/>
      <c r="AB286" s="466">
        <f>IF(入力ｼｰﾄ2!AN288="",0,入力ｼｰﾄ2!AN288)</f>
        <v>0</v>
      </c>
      <c r="AC286" s="466"/>
      <c r="AD286" s="466"/>
      <c r="AE286" s="466"/>
      <c r="AF286" s="467">
        <f t="shared" si="45"/>
        <v>0</v>
      </c>
      <c r="AG286" s="468"/>
      <c r="AH286" s="468"/>
      <c r="AI286" s="469"/>
      <c r="AJ286" s="466">
        <f>IF(入力ｼｰﾄ2!BU286=TRUE,20000,IF(入力ｼｰﾄ2!BV286=TRUE,11000,IF(入力ｼｰﾄ2!BW286=TRUE,2000,0)))</f>
        <v>0</v>
      </c>
      <c r="AK286" s="466"/>
      <c r="AL286" s="466"/>
      <c r="AM286" s="466"/>
      <c r="AN286" s="466">
        <f>IF(AJ286="-","-",IF(入力ｼｰﾄ2!BW286=TRUE,2000,ROUNDDOWN(X286*AJ286,0)))</f>
        <v>0</v>
      </c>
      <c r="AO286" s="466"/>
      <c r="AP286" s="466"/>
      <c r="AQ286" s="466"/>
      <c r="AR286" s="466">
        <f>IF(入力ｼｰﾄ2!O288="",0,70000)</f>
        <v>0</v>
      </c>
      <c r="AS286" s="466"/>
      <c r="AT286" s="466"/>
      <c r="AU286" s="466"/>
      <c r="AV286" s="466">
        <f t="shared" si="43"/>
        <v>0</v>
      </c>
      <c r="AW286" s="466"/>
      <c r="AX286" s="466"/>
      <c r="AY286" s="466"/>
    </row>
    <row r="287" spans="1:51">
      <c r="A287" s="459">
        <v>221</v>
      </c>
      <c r="B287" s="459"/>
      <c r="C287" s="459" t="str">
        <f>IF(入力ｼｰﾄ2!O289="","",入力ｼｰﾄ2!O289)</f>
        <v/>
      </c>
      <c r="D287" s="459"/>
      <c r="E287" s="459"/>
      <c r="F287" s="459"/>
      <c r="G287" s="459"/>
      <c r="H287" s="459"/>
      <c r="I287" s="464">
        <f>IF(入力ｼｰﾄ2!U289="",0,入力ｼｰﾄ2!U289)</f>
        <v>0</v>
      </c>
      <c r="J287" s="464"/>
      <c r="K287" s="464"/>
      <c r="L287" s="464">
        <f>IF(入力ｼｰﾄ2!X289="",0,入力ｼｰﾄ2!X289)</f>
        <v>0</v>
      </c>
      <c r="M287" s="464"/>
      <c r="N287" s="464"/>
      <c r="O287" s="464">
        <f>IF(入力ｼｰﾄ2!AA289="",0,入力ｼｰﾄ2!AA289)</f>
        <v>0</v>
      </c>
      <c r="P287" s="464"/>
      <c r="Q287" s="464"/>
      <c r="R287" s="465">
        <f t="shared" si="44"/>
        <v>0</v>
      </c>
      <c r="S287" s="465"/>
      <c r="T287" s="465"/>
      <c r="U287" s="459">
        <f>IF(入力ｼｰﾄ2!AG289="",0,入力ｼｰﾄ2!AG289)</f>
        <v>0</v>
      </c>
      <c r="V287" s="459"/>
      <c r="W287" s="459"/>
      <c r="X287" s="465">
        <f t="shared" si="42"/>
        <v>0</v>
      </c>
      <c r="Y287" s="465"/>
      <c r="Z287" s="465"/>
      <c r="AA287" s="465"/>
      <c r="AB287" s="466">
        <f>IF(入力ｼｰﾄ2!AN289="",0,入力ｼｰﾄ2!AN289)</f>
        <v>0</v>
      </c>
      <c r="AC287" s="466"/>
      <c r="AD287" s="466"/>
      <c r="AE287" s="466"/>
      <c r="AF287" s="467">
        <f t="shared" si="45"/>
        <v>0</v>
      </c>
      <c r="AG287" s="468"/>
      <c r="AH287" s="468"/>
      <c r="AI287" s="469"/>
      <c r="AJ287" s="466">
        <f>IF(入力ｼｰﾄ2!BU287=TRUE,20000,IF(入力ｼｰﾄ2!BV287=TRUE,11000,IF(入力ｼｰﾄ2!BW287=TRUE,2000,0)))</f>
        <v>0</v>
      </c>
      <c r="AK287" s="466"/>
      <c r="AL287" s="466"/>
      <c r="AM287" s="466"/>
      <c r="AN287" s="466">
        <f>IF(AJ287="-","-",IF(入力ｼｰﾄ2!BW287=TRUE,2000,ROUNDDOWN(X287*AJ287,0)))</f>
        <v>0</v>
      </c>
      <c r="AO287" s="466"/>
      <c r="AP287" s="466"/>
      <c r="AQ287" s="466"/>
      <c r="AR287" s="466">
        <f>IF(入力ｼｰﾄ2!O289="",0,70000)</f>
        <v>0</v>
      </c>
      <c r="AS287" s="466"/>
      <c r="AT287" s="466"/>
      <c r="AU287" s="466"/>
      <c r="AV287" s="466">
        <f t="shared" si="43"/>
        <v>0</v>
      </c>
      <c r="AW287" s="466"/>
      <c r="AX287" s="466"/>
      <c r="AY287" s="466"/>
    </row>
    <row r="288" spans="1:51">
      <c r="A288" s="459">
        <v>222</v>
      </c>
      <c r="B288" s="459"/>
      <c r="C288" s="459" t="str">
        <f>IF(入力ｼｰﾄ2!O290="","",入力ｼｰﾄ2!O290)</f>
        <v/>
      </c>
      <c r="D288" s="459"/>
      <c r="E288" s="459"/>
      <c r="F288" s="459"/>
      <c r="G288" s="459"/>
      <c r="H288" s="459"/>
      <c r="I288" s="464">
        <f>IF(入力ｼｰﾄ2!U290="",0,入力ｼｰﾄ2!U290)</f>
        <v>0</v>
      </c>
      <c r="J288" s="464"/>
      <c r="K288" s="464"/>
      <c r="L288" s="464">
        <f>IF(入力ｼｰﾄ2!X290="",0,入力ｼｰﾄ2!X290)</f>
        <v>0</v>
      </c>
      <c r="M288" s="464"/>
      <c r="N288" s="464"/>
      <c r="O288" s="464">
        <f>IF(入力ｼｰﾄ2!AA290="",0,入力ｼｰﾄ2!AA290)</f>
        <v>0</v>
      </c>
      <c r="P288" s="464"/>
      <c r="Q288" s="464"/>
      <c r="R288" s="465">
        <f t="shared" si="44"/>
        <v>0</v>
      </c>
      <c r="S288" s="465"/>
      <c r="T288" s="465"/>
      <c r="U288" s="459">
        <f>IF(入力ｼｰﾄ2!AG290="",0,入力ｼｰﾄ2!AG290)</f>
        <v>0</v>
      </c>
      <c r="V288" s="459"/>
      <c r="W288" s="459"/>
      <c r="X288" s="465">
        <f t="shared" si="42"/>
        <v>0</v>
      </c>
      <c r="Y288" s="465"/>
      <c r="Z288" s="465"/>
      <c r="AA288" s="465"/>
      <c r="AB288" s="466">
        <f>IF(入力ｼｰﾄ2!AN290="",0,入力ｼｰﾄ2!AN290)</f>
        <v>0</v>
      </c>
      <c r="AC288" s="466"/>
      <c r="AD288" s="466"/>
      <c r="AE288" s="466"/>
      <c r="AF288" s="467">
        <f t="shared" si="45"/>
        <v>0</v>
      </c>
      <c r="AG288" s="468"/>
      <c r="AH288" s="468"/>
      <c r="AI288" s="469"/>
      <c r="AJ288" s="466">
        <f>IF(入力ｼｰﾄ2!BU288=TRUE,20000,IF(入力ｼｰﾄ2!BV288=TRUE,11000,IF(入力ｼｰﾄ2!BW288=TRUE,2000,0)))</f>
        <v>0</v>
      </c>
      <c r="AK288" s="466"/>
      <c r="AL288" s="466"/>
      <c r="AM288" s="466"/>
      <c r="AN288" s="466">
        <f>IF(AJ288="-","-",IF(入力ｼｰﾄ2!BW288=TRUE,2000,ROUNDDOWN(X288*AJ288,0)))</f>
        <v>0</v>
      </c>
      <c r="AO288" s="466"/>
      <c r="AP288" s="466"/>
      <c r="AQ288" s="466"/>
      <c r="AR288" s="466">
        <f>IF(入力ｼｰﾄ2!O290="",0,70000)</f>
        <v>0</v>
      </c>
      <c r="AS288" s="466"/>
      <c r="AT288" s="466"/>
      <c r="AU288" s="466"/>
      <c r="AV288" s="466">
        <f t="shared" si="43"/>
        <v>0</v>
      </c>
      <c r="AW288" s="466"/>
      <c r="AX288" s="466"/>
      <c r="AY288" s="466"/>
    </row>
    <row r="289" spans="1:51">
      <c r="A289" s="459">
        <v>223</v>
      </c>
      <c r="B289" s="459"/>
      <c r="C289" s="459" t="str">
        <f>IF(入力ｼｰﾄ2!O291="","",入力ｼｰﾄ2!O291)</f>
        <v/>
      </c>
      <c r="D289" s="459"/>
      <c r="E289" s="459"/>
      <c r="F289" s="459"/>
      <c r="G289" s="459"/>
      <c r="H289" s="459"/>
      <c r="I289" s="464">
        <f>IF(入力ｼｰﾄ2!U291="",0,入力ｼｰﾄ2!U291)</f>
        <v>0</v>
      </c>
      <c r="J289" s="464"/>
      <c r="K289" s="464"/>
      <c r="L289" s="464">
        <f>IF(入力ｼｰﾄ2!X291="",0,入力ｼｰﾄ2!X291)</f>
        <v>0</v>
      </c>
      <c r="M289" s="464"/>
      <c r="N289" s="464"/>
      <c r="O289" s="464">
        <f>IF(入力ｼｰﾄ2!AA291="",0,入力ｼｰﾄ2!AA291)</f>
        <v>0</v>
      </c>
      <c r="P289" s="464"/>
      <c r="Q289" s="464"/>
      <c r="R289" s="465">
        <f t="shared" si="44"/>
        <v>0</v>
      </c>
      <c r="S289" s="465"/>
      <c r="T289" s="465"/>
      <c r="U289" s="459">
        <f>IF(入力ｼｰﾄ2!AG291="",0,入力ｼｰﾄ2!AG291)</f>
        <v>0</v>
      </c>
      <c r="V289" s="459"/>
      <c r="W289" s="459"/>
      <c r="X289" s="465">
        <f t="shared" si="42"/>
        <v>0</v>
      </c>
      <c r="Y289" s="465"/>
      <c r="Z289" s="465"/>
      <c r="AA289" s="465"/>
      <c r="AB289" s="466">
        <f>IF(入力ｼｰﾄ2!AN291="",0,入力ｼｰﾄ2!AN291)</f>
        <v>0</v>
      </c>
      <c r="AC289" s="466"/>
      <c r="AD289" s="466"/>
      <c r="AE289" s="466"/>
      <c r="AF289" s="467">
        <f t="shared" si="45"/>
        <v>0</v>
      </c>
      <c r="AG289" s="468"/>
      <c r="AH289" s="468"/>
      <c r="AI289" s="469"/>
      <c r="AJ289" s="466">
        <f>IF(入力ｼｰﾄ2!BU289=TRUE,20000,IF(入力ｼｰﾄ2!BV289=TRUE,11000,IF(入力ｼｰﾄ2!BW289=TRUE,2000,0)))</f>
        <v>0</v>
      </c>
      <c r="AK289" s="466"/>
      <c r="AL289" s="466"/>
      <c r="AM289" s="466"/>
      <c r="AN289" s="466">
        <f>IF(AJ289="-","-",IF(入力ｼｰﾄ2!BW289=TRUE,2000,ROUNDDOWN(X289*AJ289,0)))</f>
        <v>0</v>
      </c>
      <c r="AO289" s="466"/>
      <c r="AP289" s="466"/>
      <c r="AQ289" s="466"/>
      <c r="AR289" s="466">
        <f>IF(入力ｼｰﾄ2!O291="",0,70000)</f>
        <v>0</v>
      </c>
      <c r="AS289" s="466"/>
      <c r="AT289" s="466"/>
      <c r="AU289" s="466"/>
      <c r="AV289" s="466">
        <f t="shared" si="43"/>
        <v>0</v>
      </c>
      <c r="AW289" s="466"/>
      <c r="AX289" s="466"/>
      <c r="AY289" s="466"/>
    </row>
    <row r="290" spans="1:51">
      <c r="A290" s="459">
        <v>224</v>
      </c>
      <c r="B290" s="459"/>
      <c r="C290" s="459" t="str">
        <f>IF(入力ｼｰﾄ2!O292="","",入力ｼｰﾄ2!O292)</f>
        <v/>
      </c>
      <c r="D290" s="459"/>
      <c r="E290" s="459"/>
      <c r="F290" s="459"/>
      <c r="G290" s="459"/>
      <c r="H290" s="459"/>
      <c r="I290" s="464">
        <f>IF(入力ｼｰﾄ2!U292="",0,入力ｼｰﾄ2!U292)</f>
        <v>0</v>
      </c>
      <c r="J290" s="464"/>
      <c r="K290" s="464"/>
      <c r="L290" s="464">
        <f>IF(入力ｼｰﾄ2!X292="",0,入力ｼｰﾄ2!X292)</f>
        <v>0</v>
      </c>
      <c r="M290" s="464"/>
      <c r="N290" s="464"/>
      <c r="O290" s="464">
        <f>IF(入力ｼｰﾄ2!AA292="",0,入力ｼｰﾄ2!AA292)</f>
        <v>0</v>
      </c>
      <c r="P290" s="464"/>
      <c r="Q290" s="464"/>
      <c r="R290" s="465">
        <f t="shared" si="44"/>
        <v>0</v>
      </c>
      <c r="S290" s="465"/>
      <c r="T290" s="465"/>
      <c r="U290" s="459">
        <f>IF(入力ｼｰﾄ2!AG292="",0,入力ｼｰﾄ2!AG292)</f>
        <v>0</v>
      </c>
      <c r="V290" s="459"/>
      <c r="W290" s="459"/>
      <c r="X290" s="465">
        <f t="shared" si="42"/>
        <v>0</v>
      </c>
      <c r="Y290" s="465"/>
      <c r="Z290" s="465"/>
      <c r="AA290" s="465"/>
      <c r="AB290" s="466">
        <f>IF(入力ｼｰﾄ2!AN292="",0,入力ｼｰﾄ2!AN292)</f>
        <v>0</v>
      </c>
      <c r="AC290" s="466"/>
      <c r="AD290" s="466"/>
      <c r="AE290" s="466"/>
      <c r="AF290" s="467">
        <f t="shared" si="45"/>
        <v>0</v>
      </c>
      <c r="AG290" s="468"/>
      <c r="AH290" s="468"/>
      <c r="AI290" s="469"/>
      <c r="AJ290" s="466">
        <f>IF(入力ｼｰﾄ2!BU290=TRUE,20000,IF(入力ｼｰﾄ2!BV290=TRUE,11000,IF(入力ｼｰﾄ2!BW290=TRUE,2000,0)))</f>
        <v>0</v>
      </c>
      <c r="AK290" s="466"/>
      <c r="AL290" s="466"/>
      <c r="AM290" s="466"/>
      <c r="AN290" s="466">
        <f>IF(AJ290="-","-",IF(入力ｼｰﾄ2!BW290=TRUE,2000,ROUNDDOWN(X290*AJ290,0)))</f>
        <v>0</v>
      </c>
      <c r="AO290" s="466"/>
      <c r="AP290" s="466"/>
      <c r="AQ290" s="466"/>
      <c r="AR290" s="466">
        <f>IF(入力ｼｰﾄ2!O292="",0,70000)</f>
        <v>0</v>
      </c>
      <c r="AS290" s="466"/>
      <c r="AT290" s="466"/>
      <c r="AU290" s="466"/>
      <c r="AV290" s="466">
        <f t="shared" si="43"/>
        <v>0</v>
      </c>
      <c r="AW290" s="466"/>
      <c r="AX290" s="466"/>
      <c r="AY290" s="466"/>
    </row>
    <row r="291" spans="1:51">
      <c r="A291" s="459">
        <v>225</v>
      </c>
      <c r="B291" s="459"/>
      <c r="C291" s="459" t="str">
        <f>IF(入力ｼｰﾄ2!O293="","",入力ｼｰﾄ2!O293)</f>
        <v/>
      </c>
      <c r="D291" s="459"/>
      <c r="E291" s="459"/>
      <c r="F291" s="459"/>
      <c r="G291" s="459"/>
      <c r="H291" s="459"/>
      <c r="I291" s="464">
        <f>IF(入力ｼｰﾄ2!U293="",0,入力ｼｰﾄ2!U293)</f>
        <v>0</v>
      </c>
      <c r="J291" s="464"/>
      <c r="K291" s="464"/>
      <c r="L291" s="464">
        <f>IF(入力ｼｰﾄ2!X293="",0,入力ｼｰﾄ2!X293)</f>
        <v>0</v>
      </c>
      <c r="M291" s="464"/>
      <c r="N291" s="464"/>
      <c r="O291" s="464">
        <f>IF(入力ｼｰﾄ2!AA293="",0,入力ｼｰﾄ2!AA293)</f>
        <v>0</v>
      </c>
      <c r="P291" s="464"/>
      <c r="Q291" s="464"/>
      <c r="R291" s="465">
        <f t="shared" si="44"/>
        <v>0</v>
      </c>
      <c r="S291" s="465"/>
      <c r="T291" s="465"/>
      <c r="U291" s="459">
        <f>IF(入力ｼｰﾄ2!AG293="",0,入力ｼｰﾄ2!AG293)</f>
        <v>0</v>
      </c>
      <c r="V291" s="459"/>
      <c r="W291" s="459"/>
      <c r="X291" s="465">
        <f t="shared" si="42"/>
        <v>0</v>
      </c>
      <c r="Y291" s="465"/>
      <c r="Z291" s="465"/>
      <c r="AA291" s="465"/>
      <c r="AB291" s="466">
        <f>IF(入力ｼｰﾄ2!AN293="",0,入力ｼｰﾄ2!AN293)</f>
        <v>0</v>
      </c>
      <c r="AC291" s="466"/>
      <c r="AD291" s="466"/>
      <c r="AE291" s="466"/>
      <c r="AF291" s="467">
        <f t="shared" si="45"/>
        <v>0</v>
      </c>
      <c r="AG291" s="468"/>
      <c r="AH291" s="468"/>
      <c r="AI291" s="469"/>
      <c r="AJ291" s="466">
        <f>IF(入力ｼｰﾄ2!BU291=TRUE,20000,IF(入力ｼｰﾄ2!BV291=TRUE,11000,IF(入力ｼｰﾄ2!BW291=TRUE,2000,0)))</f>
        <v>0</v>
      </c>
      <c r="AK291" s="466"/>
      <c r="AL291" s="466"/>
      <c r="AM291" s="466"/>
      <c r="AN291" s="466">
        <f>IF(AJ291="-","-",IF(入力ｼｰﾄ2!BW291=TRUE,2000,ROUNDDOWN(X291*AJ291,0)))</f>
        <v>0</v>
      </c>
      <c r="AO291" s="466"/>
      <c r="AP291" s="466"/>
      <c r="AQ291" s="466"/>
      <c r="AR291" s="466">
        <f>IF(入力ｼｰﾄ2!O293="",0,70000)</f>
        <v>0</v>
      </c>
      <c r="AS291" s="466"/>
      <c r="AT291" s="466"/>
      <c r="AU291" s="466"/>
      <c r="AV291" s="466">
        <f t="shared" si="43"/>
        <v>0</v>
      </c>
      <c r="AW291" s="466"/>
      <c r="AX291" s="466"/>
      <c r="AY291" s="466"/>
    </row>
    <row r="292" spans="1:51">
      <c r="A292" s="459">
        <v>226</v>
      </c>
      <c r="B292" s="459"/>
      <c r="C292" s="459" t="str">
        <f>IF(入力ｼｰﾄ2!O294="","",入力ｼｰﾄ2!O294)</f>
        <v/>
      </c>
      <c r="D292" s="459"/>
      <c r="E292" s="459"/>
      <c r="F292" s="459"/>
      <c r="G292" s="459"/>
      <c r="H292" s="459"/>
      <c r="I292" s="464">
        <f>IF(入力ｼｰﾄ2!U294="",0,入力ｼｰﾄ2!U294)</f>
        <v>0</v>
      </c>
      <c r="J292" s="464"/>
      <c r="K292" s="464"/>
      <c r="L292" s="464">
        <f>IF(入力ｼｰﾄ2!X294="",0,入力ｼｰﾄ2!X294)</f>
        <v>0</v>
      </c>
      <c r="M292" s="464"/>
      <c r="N292" s="464"/>
      <c r="O292" s="464">
        <f>IF(入力ｼｰﾄ2!AA294="",0,入力ｼｰﾄ2!AA294)</f>
        <v>0</v>
      </c>
      <c r="P292" s="464"/>
      <c r="Q292" s="464"/>
      <c r="R292" s="465">
        <f t="shared" si="44"/>
        <v>0</v>
      </c>
      <c r="S292" s="465"/>
      <c r="T292" s="465"/>
      <c r="U292" s="459">
        <f>IF(入力ｼｰﾄ2!AG294="",0,入力ｼｰﾄ2!AG294)</f>
        <v>0</v>
      </c>
      <c r="V292" s="459"/>
      <c r="W292" s="459"/>
      <c r="X292" s="465">
        <f t="shared" si="42"/>
        <v>0</v>
      </c>
      <c r="Y292" s="465"/>
      <c r="Z292" s="465"/>
      <c r="AA292" s="465"/>
      <c r="AB292" s="466">
        <f>IF(入力ｼｰﾄ2!AN294="",0,入力ｼｰﾄ2!AN294)</f>
        <v>0</v>
      </c>
      <c r="AC292" s="466"/>
      <c r="AD292" s="466"/>
      <c r="AE292" s="466"/>
      <c r="AF292" s="467">
        <f t="shared" si="45"/>
        <v>0</v>
      </c>
      <c r="AG292" s="468"/>
      <c r="AH292" s="468"/>
      <c r="AI292" s="469"/>
      <c r="AJ292" s="466">
        <f>IF(入力ｼｰﾄ2!BU292=TRUE,20000,IF(入力ｼｰﾄ2!BV292=TRUE,11000,IF(入力ｼｰﾄ2!BW292=TRUE,2000,0)))</f>
        <v>0</v>
      </c>
      <c r="AK292" s="466"/>
      <c r="AL292" s="466"/>
      <c r="AM292" s="466"/>
      <c r="AN292" s="466">
        <f>IF(AJ292="-","-",IF(入力ｼｰﾄ2!BW292=TRUE,2000,ROUNDDOWN(X292*AJ292,0)))</f>
        <v>0</v>
      </c>
      <c r="AO292" s="466"/>
      <c r="AP292" s="466"/>
      <c r="AQ292" s="466"/>
      <c r="AR292" s="466">
        <f>IF(入力ｼｰﾄ2!O294="",0,70000)</f>
        <v>0</v>
      </c>
      <c r="AS292" s="466"/>
      <c r="AT292" s="466"/>
      <c r="AU292" s="466"/>
      <c r="AV292" s="466">
        <f t="shared" si="43"/>
        <v>0</v>
      </c>
      <c r="AW292" s="466"/>
      <c r="AX292" s="466"/>
      <c r="AY292" s="466"/>
    </row>
    <row r="293" spans="1:51">
      <c r="A293" s="459">
        <v>227</v>
      </c>
      <c r="B293" s="459"/>
      <c r="C293" s="459" t="str">
        <f>IF(入力ｼｰﾄ2!O295="","",入力ｼｰﾄ2!O295)</f>
        <v/>
      </c>
      <c r="D293" s="459"/>
      <c r="E293" s="459"/>
      <c r="F293" s="459"/>
      <c r="G293" s="459"/>
      <c r="H293" s="459"/>
      <c r="I293" s="464">
        <f>IF(入力ｼｰﾄ2!U295="",0,入力ｼｰﾄ2!U295)</f>
        <v>0</v>
      </c>
      <c r="J293" s="464"/>
      <c r="K293" s="464"/>
      <c r="L293" s="464">
        <f>IF(入力ｼｰﾄ2!X295="",0,入力ｼｰﾄ2!X295)</f>
        <v>0</v>
      </c>
      <c r="M293" s="464"/>
      <c r="N293" s="464"/>
      <c r="O293" s="464">
        <f>IF(入力ｼｰﾄ2!AA295="",0,入力ｼｰﾄ2!AA295)</f>
        <v>0</v>
      </c>
      <c r="P293" s="464"/>
      <c r="Q293" s="464"/>
      <c r="R293" s="465">
        <f t="shared" si="44"/>
        <v>0</v>
      </c>
      <c r="S293" s="465"/>
      <c r="T293" s="465"/>
      <c r="U293" s="459">
        <f>IF(入力ｼｰﾄ2!AG295="",0,入力ｼｰﾄ2!AG295)</f>
        <v>0</v>
      </c>
      <c r="V293" s="459"/>
      <c r="W293" s="459"/>
      <c r="X293" s="465">
        <f t="shared" si="42"/>
        <v>0</v>
      </c>
      <c r="Y293" s="465"/>
      <c r="Z293" s="465"/>
      <c r="AA293" s="465"/>
      <c r="AB293" s="466">
        <f>IF(入力ｼｰﾄ2!AN295="",0,入力ｼｰﾄ2!AN295)</f>
        <v>0</v>
      </c>
      <c r="AC293" s="466"/>
      <c r="AD293" s="466"/>
      <c r="AE293" s="466"/>
      <c r="AF293" s="467">
        <f t="shared" si="45"/>
        <v>0</v>
      </c>
      <c r="AG293" s="468"/>
      <c r="AH293" s="468"/>
      <c r="AI293" s="469"/>
      <c r="AJ293" s="466">
        <f>IF(入力ｼｰﾄ2!BU293=TRUE,20000,IF(入力ｼｰﾄ2!BV293=TRUE,11000,IF(入力ｼｰﾄ2!BW293=TRUE,2000,0)))</f>
        <v>0</v>
      </c>
      <c r="AK293" s="466"/>
      <c r="AL293" s="466"/>
      <c r="AM293" s="466"/>
      <c r="AN293" s="466">
        <f>IF(AJ293="-","-",IF(入力ｼｰﾄ2!BW293=TRUE,2000,ROUNDDOWN(X293*AJ293,0)))</f>
        <v>0</v>
      </c>
      <c r="AO293" s="466"/>
      <c r="AP293" s="466"/>
      <c r="AQ293" s="466"/>
      <c r="AR293" s="466">
        <f>IF(入力ｼｰﾄ2!O295="",0,70000)</f>
        <v>0</v>
      </c>
      <c r="AS293" s="466"/>
      <c r="AT293" s="466"/>
      <c r="AU293" s="466"/>
      <c r="AV293" s="466">
        <f t="shared" si="43"/>
        <v>0</v>
      </c>
      <c r="AW293" s="466"/>
      <c r="AX293" s="466"/>
      <c r="AY293" s="466"/>
    </row>
    <row r="294" spans="1:51">
      <c r="A294" s="459">
        <v>228</v>
      </c>
      <c r="B294" s="459"/>
      <c r="C294" s="459" t="str">
        <f>IF(入力ｼｰﾄ2!O296="","",入力ｼｰﾄ2!O296)</f>
        <v/>
      </c>
      <c r="D294" s="459"/>
      <c r="E294" s="459"/>
      <c r="F294" s="459"/>
      <c r="G294" s="459"/>
      <c r="H294" s="459"/>
      <c r="I294" s="464">
        <f>IF(入力ｼｰﾄ2!U296="",0,入力ｼｰﾄ2!U296)</f>
        <v>0</v>
      </c>
      <c r="J294" s="464"/>
      <c r="K294" s="464"/>
      <c r="L294" s="464">
        <f>IF(入力ｼｰﾄ2!X296="",0,入力ｼｰﾄ2!X296)</f>
        <v>0</v>
      </c>
      <c r="M294" s="464"/>
      <c r="N294" s="464"/>
      <c r="O294" s="464">
        <f>IF(入力ｼｰﾄ2!AA296="",0,入力ｼｰﾄ2!AA296)</f>
        <v>0</v>
      </c>
      <c r="P294" s="464"/>
      <c r="Q294" s="464"/>
      <c r="R294" s="465">
        <f t="shared" si="44"/>
        <v>0</v>
      </c>
      <c r="S294" s="465"/>
      <c r="T294" s="465"/>
      <c r="U294" s="459">
        <f>IF(入力ｼｰﾄ2!AG296="",0,入力ｼｰﾄ2!AG296)</f>
        <v>0</v>
      </c>
      <c r="V294" s="459"/>
      <c r="W294" s="459"/>
      <c r="X294" s="465">
        <f t="shared" si="42"/>
        <v>0</v>
      </c>
      <c r="Y294" s="465"/>
      <c r="Z294" s="465"/>
      <c r="AA294" s="465"/>
      <c r="AB294" s="466">
        <f>IF(入力ｼｰﾄ2!AN296="",0,入力ｼｰﾄ2!AN296)</f>
        <v>0</v>
      </c>
      <c r="AC294" s="466"/>
      <c r="AD294" s="466"/>
      <c r="AE294" s="466"/>
      <c r="AF294" s="467">
        <f t="shared" si="45"/>
        <v>0</v>
      </c>
      <c r="AG294" s="468"/>
      <c r="AH294" s="468"/>
      <c r="AI294" s="469"/>
      <c r="AJ294" s="466">
        <f>IF(入力ｼｰﾄ2!BU294=TRUE,20000,IF(入力ｼｰﾄ2!BV294=TRUE,11000,IF(入力ｼｰﾄ2!BW294=TRUE,2000,0)))</f>
        <v>0</v>
      </c>
      <c r="AK294" s="466"/>
      <c r="AL294" s="466"/>
      <c r="AM294" s="466"/>
      <c r="AN294" s="466">
        <f>IF(AJ294="-","-",IF(入力ｼｰﾄ2!BW294=TRUE,2000,ROUNDDOWN(X294*AJ294,0)))</f>
        <v>0</v>
      </c>
      <c r="AO294" s="466"/>
      <c r="AP294" s="466"/>
      <c r="AQ294" s="466"/>
      <c r="AR294" s="466">
        <f>IF(入力ｼｰﾄ2!O296="",0,70000)</f>
        <v>0</v>
      </c>
      <c r="AS294" s="466"/>
      <c r="AT294" s="466"/>
      <c r="AU294" s="466"/>
      <c r="AV294" s="466">
        <f t="shared" si="43"/>
        <v>0</v>
      </c>
      <c r="AW294" s="466"/>
      <c r="AX294" s="466"/>
      <c r="AY294" s="466"/>
    </row>
    <row r="295" spans="1:51">
      <c r="A295" s="459">
        <v>229</v>
      </c>
      <c r="B295" s="459"/>
      <c r="C295" s="459" t="str">
        <f>IF(入力ｼｰﾄ2!O297="","",入力ｼｰﾄ2!O297)</f>
        <v/>
      </c>
      <c r="D295" s="459"/>
      <c r="E295" s="459"/>
      <c r="F295" s="459"/>
      <c r="G295" s="459"/>
      <c r="H295" s="459"/>
      <c r="I295" s="464">
        <f>IF(入力ｼｰﾄ2!U297="",0,入力ｼｰﾄ2!U297)</f>
        <v>0</v>
      </c>
      <c r="J295" s="464"/>
      <c r="K295" s="464"/>
      <c r="L295" s="464">
        <f>IF(入力ｼｰﾄ2!X297="",0,入力ｼｰﾄ2!X297)</f>
        <v>0</v>
      </c>
      <c r="M295" s="464"/>
      <c r="N295" s="464"/>
      <c r="O295" s="464">
        <f>IF(入力ｼｰﾄ2!AA297="",0,入力ｼｰﾄ2!AA297)</f>
        <v>0</v>
      </c>
      <c r="P295" s="464"/>
      <c r="Q295" s="464"/>
      <c r="R295" s="465">
        <f t="shared" si="44"/>
        <v>0</v>
      </c>
      <c r="S295" s="465"/>
      <c r="T295" s="465"/>
      <c r="U295" s="459">
        <f>IF(入力ｼｰﾄ2!AG297="",0,入力ｼｰﾄ2!AG297)</f>
        <v>0</v>
      </c>
      <c r="V295" s="459"/>
      <c r="W295" s="459"/>
      <c r="X295" s="465">
        <f t="shared" si="42"/>
        <v>0</v>
      </c>
      <c r="Y295" s="465"/>
      <c r="Z295" s="465"/>
      <c r="AA295" s="465"/>
      <c r="AB295" s="466">
        <f>IF(入力ｼｰﾄ2!AN297="",0,入力ｼｰﾄ2!AN297)</f>
        <v>0</v>
      </c>
      <c r="AC295" s="466"/>
      <c r="AD295" s="466"/>
      <c r="AE295" s="466"/>
      <c r="AF295" s="467">
        <f t="shared" si="45"/>
        <v>0</v>
      </c>
      <c r="AG295" s="468"/>
      <c r="AH295" s="468"/>
      <c r="AI295" s="469"/>
      <c r="AJ295" s="466">
        <f>IF(入力ｼｰﾄ2!BU295=TRUE,20000,IF(入力ｼｰﾄ2!BV295=TRUE,11000,IF(入力ｼｰﾄ2!BW295=TRUE,2000,0)))</f>
        <v>0</v>
      </c>
      <c r="AK295" s="466"/>
      <c r="AL295" s="466"/>
      <c r="AM295" s="466"/>
      <c r="AN295" s="466">
        <f>IF(AJ295="-","-",IF(入力ｼｰﾄ2!BW295=TRUE,2000,ROUNDDOWN(X295*AJ295,0)))</f>
        <v>0</v>
      </c>
      <c r="AO295" s="466"/>
      <c r="AP295" s="466"/>
      <c r="AQ295" s="466"/>
      <c r="AR295" s="466">
        <f>IF(入力ｼｰﾄ2!O297="",0,70000)</f>
        <v>0</v>
      </c>
      <c r="AS295" s="466"/>
      <c r="AT295" s="466"/>
      <c r="AU295" s="466"/>
      <c r="AV295" s="466">
        <f t="shared" si="43"/>
        <v>0</v>
      </c>
      <c r="AW295" s="466"/>
      <c r="AX295" s="466"/>
      <c r="AY295" s="466"/>
    </row>
    <row r="296" spans="1:51">
      <c r="A296" s="459">
        <v>230</v>
      </c>
      <c r="B296" s="459"/>
      <c r="C296" s="459" t="str">
        <f>IF(入力ｼｰﾄ2!O298="","",入力ｼｰﾄ2!O298)</f>
        <v/>
      </c>
      <c r="D296" s="459"/>
      <c r="E296" s="459"/>
      <c r="F296" s="459"/>
      <c r="G296" s="459"/>
      <c r="H296" s="459"/>
      <c r="I296" s="464">
        <f>IF(入力ｼｰﾄ2!U298="",0,入力ｼｰﾄ2!U298)</f>
        <v>0</v>
      </c>
      <c r="J296" s="464"/>
      <c r="K296" s="464"/>
      <c r="L296" s="464">
        <f>IF(入力ｼｰﾄ2!X298="",0,入力ｼｰﾄ2!X298)</f>
        <v>0</v>
      </c>
      <c r="M296" s="464"/>
      <c r="N296" s="464"/>
      <c r="O296" s="464">
        <f>IF(入力ｼｰﾄ2!AA298="",0,入力ｼｰﾄ2!AA298)</f>
        <v>0</v>
      </c>
      <c r="P296" s="464"/>
      <c r="Q296" s="464"/>
      <c r="R296" s="465">
        <f t="shared" si="44"/>
        <v>0</v>
      </c>
      <c r="S296" s="465"/>
      <c r="T296" s="465"/>
      <c r="U296" s="459">
        <f>IF(入力ｼｰﾄ2!AG298="",0,入力ｼｰﾄ2!AG298)</f>
        <v>0</v>
      </c>
      <c r="V296" s="459"/>
      <c r="W296" s="459"/>
      <c r="X296" s="465">
        <f t="shared" si="42"/>
        <v>0</v>
      </c>
      <c r="Y296" s="465"/>
      <c r="Z296" s="465"/>
      <c r="AA296" s="465"/>
      <c r="AB296" s="466">
        <f>IF(入力ｼｰﾄ2!AN298="",0,入力ｼｰﾄ2!AN298)</f>
        <v>0</v>
      </c>
      <c r="AC296" s="466"/>
      <c r="AD296" s="466"/>
      <c r="AE296" s="466"/>
      <c r="AF296" s="467">
        <f t="shared" si="45"/>
        <v>0</v>
      </c>
      <c r="AG296" s="468"/>
      <c r="AH296" s="468"/>
      <c r="AI296" s="469"/>
      <c r="AJ296" s="466">
        <f>IF(入力ｼｰﾄ2!BU296=TRUE,20000,IF(入力ｼｰﾄ2!BV296=TRUE,11000,IF(入力ｼｰﾄ2!BW296=TRUE,2000,0)))</f>
        <v>0</v>
      </c>
      <c r="AK296" s="466"/>
      <c r="AL296" s="466"/>
      <c r="AM296" s="466"/>
      <c r="AN296" s="466">
        <f>IF(AJ296="-","-",IF(入力ｼｰﾄ2!BW296=TRUE,2000,ROUNDDOWN(X296*AJ296,0)))</f>
        <v>0</v>
      </c>
      <c r="AO296" s="466"/>
      <c r="AP296" s="466"/>
      <c r="AQ296" s="466"/>
      <c r="AR296" s="466">
        <f>IF(入力ｼｰﾄ2!O298="",0,70000)</f>
        <v>0</v>
      </c>
      <c r="AS296" s="466"/>
      <c r="AT296" s="466"/>
      <c r="AU296" s="466"/>
      <c r="AV296" s="466">
        <f t="shared" si="43"/>
        <v>0</v>
      </c>
      <c r="AW296" s="466"/>
      <c r="AX296" s="466"/>
      <c r="AY296" s="466"/>
    </row>
    <row r="297" spans="1:51">
      <c r="A297" s="459">
        <v>231</v>
      </c>
      <c r="B297" s="459"/>
      <c r="C297" s="459" t="str">
        <f>IF(入力ｼｰﾄ2!O299="","",入力ｼｰﾄ2!O299)</f>
        <v/>
      </c>
      <c r="D297" s="459"/>
      <c r="E297" s="459"/>
      <c r="F297" s="459"/>
      <c r="G297" s="459"/>
      <c r="H297" s="459"/>
      <c r="I297" s="464">
        <f>IF(入力ｼｰﾄ2!U299="",0,入力ｼｰﾄ2!U299)</f>
        <v>0</v>
      </c>
      <c r="J297" s="464"/>
      <c r="K297" s="464"/>
      <c r="L297" s="464">
        <f>IF(入力ｼｰﾄ2!X299="",0,入力ｼｰﾄ2!X299)</f>
        <v>0</v>
      </c>
      <c r="M297" s="464"/>
      <c r="N297" s="464"/>
      <c r="O297" s="464">
        <f>IF(入力ｼｰﾄ2!AA299="",0,入力ｼｰﾄ2!AA299)</f>
        <v>0</v>
      </c>
      <c r="P297" s="464"/>
      <c r="Q297" s="464"/>
      <c r="R297" s="465">
        <f t="shared" si="44"/>
        <v>0</v>
      </c>
      <c r="S297" s="465"/>
      <c r="T297" s="465"/>
      <c r="U297" s="459">
        <f>IF(入力ｼｰﾄ2!AG299="",0,入力ｼｰﾄ2!AG299)</f>
        <v>0</v>
      </c>
      <c r="V297" s="459"/>
      <c r="W297" s="459"/>
      <c r="X297" s="465">
        <f t="shared" si="42"/>
        <v>0</v>
      </c>
      <c r="Y297" s="465"/>
      <c r="Z297" s="465"/>
      <c r="AA297" s="465"/>
      <c r="AB297" s="466">
        <f>IF(入力ｼｰﾄ2!AN299="",0,入力ｼｰﾄ2!AN299)</f>
        <v>0</v>
      </c>
      <c r="AC297" s="466"/>
      <c r="AD297" s="466"/>
      <c r="AE297" s="466"/>
      <c r="AF297" s="467">
        <f t="shared" si="45"/>
        <v>0</v>
      </c>
      <c r="AG297" s="468"/>
      <c r="AH297" s="468"/>
      <c r="AI297" s="469"/>
      <c r="AJ297" s="466">
        <f>IF(入力ｼｰﾄ2!BU297=TRUE,20000,IF(入力ｼｰﾄ2!BV297=TRUE,11000,IF(入力ｼｰﾄ2!BW297=TRUE,2000,0)))</f>
        <v>0</v>
      </c>
      <c r="AK297" s="466"/>
      <c r="AL297" s="466"/>
      <c r="AM297" s="466"/>
      <c r="AN297" s="466">
        <f>IF(AJ297="-","-",IF(入力ｼｰﾄ2!BW297=TRUE,2000,ROUNDDOWN(X297*AJ297,0)))</f>
        <v>0</v>
      </c>
      <c r="AO297" s="466"/>
      <c r="AP297" s="466"/>
      <c r="AQ297" s="466"/>
      <c r="AR297" s="466">
        <f>IF(入力ｼｰﾄ2!O299="",0,70000)</f>
        <v>0</v>
      </c>
      <c r="AS297" s="466"/>
      <c r="AT297" s="466"/>
      <c r="AU297" s="466"/>
      <c r="AV297" s="466">
        <f t="shared" si="43"/>
        <v>0</v>
      </c>
      <c r="AW297" s="466"/>
      <c r="AX297" s="466"/>
      <c r="AY297" s="466"/>
    </row>
    <row r="298" spans="1:51">
      <c r="A298" s="459">
        <v>232</v>
      </c>
      <c r="B298" s="459"/>
      <c r="C298" s="459" t="str">
        <f>IF(入力ｼｰﾄ2!O300="","",入力ｼｰﾄ2!O300)</f>
        <v/>
      </c>
      <c r="D298" s="459"/>
      <c r="E298" s="459"/>
      <c r="F298" s="459"/>
      <c r="G298" s="459"/>
      <c r="H298" s="459"/>
      <c r="I298" s="464">
        <f>IF(入力ｼｰﾄ2!U300="",0,入力ｼｰﾄ2!U300)</f>
        <v>0</v>
      </c>
      <c r="J298" s="464"/>
      <c r="K298" s="464"/>
      <c r="L298" s="464">
        <f>IF(入力ｼｰﾄ2!X300="",0,入力ｼｰﾄ2!X300)</f>
        <v>0</v>
      </c>
      <c r="M298" s="464"/>
      <c r="N298" s="464"/>
      <c r="O298" s="464">
        <f>IF(入力ｼｰﾄ2!AA300="",0,入力ｼｰﾄ2!AA300)</f>
        <v>0</v>
      </c>
      <c r="P298" s="464"/>
      <c r="Q298" s="464"/>
      <c r="R298" s="465">
        <f t="shared" si="44"/>
        <v>0</v>
      </c>
      <c r="S298" s="465"/>
      <c r="T298" s="465"/>
      <c r="U298" s="459">
        <f>IF(入力ｼｰﾄ2!AG300="",0,入力ｼｰﾄ2!AG300)</f>
        <v>0</v>
      </c>
      <c r="V298" s="459"/>
      <c r="W298" s="459"/>
      <c r="X298" s="465">
        <f t="shared" si="42"/>
        <v>0</v>
      </c>
      <c r="Y298" s="465"/>
      <c r="Z298" s="465"/>
      <c r="AA298" s="465"/>
      <c r="AB298" s="466">
        <f>IF(入力ｼｰﾄ2!AN300="",0,入力ｼｰﾄ2!AN300)</f>
        <v>0</v>
      </c>
      <c r="AC298" s="466"/>
      <c r="AD298" s="466"/>
      <c r="AE298" s="466"/>
      <c r="AF298" s="467">
        <f t="shared" si="45"/>
        <v>0</v>
      </c>
      <c r="AG298" s="468"/>
      <c r="AH298" s="468"/>
      <c r="AI298" s="469"/>
      <c r="AJ298" s="466">
        <f>IF(入力ｼｰﾄ2!BU298=TRUE,20000,IF(入力ｼｰﾄ2!BV298=TRUE,11000,IF(入力ｼｰﾄ2!BW298=TRUE,2000,0)))</f>
        <v>0</v>
      </c>
      <c r="AK298" s="466"/>
      <c r="AL298" s="466"/>
      <c r="AM298" s="466"/>
      <c r="AN298" s="466">
        <f>IF(AJ298="-","-",IF(入力ｼｰﾄ2!BW298=TRUE,2000,ROUNDDOWN(X298*AJ298,0)))</f>
        <v>0</v>
      </c>
      <c r="AO298" s="466"/>
      <c r="AP298" s="466"/>
      <c r="AQ298" s="466"/>
      <c r="AR298" s="466">
        <f>IF(入力ｼｰﾄ2!O300="",0,70000)</f>
        <v>0</v>
      </c>
      <c r="AS298" s="466"/>
      <c r="AT298" s="466"/>
      <c r="AU298" s="466"/>
      <c r="AV298" s="466">
        <f t="shared" si="43"/>
        <v>0</v>
      </c>
      <c r="AW298" s="466"/>
      <c r="AX298" s="466"/>
      <c r="AY298" s="466"/>
    </row>
    <row r="299" spans="1:51">
      <c r="A299" s="459">
        <v>233</v>
      </c>
      <c r="B299" s="459"/>
      <c r="C299" s="459" t="str">
        <f>IF(入力ｼｰﾄ2!O301="","",入力ｼｰﾄ2!O301)</f>
        <v/>
      </c>
      <c r="D299" s="459"/>
      <c r="E299" s="459"/>
      <c r="F299" s="459"/>
      <c r="G299" s="459"/>
      <c r="H299" s="459"/>
      <c r="I299" s="464">
        <f>IF(入力ｼｰﾄ2!U301="",0,入力ｼｰﾄ2!U301)</f>
        <v>0</v>
      </c>
      <c r="J299" s="464"/>
      <c r="K299" s="464"/>
      <c r="L299" s="464">
        <f>IF(入力ｼｰﾄ2!X301="",0,入力ｼｰﾄ2!X301)</f>
        <v>0</v>
      </c>
      <c r="M299" s="464"/>
      <c r="N299" s="464"/>
      <c r="O299" s="464">
        <f>IF(入力ｼｰﾄ2!AA301="",0,入力ｼｰﾄ2!AA301)</f>
        <v>0</v>
      </c>
      <c r="P299" s="464"/>
      <c r="Q299" s="464"/>
      <c r="R299" s="465">
        <f t="shared" si="44"/>
        <v>0</v>
      </c>
      <c r="S299" s="465"/>
      <c r="T299" s="465"/>
      <c r="U299" s="459">
        <f>IF(入力ｼｰﾄ2!AG301="",0,入力ｼｰﾄ2!AG301)</f>
        <v>0</v>
      </c>
      <c r="V299" s="459"/>
      <c r="W299" s="459"/>
      <c r="X299" s="465">
        <f t="shared" si="42"/>
        <v>0</v>
      </c>
      <c r="Y299" s="465"/>
      <c r="Z299" s="465"/>
      <c r="AA299" s="465"/>
      <c r="AB299" s="466">
        <f>IF(入力ｼｰﾄ2!AN301="",0,入力ｼｰﾄ2!AN301)</f>
        <v>0</v>
      </c>
      <c r="AC299" s="466"/>
      <c r="AD299" s="466"/>
      <c r="AE299" s="466"/>
      <c r="AF299" s="467">
        <f t="shared" si="45"/>
        <v>0</v>
      </c>
      <c r="AG299" s="468"/>
      <c r="AH299" s="468"/>
      <c r="AI299" s="469"/>
      <c r="AJ299" s="466">
        <f>IF(入力ｼｰﾄ2!BU299=TRUE,20000,IF(入力ｼｰﾄ2!BV299=TRUE,11000,IF(入力ｼｰﾄ2!BW299=TRUE,2000,0)))</f>
        <v>0</v>
      </c>
      <c r="AK299" s="466"/>
      <c r="AL299" s="466"/>
      <c r="AM299" s="466"/>
      <c r="AN299" s="466">
        <f>IF(AJ299="-","-",IF(入力ｼｰﾄ2!BW299=TRUE,2000,ROUNDDOWN(X299*AJ299,0)))</f>
        <v>0</v>
      </c>
      <c r="AO299" s="466"/>
      <c r="AP299" s="466"/>
      <c r="AQ299" s="466"/>
      <c r="AR299" s="466">
        <f>IF(入力ｼｰﾄ2!O301="",0,70000)</f>
        <v>0</v>
      </c>
      <c r="AS299" s="466"/>
      <c r="AT299" s="466"/>
      <c r="AU299" s="466"/>
      <c r="AV299" s="466">
        <f t="shared" si="43"/>
        <v>0</v>
      </c>
      <c r="AW299" s="466"/>
      <c r="AX299" s="466"/>
      <c r="AY299" s="466"/>
    </row>
    <row r="300" spans="1:51">
      <c r="A300" s="459">
        <v>234</v>
      </c>
      <c r="B300" s="459"/>
      <c r="C300" s="459" t="str">
        <f>IF(入力ｼｰﾄ2!O302="","",入力ｼｰﾄ2!O302)</f>
        <v/>
      </c>
      <c r="D300" s="459"/>
      <c r="E300" s="459"/>
      <c r="F300" s="459"/>
      <c r="G300" s="459"/>
      <c r="H300" s="459"/>
      <c r="I300" s="464">
        <f>IF(入力ｼｰﾄ2!U302="",0,入力ｼｰﾄ2!U302)</f>
        <v>0</v>
      </c>
      <c r="J300" s="464"/>
      <c r="K300" s="464"/>
      <c r="L300" s="464">
        <f>IF(入力ｼｰﾄ2!X302="",0,入力ｼｰﾄ2!X302)</f>
        <v>0</v>
      </c>
      <c r="M300" s="464"/>
      <c r="N300" s="464"/>
      <c r="O300" s="464">
        <f>IF(入力ｼｰﾄ2!AA302="",0,入力ｼｰﾄ2!AA302)</f>
        <v>0</v>
      </c>
      <c r="P300" s="464"/>
      <c r="Q300" s="464"/>
      <c r="R300" s="465">
        <f t="shared" si="44"/>
        <v>0</v>
      </c>
      <c r="S300" s="465"/>
      <c r="T300" s="465"/>
      <c r="U300" s="459">
        <f>IF(入力ｼｰﾄ2!AG302="",0,入力ｼｰﾄ2!AG302)</f>
        <v>0</v>
      </c>
      <c r="V300" s="459"/>
      <c r="W300" s="459"/>
      <c r="X300" s="465">
        <f t="shared" si="42"/>
        <v>0</v>
      </c>
      <c r="Y300" s="465"/>
      <c r="Z300" s="465"/>
      <c r="AA300" s="465"/>
      <c r="AB300" s="466">
        <f>IF(入力ｼｰﾄ2!AN302="",0,入力ｼｰﾄ2!AN302)</f>
        <v>0</v>
      </c>
      <c r="AC300" s="466"/>
      <c r="AD300" s="466"/>
      <c r="AE300" s="466"/>
      <c r="AF300" s="467">
        <f t="shared" si="45"/>
        <v>0</v>
      </c>
      <c r="AG300" s="468"/>
      <c r="AH300" s="468"/>
      <c r="AI300" s="469"/>
      <c r="AJ300" s="466">
        <f>IF(入力ｼｰﾄ2!BU300=TRUE,20000,IF(入力ｼｰﾄ2!BV300=TRUE,11000,IF(入力ｼｰﾄ2!BW300=TRUE,2000,0)))</f>
        <v>0</v>
      </c>
      <c r="AK300" s="466"/>
      <c r="AL300" s="466"/>
      <c r="AM300" s="466"/>
      <c r="AN300" s="466">
        <f>IF(AJ300="-","-",IF(入力ｼｰﾄ2!BW300=TRUE,2000,ROUNDDOWN(X300*AJ300,0)))</f>
        <v>0</v>
      </c>
      <c r="AO300" s="466"/>
      <c r="AP300" s="466"/>
      <c r="AQ300" s="466"/>
      <c r="AR300" s="466">
        <f>IF(入力ｼｰﾄ2!O302="",0,70000)</f>
        <v>0</v>
      </c>
      <c r="AS300" s="466"/>
      <c r="AT300" s="466"/>
      <c r="AU300" s="466"/>
      <c r="AV300" s="466">
        <f t="shared" si="43"/>
        <v>0</v>
      </c>
      <c r="AW300" s="466"/>
      <c r="AX300" s="466"/>
      <c r="AY300" s="466"/>
    </row>
    <row r="301" spans="1:51">
      <c r="A301" s="459">
        <v>235</v>
      </c>
      <c r="B301" s="459"/>
      <c r="C301" s="459" t="str">
        <f>IF(入力ｼｰﾄ2!O303="","",入力ｼｰﾄ2!O303)</f>
        <v/>
      </c>
      <c r="D301" s="459"/>
      <c r="E301" s="459"/>
      <c r="F301" s="459"/>
      <c r="G301" s="459"/>
      <c r="H301" s="459"/>
      <c r="I301" s="464">
        <f>IF(入力ｼｰﾄ2!U303="",0,入力ｼｰﾄ2!U303)</f>
        <v>0</v>
      </c>
      <c r="J301" s="464"/>
      <c r="K301" s="464"/>
      <c r="L301" s="464">
        <f>IF(入力ｼｰﾄ2!X303="",0,入力ｼｰﾄ2!X303)</f>
        <v>0</v>
      </c>
      <c r="M301" s="464"/>
      <c r="N301" s="464"/>
      <c r="O301" s="464">
        <f>IF(入力ｼｰﾄ2!AA303="",0,入力ｼｰﾄ2!AA303)</f>
        <v>0</v>
      </c>
      <c r="P301" s="464"/>
      <c r="Q301" s="464"/>
      <c r="R301" s="465">
        <f t="shared" si="44"/>
        <v>0</v>
      </c>
      <c r="S301" s="465"/>
      <c r="T301" s="465"/>
      <c r="U301" s="459">
        <f>IF(入力ｼｰﾄ2!AG303="",0,入力ｼｰﾄ2!AG303)</f>
        <v>0</v>
      </c>
      <c r="V301" s="459"/>
      <c r="W301" s="459"/>
      <c r="X301" s="465">
        <f t="shared" si="42"/>
        <v>0</v>
      </c>
      <c r="Y301" s="465"/>
      <c r="Z301" s="465"/>
      <c r="AA301" s="465"/>
      <c r="AB301" s="466">
        <f>IF(入力ｼｰﾄ2!AN303="",0,入力ｼｰﾄ2!AN303)</f>
        <v>0</v>
      </c>
      <c r="AC301" s="466"/>
      <c r="AD301" s="466"/>
      <c r="AE301" s="466"/>
      <c r="AF301" s="467">
        <f t="shared" si="45"/>
        <v>0</v>
      </c>
      <c r="AG301" s="468"/>
      <c r="AH301" s="468"/>
      <c r="AI301" s="469"/>
      <c r="AJ301" s="466">
        <f>IF(入力ｼｰﾄ2!BU301=TRUE,20000,IF(入力ｼｰﾄ2!BV301=TRUE,11000,IF(入力ｼｰﾄ2!BW301=TRUE,2000,0)))</f>
        <v>0</v>
      </c>
      <c r="AK301" s="466"/>
      <c r="AL301" s="466"/>
      <c r="AM301" s="466"/>
      <c r="AN301" s="466">
        <f>IF(AJ301="-","-",IF(入力ｼｰﾄ2!BW301=TRUE,2000,ROUNDDOWN(X301*AJ301,0)))</f>
        <v>0</v>
      </c>
      <c r="AO301" s="466"/>
      <c r="AP301" s="466"/>
      <c r="AQ301" s="466"/>
      <c r="AR301" s="466">
        <f>IF(入力ｼｰﾄ2!O303="",0,70000)</f>
        <v>0</v>
      </c>
      <c r="AS301" s="466"/>
      <c r="AT301" s="466"/>
      <c r="AU301" s="466"/>
      <c r="AV301" s="466">
        <f t="shared" si="43"/>
        <v>0</v>
      </c>
      <c r="AW301" s="466"/>
      <c r="AX301" s="466"/>
      <c r="AY301" s="466"/>
    </row>
    <row r="302" spans="1:51">
      <c r="A302" s="459">
        <v>236</v>
      </c>
      <c r="B302" s="459"/>
      <c r="C302" s="459" t="str">
        <f>IF(入力ｼｰﾄ2!O304="","",入力ｼｰﾄ2!O304)</f>
        <v/>
      </c>
      <c r="D302" s="459"/>
      <c r="E302" s="459"/>
      <c r="F302" s="459"/>
      <c r="G302" s="459"/>
      <c r="H302" s="459"/>
      <c r="I302" s="464">
        <f>IF(入力ｼｰﾄ2!U304="",0,入力ｼｰﾄ2!U304)</f>
        <v>0</v>
      </c>
      <c r="J302" s="464"/>
      <c r="K302" s="464"/>
      <c r="L302" s="464">
        <f>IF(入力ｼｰﾄ2!X304="",0,入力ｼｰﾄ2!X304)</f>
        <v>0</v>
      </c>
      <c r="M302" s="464"/>
      <c r="N302" s="464"/>
      <c r="O302" s="464">
        <f>IF(入力ｼｰﾄ2!AA304="",0,入力ｼｰﾄ2!AA304)</f>
        <v>0</v>
      </c>
      <c r="P302" s="464"/>
      <c r="Q302" s="464"/>
      <c r="R302" s="465">
        <f t="shared" si="44"/>
        <v>0</v>
      </c>
      <c r="S302" s="465"/>
      <c r="T302" s="465"/>
      <c r="U302" s="459">
        <f>IF(入力ｼｰﾄ2!AG304="",0,入力ｼｰﾄ2!AG304)</f>
        <v>0</v>
      </c>
      <c r="V302" s="459"/>
      <c r="W302" s="459"/>
      <c r="X302" s="465">
        <f t="shared" si="42"/>
        <v>0</v>
      </c>
      <c r="Y302" s="465"/>
      <c r="Z302" s="465"/>
      <c r="AA302" s="465"/>
      <c r="AB302" s="466">
        <f>IF(入力ｼｰﾄ2!AN304="",0,入力ｼｰﾄ2!AN304)</f>
        <v>0</v>
      </c>
      <c r="AC302" s="466"/>
      <c r="AD302" s="466"/>
      <c r="AE302" s="466"/>
      <c r="AF302" s="467">
        <f t="shared" si="45"/>
        <v>0</v>
      </c>
      <c r="AG302" s="468"/>
      <c r="AH302" s="468"/>
      <c r="AI302" s="469"/>
      <c r="AJ302" s="466">
        <f>IF(入力ｼｰﾄ2!BU302=TRUE,20000,IF(入力ｼｰﾄ2!BV302=TRUE,11000,IF(入力ｼｰﾄ2!BW302=TRUE,2000,0)))</f>
        <v>0</v>
      </c>
      <c r="AK302" s="466"/>
      <c r="AL302" s="466"/>
      <c r="AM302" s="466"/>
      <c r="AN302" s="466">
        <f>IF(AJ302="-","-",IF(入力ｼｰﾄ2!BW302=TRUE,2000,ROUNDDOWN(X302*AJ302,0)))</f>
        <v>0</v>
      </c>
      <c r="AO302" s="466"/>
      <c r="AP302" s="466"/>
      <c r="AQ302" s="466"/>
      <c r="AR302" s="466">
        <f>IF(入力ｼｰﾄ2!O304="",0,70000)</f>
        <v>0</v>
      </c>
      <c r="AS302" s="466"/>
      <c r="AT302" s="466"/>
      <c r="AU302" s="466"/>
      <c r="AV302" s="466">
        <f t="shared" si="43"/>
        <v>0</v>
      </c>
      <c r="AW302" s="466"/>
      <c r="AX302" s="466"/>
      <c r="AY302" s="466"/>
    </row>
    <row r="303" spans="1:51">
      <c r="A303" s="459">
        <v>237</v>
      </c>
      <c r="B303" s="459"/>
      <c r="C303" s="459" t="str">
        <f>IF(入力ｼｰﾄ2!O305="","",入力ｼｰﾄ2!O305)</f>
        <v/>
      </c>
      <c r="D303" s="459"/>
      <c r="E303" s="459"/>
      <c r="F303" s="459"/>
      <c r="G303" s="459"/>
      <c r="H303" s="459"/>
      <c r="I303" s="464">
        <f>IF(入力ｼｰﾄ2!U305="",0,入力ｼｰﾄ2!U305)</f>
        <v>0</v>
      </c>
      <c r="J303" s="464"/>
      <c r="K303" s="464"/>
      <c r="L303" s="464">
        <f>IF(入力ｼｰﾄ2!X305="",0,入力ｼｰﾄ2!X305)</f>
        <v>0</v>
      </c>
      <c r="M303" s="464"/>
      <c r="N303" s="464"/>
      <c r="O303" s="464">
        <f>IF(入力ｼｰﾄ2!AA305="",0,入力ｼｰﾄ2!AA305)</f>
        <v>0</v>
      </c>
      <c r="P303" s="464"/>
      <c r="Q303" s="464"/>
      <c r="R303" s="465">
        <f t="shared" si="44"/>
        <v>0</v>
      </c>
      <c r="S303" s="465"/>
      <c r="T303" s="465"/>
      <c r="U303" s="459">
        <f>IF(入力ｼｰﾄ2!AG305="",0,入力ｼｰﾄ2!AG305)</f>
        <v>0</v>
      </c>
      <c r="V303" s="459"/>
      <c r="W303" s="459"/>
      <c r="X303" s="465">
        <f t="shared" si="42"/>
        <v>0</v>
      </c>
      <c r="Y303" s="465"/>
      <c r="Z303" s="465"/>
      <c r="AA303" s="465"/>
      <c r="AB303" s="466">
        <f>IF(入力ｼｰﾄ2!AN305="",0,入力ｼｰﾄ2!AN305)</f>
        <v>0</v>
      </c>
      <c r="AC303" s="466"/>
      <c r="AD303" s="466"/>
      <c r="AE303" s="466"/>
      <c r="AF303" s="467">
        <f t="shared" si="45"/>
        <v>0</v>
      </c>
      <c r="AG303" s="468"/>
      <c r="AH303" s="468"/>
      <c r="AI303" s="469"/>
      <c r="AJ303" s="466">
        <f>IF(入力ｼｰﾄ2!BU303=TRUE,20000,IF(入力ｼｰﾄ2!BV303=TRUE,11000,IF(入力ｼｰﾄ2!BW303=TRUE,2000,0)))</f>
        <v>0</v>
      </c>
      <c r="AK303" s="466"/>
      <c r="AL303" s="466"/>
      <c r="AM303" s="466"/>
      <c r="AN303" s="466">
        <f>IF(AJ303="-","-",IF(入力ｼｰﾄ2!BW303=TRUE,2000,ROUNDDOWN(X303*AJ303,0)))</f>
        <v>0</v>
      </c>
      <c r="AO303" s="466"/>
      <c r="AP303" s="466"/>
      <c r="AQ303" s="466"/>
      <c r="AR303" s="466">
        <f>IF(入力ｼｰﾄ2!O305="",0,70000)</f>
        <v>0</v>
      </c>
      <c r="AS303" s="466"/>
      <c r="AT303" s="466"/>
      <c r="AU303" s="466"/>
      <c r="AV303" s="466">
        <f t="shared" si="43"/>
        <v>0</v>
      </c>
      <c r="AW303" s="466"/>
      <c r="AX303" s="466"/>
      <c r="AY303" s="466"/>
    </row>
    <row r="304" spans="1:51">
      <c r="A304" s="459">
        <v>238</v>
      </c>
      <c r="B304" s="459"/>
      <c r="C304" s="459" t="str">
        <f>IF(入力ｼｰﾄ2!O306="","",入力ｼｰﾄ2!O306)</f>
        <v/>
      </c>
      <c r="D304" s="459"/>
      <c r="E304" s="459"/>
      <c r="F304" s="459"/>
      <c r="G304" s="459"/>
      <c r="H304" s="459"/>
      <c r="I304" s="464">
        <f>IF(入力ｼｰﾄ2!U306="",0,入力ｼｰﾄ2!U306)</f>
        <v>0</v>
      </c>
      <c r="J304" s="464"/>
      <c r="K304" s="464"/>
      <c r="L304" s="464">
        <f>IF(入力ｼｰﾄ2!X306="",0,入力ｼｰﾄ2!X306)</f>
        <v>0</v>
      </c>
      <c r="M304" s="464"/>
      <c r="N304" s="464"/>
      <c r="O304" s="464">
        <f>IF(入力ｼｰﾄ2!AA306="",0,入力ｼｰﾄ2!AA306)</f>
        <v>0</v>
      </c>
      <c r="P304" s="464"/>
      <c r="Q304" s="464"/>
      <c r="R304" s="465">
        <f t="shared" si="44"/>
        <v>0</v>
      </c>
      <c r="S304" s="465"/>
      <c r="T304" s="465"/>
      <c r="U304" s="459">
        <f>IF(入力ｼｰﾄ2!AG306="",0,入力ｼｰﾄ2!AG306)</f>
        <v>0</v>
      </c>
      <c r="V304" s="459"/>
      <c r="W304" s="459"/>
      <c r="X304" s="465">
        <f t="shared" si="42"/>
        <v>0</v>
      </c>
      <c r="Y304" s="465"/>
      <c r="Z304" s="465"/>
      <c r="AA304" s="465"/>
      <c r="AB304" s="466">
        <f>IF(入力ｼｰﾄ2!AN306="",0,入力ｼｰﾄ2!AN306)</f>
        <v>0</v>
      </c>
      <c r="AC304" s="466"/>
      <c r="AD304" s="466"/>
      <c r="AE304" s="466"/>
      <c r="AF304" s="467">
        <f t="shared" si="45"/>
        <v>0</v>
      </c>
      <c r="AG304" s="468"/>
      <c r="AH304" s="468"/>
      <c r="AI304" s="469"/>
      <c r="AJ304" s="466">
        <f>IF(入力ｼｰﾄ2!BU304=TRUE,20000,IF(入力ｼｰﾄ2!BV304=TRUE,11000,IF(入力ｼｰﾄ2!BW304=TRUE,2000,0)))</f>
        <v>0</v>
      </c>
      <c r="AK304" s="466"/>
      <c r="AL304" s="466"/>
      <c r="AM304" s="466"/>
      <c r="AN304" s="466">
        <f>IF(AJ304="-","-",IF(入力ｼｰﾄ2!BW304=TRUE,2000,ROUNDDOWN(X304*AJ304,0)))</f>
        <v>0</v>
      </c>
      <c r="AO304" s="466"/>
      <c r="AP304" s="466"/>
      <c r="AQ304" s="466"/>
      <c r="AR304" s="466">
        <f>IF(入力ｼｰﾄ2!O306="",0,70000)</f>
        <v>0</v>
      </c>
      <c r="AS304" s="466"/>
      <c r="AT304" s="466"/>
      <c r="AU304" s="466"/>
      <c r="AV304" s="466">
        <f t="shared" si="43"/>
        <v>0</v>
      </c>
      <c r="AW304" s="466"/>
      <c r="AX304" s="466"/>
      <c r="AY304" s="466"/>
    </row>
    <row r="305" spans="1:51">
      <c r="A305" s="459">
        <v>239</v>
      </c>
      <c r="B305" s="459"/>
      <c r="C305" s="459" t="str">
        <f>IF(入力ｼｰﾄ2!O307="","",入力ｼｰﾄ2!O307)</f>
        <v/>
      </c>
      <c r="D305" s="459"/>
      <c r="E305" s="459"/>
      <c r="F305" s="459"/>
      <c r="G305" s="459"/>
      <c r="H305" s="459"/>
      <c r="I305" s="464">
        <f>IF(入力ｼｰﾄ2!U307="",0,入力ｼｰﾄ2!U307)</f>
        <v>0</v>
      </c>
      <c r="J305" s="464"/>
      <c r="K305" s="464"/>
      <c r="L305" s="464">
        <f>IF(入力ｼｰﾄ2!X307="",0,入力ｼｰﾄ2!X307)</f>
        <v>0</v>
      </c>
      <c r="M305" s="464"/>
      <c r="N305" s="464"/>
      <c r="O305" s="464">
        <f>IF(入力ｼｰﾄ2!AA307="",0,入力ｼｰﾄ2!AA307)</f>
        <v>0</v>
      </c>
      <c r="P305" s="464"/>
      <c r="Q305" s="464"/>
      <c r="R305" s="465">
        <f t="shared" si="44"/>
        <v>0</v>
      </c>
      <c r="S305" s="465"/>
      <c r="T305" s="465"/>
      <c r="U305" s="459">
        <f>IF(入力ｼｰﾄ2!AG307="",0,入力ｼｰﾄ2!AG307)</f>
        <v>0</v>
      </c>
      <c r="V305" s="459"/>
      <c r="W305" s="459"/>
      <c r="X305" s="465">
        <f t="shared" si="42"/>
        <v>0</v>
      </c>
      <c r="Y305" s="465"/>
      <c r="Z305" s="465"/>
      <c r="AA305" s="465"/>
      <c r="AB305" s="466">
        <f>IF(入力ｼｰﾄ2!AN307="",0,入力ｼｰﾄ2!AN307)</f>
        <v>0</v>
      </c>
      <c r="AC305" s="466"/>
      <c r="AD305" s="466"/>
      <c r="AE305" s="466"/>
      <c r="AF305" s="467">
        <f t="shared" si="45"/>
        <v>0</v>
      </c>
      <c r="AG305" s="468"/>
      <c r="AH305" s="468"/>
      <c r="AI305" s="469"/>
      <c r="AJ305" s="466">
        <f>IF(入力ｼｰﾄ2!BU305=TRUE,20000,IF(入力ｼｰﾄ2!BV305=TRUE,11000,IF(入力ｼｰﾄ2!BW305=TRUE,2000,0)))</f>
        <v>0</v>
      </c>
      <c r="AK305" s="466"/>
      <c r="AL305" s="466"/>
      <c r="AM305" s="466"/>
      <c r="AN305" s="466">
        <f>IF(AJ305="-","-",IF(入力ｼｰﾄ2!BW305=TRUE,2000,ROUNDDOWN(X305*AJ305,0)))</f>
        <v>0</v>
      </c>
      <c r="AO305" s="466"/>
      <c r="AP305" s="466"/>
      <c r="AQ305" s="466"/>
      <c r="AR305" s="466">
        <f>IF(入力ｼｰﾄ2!O307="",0,70000)</f>
        <v>0</v>
      </c>
      <c r="AS305" s="466"/>
      <c r="AT305" s="466"/>
      <c r="AU305" s="466"/>
      <c r="AV305" s="466">
        <f t="shared" si="43"/>
        <v>0</v>
      </c>
      <c r="AW305" s="466"/>
      <c r="AX305" s="466"/>
      <c r="AY305" s="466"/>
    </row>
    <row r="306" spans="1:51">
      <c r="A306" s="459">
        <v>240</v>
      </c>
      <c r="B306" s="459"/>
      <c r="C306" s="459" t="str">
        <f>IF(入力ｼｰﾄ2!O308="","",入力ｼｰﾄ2!O308)</f>
        <v/>
      </c>
      <c r="D306" s="459"/>
      <c r="E306" s="459"/>
      <c r="F306" s="459"/>
      <c r="G306" s="459"/>
      <c r="H306" s="459"/>
      <c r="I306" s="464">
        <f>IF(入力ｼｰﾄ2!U308="",0,入力ｼｰﾄ2!U308)</f>
        <v>0</v>
      </c>
      <c r="J306" s="464"/>
      <c r="K306" s="464"/>
      <c r="L306" s="464">
        <f>IF(入力ｼｰﾄ2!X308="",0,入力ｼｰﾄ2!X308)</f>
        <v>0</v>
      </c>
      <c r="M306" s="464"/>
      <c r="N306" s="464"/>
      <c r="O306" s="464">
        <f>IF(入力ｼｰﾄ2!AA308="",0,入力ｼｰﾄ2!AA308)</f>
        <v>0</v>
      </c>
      <c r="P306" s="464"/>
      <c r="Q306" s="464"/>
      <c r="R306" s="465">
        <f t="shared" si="44"/>
        <v>0</v>
      </c>
      <c r="S306" s="465"/>
      <c r="T306" s="465"/>
      <c r="U306" s="459">
        <f>IF(入力ｼｰﾄ2!AG308="",0,入力ｼｰﾄ2!AG308)</f>
        <v>0</v>
      </c>
      <c r="V306" s="459"/>
      <c r="W306" s="459"/>
      <c r="X306" s="465">
        <f t="shared" si="42"/>
        <v>0</v>
      </c>
      <c r="Y306" s="465"/>
      <c r="Z306" s="465"/>
      <c r="AA306" s="465"/>
      <c r="AB306" s="466">
        <f>IF(入力ｼｰﾄ2!AN308="",0,入力ｼｰﾄ2!AN308)</f>
        <v>0</v>
      </c>
      <c r="AC306" s="466"/>
      <c r="AD306" s="466"/>
      <c r="AE306" s="466"/>
      <c r="AF306" s="467">
        <f t="shared" si="45"/>
        <v>0</v>
      </c>
      <c r="AG306" s="468"/>
      <c r="AH306" s="468"/>
      <c r="AI306" s="469"/>
      <c r="AJ306" s="466">
        <f>IF(入力ｼｰﾄ2!BU306=TRUE,20000,IF(入力ｼｰﾄ2!BV306=TRUE,11000,IF(入力ｼｰﾄ2!BW306=TRUE,2000,0)))</f>
        <v>0</v>
      </c>
      <c r="AK306" s="466"/>
      <c r="AL306" s="466"/>
      <c r="AM306" s="466"/>
      <c r="AN306" s="466">
        <f>IF(AJ306="-","-",IF(入力ｼｰﾄ2!BW306=TRUE,2000,ROUNDDOWN(X306*AJ306,0)))</f>
        <v>0</v>
      </c>
      <c r="AO306" s="466"/>
      <c r="AP306" s="466"/>
      <c r="AQ306" s="466"/>
      <c r="AR306" s="466">
        <f>IF(入力ｼｰﾄ2!O308="",0,70000)</f>
        <v>0</v>
      </c>
      <c r="AS306" s="466"/>
      <c r="AT306" s="466"/>
      <c r="AU306" s="466"/>
      <c r="AV306" s="466">
        <f t="shared" si="43"/>
        <v>0</v>
      </c>
      <c r="AW306" s="466"/>
      <c r="AX306" s="466"/>
      <c r="AY306" s="466"/>
    </row>
    <row r="307" spans="1:51">
      <c r="A307" s="417"/>
      <c r="B307" s="418"/>
      <c r="C307" s="417" t="s">
        <v>150</v>
      </c>
      <c r="D307" s="421"/>
      <c r="E307" s="421"/>
      <c r="F307" s="421"/>
      <c r="G307" s="421"/>
      <c r="H307" s="418"/>
      <c r="I307" s="423"/>
      <c r="J307" s="424"/>
      <c r="K307" s="425"/>
      <c r="L307" s="423"/>
      <c r="M307" s="424"/>
      <c r="N307" s="425"/>
      <c r="O307" s="423"/>
      <c r="P307" s="424"/>
      <c r="Q307" s="425"/>
      <c r="R307" s="429"/>
      <c r="S307" s="430"/>
      <c r="T307" s="431"/>
      <c r="U307" s="435"/>
      <c r="V307" s="436"/>
      <c r="W307" s="437"/>
      <c r="X307" s="441">
        <f>SUM(X277:AA306)</f>
        <v>0</v>
      </c>
      <c r="Y307" s="442"/>
      <c r="Z307" s="442"/>
      <c r="AA307" s="443"/>
      <c r="AB307" s="447"/>
      <c r="AC307" s="448"/>
      <c r="AD307" s="448"/>
      <c r="AE307" s="449"/>
      <c r="AF307" s="453">
        <f>SUM(AF277:AI306)</f>
        <v>0</v>
      </c>
      <c r="AG307" s="454"/>
      <c r="AH307" s="454"/>
      <c r="AI307" s="455"/>
      <c r="AJ307" s="447"/>
      <c r="AK307" s="448"/>
      <c r="AL307" s="448"/>
      <c r="AM307" s="449"/>
      <c r="AN307" s="453">
        <f>SUM(AN277:AQ306)</f>
        <v>0</v>
      </c>
      <c r="AO307" s="454"/>
      <c r="AP307" s="454"/>
      <c r="AQ307" s="455"/>
      <c r="AR307" s="447"/>
      <c r="AS307" s="448"/>
      <c r="AT307" s="448"/>
      <c r="AU307" s="449"/>
      <c r="AV307" s="453">
        <f>SUM(AV277:AY306)</f>
        <v>0</v>
      </c>
      <c r="AW307" s="454"/>
      <c r="AX307" s="454"/>
      <c r="AY307" s="455"/>
    </row>
    <row r="308" spans="1:51">
      <c r="A308" s="419"/>
      <c r="B308" s="420"/>
      <c r="C308" s="419"/>
      <c r="D308" s="422"/>
      <c r="E308" s="422"/>
      <c r="F308" s="422"/>
      <c r="G308" s="422"/>
      <c r="H308" s="420"/>
      <c r="I308" s="426"/>
      <c r="J308" s="427"/>
      <c r="K308" s="428"/>
      <c r="L308" s="426"/>
      <c r="M308" s="427"/>
      <c r="N308" s="428"/>
      <c r="O308" s="426"/>
      <c r="P308" s="427"/>
      <c r="Q308" s="428"/>
      <c r="R308" s="432"/>
      <c r="S308" s="433"/>
      <c r="T308" s="434"/>
      <c r="U308" s="438"/>
      <c r="V308" s="439"/>
      <c r="W308" s="440"/>
      <c r="X308" s="444"/>
      <c r="Y308" s="445"/>
      <c r="Z308" s="445"/>
      <c r="AA308" s="446"/>
      <c r="AB308" s="450"/>
      <c r="AC308" s="451"/>
      <c r="AD308" s="451"/>
      <c r="AE308" s="452"/>
      <c r="AF308" s="456"/>
      <c r="AG308" s="457"/>
      <c r="AH308" s="457"/>
      <c r="AI308" s="458"/>
      <c r="AJ308" s="450"/>
      <c r="AK308" s="451"/>
      <c r="AL308" s="451"/>
      <c r="AM308" s="452"/>
      <c r="AN308" s="456"/>
      <c r="AO308" s="457"/>
      <c r="AP308" s="457"/>
      <c r="AQ308" s="458"/>
      <c r="AR308" s="450"/>
      <c r="AS308" s="451"/>
      <c r="AT308" s="451"/>
      <c r="AU308" s="452"/>
      <c r="AV308" s="456"/>
      <c r="AW308" s="457"/>
      <c r="AX308" s="457"/>
      <c r="AY308" s="458"/>
    </row>
    <row r="309" spans="1:51">
      <c r="A309" s="459"/>
      <c r="B309" s="459"/>
      <c r="C309" s="459" t="str">
        <f>IF(C318="","合計","")</f>
        <v>合計</v>
      </c>
      <c r="D309" s="459"/>
      <c r="E309" s="459"/>
      <c r="F309" s="459"/>
      <c r="G309" s="459"/>
      <c r="H309" s="459"/>
      <c r="I309" s="472"/>
      <c r="J309" s="472"/>
      <c r="K309" s="472"/>
      <c r="L309" s="472"/>
      <c r="M309" s="472"/>
      <c r="N309" s="472"/>
      <c r="O309" s="472"/>
      <c r="P309" s="472"/>
      <c r="Q309" s="472"/>
      <c r="R309" s="472"/>
      <c r="S309" s="472"/>
      <c r="T309" s="472"/>
      <c r="U309" s="482"/>
      <c r="V309" s="482"/>
      <c r="W309" s="482"/>
      <c r="X309" s="465">
        <f>IF($C$309="","",X270+X307)</f>
        <v>13.4307</v>
      </c>
      <c r="Y309" s="465"/>
      <c r="Z309" s="465"/>
      <c r="AA309" s="465"/>
      <c r="AB309" s="481"/>
      <c r="AC309" s="481"/>
      <c r="AD309" s="481"/>
      <c r="AE309" s="481"/>
      <c r="AF309" s="487">
        <f>SUM(AF270,AF277:AI306)</f>
        <v>1979517.3726000004</v>
      </c>
      <c r="AG309" s="488"/>
      <c r="AH309" s="488"/>
      <c r="AI309" s="489"/>
      <c r="AJ309" s="480"/>
      <c r="AK309" s="480"/>
      <c r="AL309" s="480"/>
      <c r="AM309" s="480"/>
      <c r="AN309" s="466">
        <f>SUM(AN270,AN277:AQ306)</f>
        <v>0</v>
      </c>
      <c r="AO309" s="466"/>
      <c r="AP309" s="466"/>
      <c r="AQ309" s="466"/>
      <c r="AR309" s="480"/>
      <c r="AS309" s="480"/>
      <c r="AT309" s="480"/>
      <c r="AU309" s="480"/>
      <c r="AV309" s="466">
        <f>SUM(AV270,AV277:AY306)</f>
        <v>940149</v>
      </c>
      <c r="AW309" s="466"/>
      <c r="AX309" s="466"/>
      <c r="AY309" s="466"/>
    </row>
    <row r="310" spans="1:51">
      <c r="A310" s="459"/>
      <c r="B310" s="459"/>
      <c r="C310" s="459"/>
      <c r="D310" s="459"/>
      <c r="E310" s="459"/>
      <c r="F310" s="459"/>
      <c r="G310" s="459"/>
      <c r="H310" s="459"/>
      <c r="I310" s="472"/>
      <c r="J310" s="472"/>
      <c r="K310" s="472"/>
      <c r="L310" s="472"/>
      <c r="M310" s="472"/>
      <c r="N310" s="472"/>
      <c r="O310" s="472"/>
      <c r="P310" s="472"/>
      <c r="Q310" s="472"/>
      <c r="R310" s="472"/>
      <c r="S310" s="472"/>
      <c r="T310" s="472"/>
      <c r="U310" s="482"/>
      <c r="V310" s="482"/>
      <c r="W310" s="482"/>
      <c r="X310" s="465"/>
      <c r="Y310" s="465"/>
      <c r="Z310" s="465"/>
      <c r="AA310" s="465"/>
      <c r="AB310" s="481"/>
      <c r="AC310" s="481"/>
      <c r="AD310" s="481"/>
      <c r="AE310" s="481"/>
      <c r="AF310" s="490"/>
      <c r="AG310" s="491"/>
      <c r="AH310" s="491"/>
      <c r="AI310" s="492"/>
      <c r="AJ310" s="480"/>
      <c r="AK310" s="480"/>
      <c r="AL310" s="480"/>
      <c r="AM310" s="480"/>
      <c r="AN310" s="466"/>
      <c r="AO310" s="466"/>
      <c r="AP310" s="466"/>
      <c r="AQ310" s="466"/>
      <c r="AR310" s="480"/>
      <c r="AS310" s="480"/>
      <c r="AT310" s="480"/>
      <c r="AU310" s="480"/>
      <c r="AV310" s="466"/>
      <c r="AW310" s="466"/>
      <c r="AX310" s="466"/>
      <c r="AY310" s="466"/>
    </row>
    <row r="311" spans="1:51" ht="16.2">
      <c r="A311" s="479" t="s">
        <v>326</v>
      </c>
      <c r="B311" s="479"/>
      <c r="C311" s="479"/>
      <c r="D311" s="479"/>
      <c r="E311" s="479"/>
      <c r="F311" s="479"/>
      <c r="G311" s="479"/>
      <c r="H311" s="479"/>
      <c r="I311" s="479"/>
      <c r="J311" s="479"/>
      <c r="K311" s="460" t="s">
        <v>15</v>
      </c>
      <c r="L311" s="460"/>
      <c r="M311" s="460"/>
      <c r="N311" s="460"/>
      <c r="O311" s="460"/>
      <c r="P311" s="460"/>
      <c r="Q311" s="460"/>
      <c r="R311" s="460"/>
      <c r="S311" s="460"/>
      <c r="T311" s="460"/>
      <c r="U311" s="460"/>
      <c r="V311" s="460"/>
      <c r="W311" s="460"/>
      <c r="X311" s="460"/>
      <c r="Y311" s="460"/>
      <c r="Z311" s="460"/>
      <c r="AA311" s="460"/>
      <c r="AB311" s="460"/>
      <c r="AC311" s="460"/>
      <c r="AD311" s="460"/>
      <c r="AE311" s="460"/>
      <c r="AF311" s="460"/>
      <c r="AG311" s="460"/>
      <c r="AH311" s="460"/>
      <c r="AI311" s="460"/>
      <c r="AJ311" s="460"/>
      <c r="AK311" s="460"/>
      <c r="AL311" s="460"/>
      <c r="AM311" s="460"/>
      <c r="AN311" s="460"/>
      <c r="AO311" s="3"/>
      <c r="AP311" s="3"/>
      <c r="AQ311" s="3"/>
      <c r="AR311" s="3"/>
      <c r="AS311" s="3"/>
      <c r="AT311" s="3"/>
      <c r="AU311" s="462" t="str">
        <f t="shared" ref="AU311" si="46">IF(C316="","","1page")</f>
        <v/>
      </c>
      <c r="AV311" s="462"/>
      <c r="AW311" s="462"/>
      <c r="AX311" s="462"/>
    </row>
    <row r="312" spans="1:51" ht="16.2">
      <c r="A312" s="34"/>
      <c r="B312" s="34"/>
      <c r="C312" s="34"/>
      <c r="D312" s="34"/>
      <c r="E312" s="33"/>
      <c r="F312" s="33"/>
      <c r="G312" s="33"/>
      <c r="H312" s="33"/>
      <c r="I312" s="33"/>
      <c r="J312" s="33"/>
      <c r="K312" s="461"/>
      <c r="L312" s="461"/>
      <c r="M312" s="461"/>
      <c r="N312" s="461"/>
      <c r="O312" s="461"/>
      <c r="P312" s="461"/>
      <c r="Q312" s="461"/>
      <c r="R312" s="461"/>
      <c r="S312" s="461"/>
      <c r="T312" s="461"/>
      <c r="U312" s="461"/>
      <c r="V312" s="461"/>
      <c r="W312" s="461"/>
      <c r="X312" s="461"/>
      <c r="Y312" s="461"/>
      <c r="Z312" s="461"/>
      <c r="AA312" s="461"/>
      <c r="AB312" s="461"/>
      <c r="AC312" s="461"/>
      <c r="AD312" s="461"/>
      <c r="AE312" s="461"/>
      <c r="AF312" s="461"/>
      <c r="AG312" s="461"/>
      <c r="AH312" s="461"/>
      <c r="AI312" s="461"/>
      <c r="AJ312" s="461"/>
      <c r="AK312" s="461"/>
      <c r="AL312" s="461"/>
      <c r="AM312" s="461"/>
      <c r="AN312" s="461"/>
      <c r="AO312" s="33"/>
      <c r="AP312" s="33"/>
      <c r="AQ312" s="33"/>
      <c r="AR312" s="33"/>
      <c r="AS312" s="33"/>
      <c r="AT312" s="33"/>
      <c r="AU312" s="462"/>
      <c r="AV312" s="462"/>
      <c r="AW312" s="462"/>
      <c r="AX312" s="462"/>
    </row>
    <row r="313" spans="1:51">
      <c r="A313" s="459" t="s">
        <v>3</v>
      </c>
      <c r="B313" s="459"/>
      <c r="C313" s="459" t="s">
        <v>2</v>
      </c>
      <c r="D313" s="459"/>
      <c r="E313" s="459"/>
      <c r="F313" s="459"/>
      <c r="G313" s="459"/>
      <c r="H313" s="459"/>
      <c r="I313" s="463" t="s">
        <v>4</v>
      </c>
      <c r="J313" s="459"/>
      <c r="K313" s="459"/>
      <c r="L313" s="463" t="s">
        <v>5</v>
      </c>
      <c r="M313" s="459"/>
      <c r="N313" s="459"/>
      <c r="O313" s="463" t="s">
        <v>6</v>
      </c>
      <c r="P313" s="459"/>
      <c r="Q313" s="459"/>
      <c r="R313" s="463" t="s">
        <v>7</v>
      </c>
      <c r="S313" s="459"/>
      <c r="T313" s="459"/>
      <c r="U313" s="470" t="s">
        <v>8</v>
      </c>
      <c r="V313" s="471"/>
      <c r="W313" s="471"/>
      <c r="X313" s="463" t="s">
        <v>9</v>
      </c>
      <c r="Y313" s="463"/>
      <c r="Z313" s="459"/>
      <c r="AA313" s="459"/>
      <c r="AB313" s="463" t="s">
        <v>316</v>
      </c>
      <c r="AC313" s="459"/>
      <c r="AD313" s="459"/>
      <c r="AE313" s="459"/>
      <c r="AF313" s="483" t="s">
        <v>317</v>
      </c>
      <c r="AG313" s="421"/>
      <c r="AH313" s="421"/>
      <c r="AI313" s="418"/>
      <c r="AJ313" s="463" t="s">
        <v>206</v>
      </c>
      <c r="AK313" s="463"/>
      <c r="AL313" s="463"/>
      <c r="AM313" s="463"/>
      <c r="AN313" s="463" t="s">
        <v>10</v>
      </c>
      <c r="AO313" s="463"/>
      <c r="AP313" s="463"/>
      <c r="AQ313" s="463"/>
      <c r="AR313" s="463" t="s">
        <v>207</v>
      </c>
      <c r="AS313" s="463"/>
      <c r="AT313" s="463"/>
      <c r="AU313" s="463"/>
      <c r="AV313" s="463" t="s">
        <v>140</v>
      </c>
      <c r="AW313" s="463"/>
      <c r="AX313" s="463"/>
      <c r="AY313" s="463"/>
    </row>
    <row r="314" spans="1:51">
      <c r="A314" s="459"/>
      <c r="B314" s="459"/>
      <c r="C314" s="459"/>
      <c r="D314" s="459"/>
      <c r="E314" s="459"/>
      <c r="F314" s="459"/>
      <c r="G314" s="459"/>
      <c r="H314" s="459"/>
      <c r="I314" s="459"/>
      <c r="J314" s="459"/>
      <c r="K314" s="459"/>
      <c r="L314" s="459"/>
      <c r="M314" s="459"/>
      <c r="N314" s="459"/>
      <c r="O314" s="459"/>
      <c r="P314" s="459"/>
      <c r="Q314" s="459"/>
      <c r="R314" s="459"/>
      <c r="S314" s="459"/>
      <c r="T314" s="459"/>
      <c r="U314" s="471"/>
      <c r="V314" s="471"/>
      <c r="W314" s="471"/>
      <c r="X314" s="459"/>
      <c r="Y314" s="459"/>
      <c r="Z314" s="459"/>
      <c r="AA314" s="459"/>
      <c r="AB314" s="459"/>
      <c r="AC314" s="459"/>
      <c r="AD314" s="459"/>
      <c r="AE314" s="459"/>
      <c r="AF314" s="484"/>
      <c r="AG314" s="485"/>
      <c r="AH314" s="485"/>
      <c r="AI314" s="486"/>
      <c r="AJ314" s="463"/>
      <c r="AK314" s="463"/>
      <c r="AL314" s="463"/>
      <c r="AM314" s="463"/>
      <c r="AN314" s="463"/>
      <c r="AO314" s="463"/>
      <c r="AP314" s="463"/>
      <c r="AQ314" s="463"/>
      <c r="AR314" s="463"/>
      <c r="AS314" s="463"/>
      <c r="AT314" s="463"/>
      <c r="AU314" s="463"/>
      <c r="AV314" s="463"/>
      <c r="AW314" s="463"/>
      <c r="AX314" s="463"/>
      <c r="AY314" s="463"/>
    </row>
    <row r="315" spans="1:51">
      <c r="A315" s="459"/>
      <c r="B315" s="459"/>
      <c r="C315" s="459"/>
      <c r="D315" s="459"/>
      <c r="E315" s="459"/>
      <c r="F315" s="459"/>
      <c r="G315" s="459"/>
      <c r="H315" s="459"/>
      <c r="I315" s="459"/>
      <c r="J315" s="459"/>
      <c r="K315" s="459"/>
      <c r="L315" s="459"/>
      <c r="M315" s="459"/>
      <c r="N315" s="459"/>
      <c r="O315" s="459"/>
      <c r="P315" s="459"/>
      <c r="Q315" s="459"/>
      <c r="R315" s="459"/>
      <c r="S315" s="459"/>
      <c r="T315" s="459"/>
      <c r="U315" s="471"/>
      <c r="V315" s="471"/>
      <c r="W315" s="471"/>
      <c r="X315" s="459"/>
      <c r="Y315" s="459"/>
      <c r="Z315" s="459"/>
      <c r="AA315" s="459"/>
      <c r="AB315" s="459"/>
      <c r="AC315" s="459"/>
      <c r="AD315" s="459"/>
      <c r="AE315" s="459"/>
      <c r="AF315" s="419"/>
      <c r="AG315" s="422"/>
      <c r="AH315" s="422"/>
      <c r="AI315" s="420"/>
      <c r="AJ315" s="463"/>
      <c r="AK315" s="463"/>
      <c r="AL315" s="463"/>
      <c r="AM315" s="463"/>
      <c r="AN315" s="463"/>
      <c r="AO315" s="463"/>
      <c r="AP315" s="463"/>
      <c r="AQ315" s="463"/>
      <c r="AR315" s="463"/>
      <c r="AS315" s="463"/>
      <c r="AT315" s="463"/>
      <c r="AU315" s="463"/>
      <c r="AV315" s="463"/>
      <c r="AW315" s="463"/>
      <c r="AX315" s="463"/>
      <c r="AY315" s="463"/>
    </row>
    <row r="316" spans="1:51">
      <c r="A316" s="459">
        <v>241</v>
      </c>
      <c r="B316" s="459"/>
      <c r="C316" s="459" t="str">
        <f>IF(入力ｼｰﾄ2!O318="","",入力ｼｰﾄ2!O318)</f>
        <v/>
      </c>
      <c r="D316" s="459"/>
      <c r="E316" s="459"/>
      <c r="F316" s="459"/>
      <c r="G316" s="459"/>
      <c r="H316" s="459"/>
      <c r="I316" s="464">
        <f>IF(入力ｼｰﾄ2!U318="",0,入力ｼｰﾄ2!U318)</f>
        <v>0</v>
      </c>
      <c r="J316" s="464"/>
      <c r="K316" s="464"/>
      <c r="L316" s="464">
        <f>IF(入力ｼｰﾄ2!X318="",0,入力ｼｰﾄ2!X318)</f>
        <v>0</v>
      </c>
      <c r="M316" s="464"/>
      <c r="N316" s="464"/>
      <c r="O316" s="464">
        <f>IF(入力ｼｰﾄ2!AA318="",0,入力ｼｰﾄ2!AA318)</f>
        <v>0</v>
      </c>
      <c r="P316" s="464"/>
      <c r="Q316" s="464"/>
      <c r="R316" s="465">
        <f t="shared" ref="R316" si="47">ROUNDDOWN(I316*L316*O316,4)</f>
        <v>0</v>
      </c>
      <c r="S316" s="465"/>
      <c r="T316" s="465"/>
      <c r="U316" s="459">
        <f>IF(入力ｼｰﾄ2!AG318="",0,入力ｼｰﾄ2!AG318)</f>
        <v>0</v>
      </c>
      <c r="V316" s="459"/>
      <c r="W316" s="459"/>
      <c r="X316" s="465">
        <f t="shared" ref="X316:X345" si="48">ROUNDDOWN(R316*U316,4)</f>
        <v>0</v>
      </c>
      <c r="Y316" s="465"/>
      <c r="Z316" s="465"/>
      <c r="AA316" s="465"/>
      <c r="AB316" s="466">
        <f>IF(入力ｼｰﾄ2!AN318="",0,入力ｼｰﾄ2!AN318)</f>
        <v>0</v>
      </c>
      <c r="AC316" s="466"/>
      <c r="AD316" s="466"/>
      <c r="AE316" s="466"/>
      <c r="AF316" s="467">
        <f>X316*AB316</f>
        <v>0</v>
      </c>
      <c r="AG316" s="468"/>
      <c r="AH316" s="468"/>
      <c r="AI316" s="469"/>
      <c r="AJ316" s="466">
        <f>IF(入力ｼｰﾄ2!BU316=TRUE,20000,IF(入力ｼｰﾄ2!BV316=TRUE,11000,IF(入力ｼｰﾄ2!BW316=TRUE,2000,0)))</f>
        <v>0</v>
      </c>
      <c r="AK316" s="466"/>
      <c r="AL316" s="466"/>
      <c r="AM316" s="466"/>
      <c r="AN316" s="466">
        <f>IF(AJ316="-","-",IF(入力ｼｰﾄ2!BW316=TRUE,2000,ROUNDDOWN(X316*AJ316,0)))</f>
        <v>0</v>
      </c>
      <c r="AO316" s="466"/>
      <c r="AP316" s="466"/>
      <c r="AQ316" s="466"/>
      <c r="AR316" s="466">
        <f>IF(入力ｼｰﾄ2!O318="",0,70000)</f>
        <v>0</v>
      </c>
      <c r="AS316" s="466"/>
      <c r="AT316" s="466"/>
      <c r="AU316" s="466"/>
      <c r="AV316" s="466">
        <f t="shared" ref="AV316:AV345" si="49">ROUNDDOWN(X316*AR316,0)</f>
        <v>0</v>
      </c>
      <c r="AW316" s="466"/>
      <c r="AX316" s="466"/>
      <c r="AY316" s="466"/>
    </row>
    <row r="317" spans="1:51">
      <c r="A317" s="459">
        <v>242</v>
      </c>
      <c r="B317" s="459"/>
      <c r="C317" s="459" t="str">
        <f>IF(入力ｼｰﾄ2!O319="","",入力ｼｰﾄ2!O319)</f>
        <v/>
      </c>
      <c r="D317" s="459"/>
      <c r="E317" s="459"/>
      <c r="F317" s="459"/>
      <c r="G317" s="459"/>
      <c r="H317" s="459"/>
      <c r="I317" s="464">
        <f>IF(入力ｼｰﾄ2!U319="",0,入力ｼｰﾄ2!U319)</f>
        <v>0</v>
      </c>
      <c r="J317" s="464"/>
      <c r="K317" s="464"/>
      <c r="L317" s="464">
        <f>IF(入力ｼｰﾄ2!X319="",0,入力ｼｰﾄ2!X319)</f>
        <v>0</v>
      </c>
      <c r="M317" s="464"/>
      <c r="N317" s="464"/>
      <c r="O317" s="464">
        <f>IF(入力ｼｰﾄ2!AA319="",0,入力ｼｰﾄ2!AA319)</f>
        <v>0</v>
      </c>
      <c r="P317" s="464"/>
      <c r="Q317" s="464"/>
      <c r="R317" s="465">
        <f t="shared" ref="R317:R345" si="50">ROUNDDOWN(I317*L317*O317,4)</f>
        <v>0</v>
      </c>
      <c r="S317" s="465"/>
      <c r="T317" s="465"/>
      <c r="U317" s="459">
        <f>IF(入力ｼｰﾄ2!AG319="",0,入力ｼｰﾄ2!AG319)</f>
        <v>0</v>
      </c>
      <c r="V317" s="459"/>
      <c r="W317" s="459"/>
      <c r="X317" s="465">
        <f t="shared" si="48"/>
        <v>0</v>
      </c>
      <c r="Y317" s="465"/>
      <c r="Z317" s="465"/>
      <c r="AA317" s="465"/>
      <c r="AB317" s="466">
        <f>IF(入力ｼｰﾄ2!AN319="",0,入力ｼｰﾄ2!AN319)</f>
        <v>0</v>
      </c>
      <c r="AC317" s="466"/>
      <c r="AD317" s="466"/>
      <c r="AE317" s="466"/>
      <c r="AF317" s="467">
        <f t="shared" ref="AF317:AF345" si="51">X317*AB317</f>
        <v>0</v>
      </c>
      <c r="AG317" s="468"/>
      <c r="AH317" s="468"/>
      <c r="AI317" s="469"/>
      <c r="AJ317" s="466">
        <f>IF(入力ｼｰﾄ2!BU317=TRUE,20000,IF(入力ｼｰﾄ2!BV317=TRUE,11000,IF(入力ｼｰﾄ2!BW317=TRUE,2000,0)))</f>
        <v>0</v>
      </c>
      <c r="AK317" s="466"/>
      <c r="AL317" s="466"/>
      <c r="AM317" s="466"/>
      <c r="AN317" s="466">
        <f>IF(AJ317="-","-",IF(入力ｼｰﾄ2!BW317=TRUE,2000,ROUNDDOWN(X317*AJ317,0)))</f>
        <v>0</v>
      </c>
      <c r="AO317" s="466"/>
      <c r="AP317" s="466"/>
      <c r="AQ317" s="466"/>
      <c r="AR317" s="466">
        <f>IF(入力ｼｰﾄ2!O319="",0,70000)</f>
        <v>0</v>
      </c>
      <c r="AS317" s="466"/>
      <c r="AT317" s="466"/>
      <c r="AU317" s="466"/>
      <c r="AV317" s="466">
        <f t="shared" si="49"/>
        <v>0</v>
      </c>
      <c r="AW317" s="466"/>
      <c r="AX317" s="466"/>
      <c r="AY317" s="466"/>
    </row>
    <row r="318" spans="1:51">
      <c r="A318" s="459">
        <v>243</v>
      </c>
      <c r="B318" s="459"/>
      <c r="C318" s="459" t="str">
        <f>IF(入力ｼｰﾄ2!O320="","",入力ｼｰﾄ2!O320)</f>
        <v/>
      </c>
      <c r="D318" s="459"/>
      <c r="E318" s="459"/>
      <c r="F318" s="459"/>
      <c r="G318" s="459"/>
      <c r="H318" s="459"/>
      <c r="I318" s="464">
        <f>IF(入力ｼｰﾄ2!U320="",0,入力ｼｰﾄ2!U320)</f>
        <v>0</v>
      </c>
      <c r="J318" s="464"/>
      <c r="K318" s="464"/>
      <c r="L318" s="464">
        <f>IF(入力ｼｰﾄ2!X320="",0,入力ｼｰﾄ2!X320)</f>
        <v>0</v>
      </c>
      <c r="M318" s="464"/>
      <c r="N318" s="464"/>
      <c r="O318" s="464">
        <f>IF(入力ｼｰﾄ2!AA320="",0,入力ｼｰﾄ2!AA320)</f>
        <v>0</v>
      </c>
      <c r="P318" s="464"/>
      <c r="Q318" s="464"/>
      <c r="R318" s="465">
        <f t="shared" si="50"/>
        <v>0</v>
      </c>
      <c r="S318" s="465"/>
      <c r="T318" s="465"/>
      <c r="U318" s="459">
        <f>IF(入力ｼｰﾄ2!AG320="",0,入力ｼｰﾄ2!AG320)</f>
        <v>0</v>
      </c>
      <c r="V318" s="459"/>
      <c r="W318" s="459"/>
      <c r="X318" s="465">
        <f t="shared" si="48"/>
        <v>0</v>
      </c>
      <c r="Y318" s="465"/>
      <c r="Z318" s="465"/>
      <c r="AA318" s="465"/>
      <c r="AB318" s="466">
        <f>IF(入力ｼｰﾄ2!AN320="",0,入力ｼｰﾄ2!AN320)</f>
        <v>0</v>
      </c>
      <c r="AC318" s="466"/>
      <c r="AD318" s="466"/>
      <c r="AE318" s="466"/>
      <c r="AF318" s="467">
        <f t="shared" si="51"/>
        <v>0</v>
      </c>
      <c r="AG318" s="468"/>
      <c r="AH318" s="468"/>
      <c r="AI318" s="469"/>
      <c r="AJ318" s="466">
        <f>IF(入力ｼｰﾄ2!BU318=TRUE,20000,IF(入力ｼｰﾄ2!BV318=TRUE,11000,IF(入力ｼｰﾄ2!BW318=TRUE,2000,0)))</f>
        <v>0</v>
      </c>
      <c r="AK318" s="466"/>
      <c r="AL318" s="466"/>
      <c r="AM318" s="466"/>
      <c r="AN318" s="466">
        <f>IF(AJ318="-","-",IF(入力ｼｰﾄ2!BW318=TRUE,2000,ROUNDDOWN(X318*AJ318,0)))</f>
        <v>0</v>
      </c>
      <c r="AO318" s="466"/>
      <c r="AP318" s="466"/>
      <c r="AQ318" s="466"/>
      <c r="AR318" s="466">
        <f>IF(入力ｼｰﾄ2!O320="",0,70000)</f>
        <v>0</v>
      </c>
      <c r="AS318" s="466"/>
      <c r="AT318" s="466"/>
      <c r="AU318" s="466"/>
      <c r="AV318" s="466">
        <f t="shared" si="49"/>
        <v>0</v>
      </c>
      <c r="AW318" s="466"/>
      <c r="AX318" s="466"/>
      <c r="AY318" s="466"/>
    </row>
    <row r="319" spans="1:51">
      <c r="A319" s="459">
        <v>244</v>
      </c>
      <c r="B319" s="459"/>
      <c r="C319" s="459" t="str">
        <f>IF(入力ｼｰﾄ2!O321="","",入力ｼｰﾄ2!O321)</f>
        <v/>
      </c>
      <c r="D319" s="459"/>
      <c r="E319" s="459"/>
      <c r="F319" s="459"/>
      <c r="G319" s="459"/>
      <c r="H319" s="459"/>
      <c r="I319" s="464">
        <f>IF(入力ｼｰﾄ2!U321="",0,入力ｼｰﾄ2!U321)</f>
        <v>0</v>
      </c>
      <c r="J319" s="464"/>
      <c r="K319" s="464"/>
      <c r="L319" s="464">
        <f>IF(入力ｼｰﾄ2!X321="",0,入力ｼｰﾄ2!X321)</f>
        <v>0</v>
      </c>
      <c r="M319" s="464"/>
      <c r="N319" s="464"/>
      <c r="O319" s="464">
        <f>IF(入力ｼｰﾄ2!AA321="",0,入力ｼｰﾄ2!AA321)</f>
        <v>0</v>
      </c>
      <c r="P319" s="464"/>
      <c r="Q319" s="464"/>
      <c r="R319" s="465">
        <f t="shared" si="50"/>
        <v>0</v>
      </c>
      <c r="S319" s="465"/>
      <c r="T319" s="465"/>
      <c r="U319" s="459">
        <f>IF(入力ｼｰﾄ2!AG321="",0,入力ｼｰﾄ2!AG321)</f>
        <v>0</v>
      </c>
      <c r="V319" s="459"/>
      <c r="W319" s="459"/>
      <c r="X319" s="465">
        <f t="shared" si="48"/>
        <v>0</v>
      </c>
      <c r="Y319" s="465"/>
      <c r="Z319" s="465"/>
      <c r="AA319" s="465"/>
      <c r="AB319" s="466">
        <f>IF(入力ｼｰﾄ2!AN321="",0,入力ｼｰﾄ2!AN321)</f>
        <v>0</v>
      </c>
      <c r="AC319" s="466"/>
      <c r="AD319" s="466"/>
      <c r="AE319" s="466"/>
      <c r="AF319" s="467">
        <f t="shared" si="51"/>
        <v>0</v>
      </c>
      <c r="AG319" s="468"/>
      <c r="AH319" s="468"/>
      <c r="AI319" s="469"/>
      <c r="AJ319" s="466">
        <f>IF(入力ｼｰﾄ2!BU319=TRUE,20000,IF(入力ｼｰﾄ2!BV319=TRUE,11000,IF(入力ｼｰﾄ2!BW319=TRUE,2000,0)))</f>
        <v>0</v>
      </c>
      <c r="AK319" s="466"/>
      <c r="AL319" s="466"/>
      <c r="AM319" s="466"/>
      <c r="AN319" s="466">
        <f>IF(AJ319="-","-",IF(入力ｼｰﾄ2!BW319=TRUE,2000,ROUNDDOWN(X319*AJ319,0)))</f>
        <v>0</v>
      </c>
      <c r="AO319" s="466"/>
      <c r="AP319" s="466"/>
      <c r="AQ319" s="466"/>
      <c r="AR319" s="466">
        <f>IF(入力ｼｰﾄ2!O321="",0,70000)</f>
        <v>0</v>
      </c>
      <c r="AS319" s="466"/>
      <c r="AT319" s="466"/>
      <c r="AU319" s="466"/>
      <c r="AV319" s="466">
        <f t="shared" si="49"/>
        <v>0</v>
      </c>
      <c r="AW319" s="466"/>
      <c r="AX319" s="466"/>
      <c r="AY319" s="466"/>
    </row>
    <row r="320" spans="1:51">
      <c r="A320" s="459">
        <v>245</v>
      </c>
      <c r="B320" s="459"/>
      <c r="C320" s="459" t="str">
        <f>IF(入力ｼｰﾄ2!O322="","",入力ｼｰﾄ2!O322)</f>
        <v/>
      </c>
      <c r="D320" s="459"/>
      <c r="E320" s="459"/>
      <c r="F320" s="459"/>
      <c r="G320" s="459"/>
      <c r="H320" s="459"/>
      <c r="I320" s="464">
        <f>IF(入力ｼｰﾄ2!U322="",0,入力ｼｰﾄ2!U322)</f>
        <v>0</v>
      </c>
      <c r="J320" s="464"/>
      <c r="K320" s="464"/>
      <c r="L320" s="464">
        <f>IF(入力ｼｰﾄ2!X322="",0,入力ｼｰﾄ2!X322)</f>
        <v>0</v>
      </c>
      <c r="M320" s="464"/>
      <c r="N320" s="464"/>
      <c r="O320" s="464">
        <f>IF(入力ｼｰﾄ2!AA322="",0,入力ｼｰﾄ2!AA322)</f>
        <v>0</v>
      </c>
      <c r="P320" s="464"/>
      <c r="Q320" s="464"/>
      <c r="R320" s="465">
        <f t="shared" si="50"/>
        <v>0</v>
      </c>
      <c r="S320" s="465"/>
      <c r="T320" s="465"/>
      <c r="U320" s="459">
        <f>IF(入力ｼｰﾄ2!AG322="",0,入力ｼｰﾄ2!AG322)</f>
        <v>0</v>
      </c>
      <c r="V320" s="459"/>
      <c r="W320" s="459"/>
      <c r="X320" s="465">
        <f t="shared" si="48"/>
        <v>0</v>
      </c>
      <c r="Y320" s="465"/>
      <c r="Z320" s="465"/>
      <c r="AA320" s="465"/>
      <c r="AB320" s="466">
        <f>IF(入力ｼｰﾄ2!AN322="",0,入力ｼｰﾄ2!AN322)</f>
        <v>0</v>
      </c>
      <c r="AC320" s="466"/>
      <c r="AD320" s="466"/>
      <c r="AE320" s="466"/>
      <c r="AF320" s="467">
        <f t="shared" si="51"/>
        <v>0</v>
      </c>
      <c r="AG320" s="468"/>
      <c r="AH320" s="468"/>
      <c r="AI320" s="469"/>
      <c r="AJ320" s="466">
        <f>IF(入力ｼｰﾄ2!BU320=TRUE,20000,IF(入力ｼｰﾄ2!BV320=TRUE,11000,IF(入力ｼｰﾄ2!BW320=TRUE,2000,0)))</f>
        <v>0</v>
      </c>
      <c r="AK320" s="466"/>
      <c r="AL320" s="466"/>
      <c r="AM320" s="466"/>
      <c r="AN320" s="466">
        <f>IF(AJ320="-","-",IF(入力ｼｰﾄ2!BW320=TRUE,2000,ROUNDDOWN(X320*AJ320,0)))</f>
        <v>0</v>
      </c>
      <c r="AO320" s="466"/>
      <c r="AP320" s="466"/>
      <c r="AQ320" s="466"/>
      <c r="AR320" s="466">
        <f>IF(入力ｼｰﾄ2!O322="",0,70000)</f>
        <v>0</v>
      </c>
      <c r="AS320" s="466"/>
      <c r="AT320" s="466"/>
      <c r="AU320" s="466"/>
      <c r="AV320" s="466">
        <f t="shared" si="49"/>
        <v>0</v>
      </c>
      <c r="AW320" s="466"/>
      <c r="AX320" s="466"/>
      <c r="AY320" s="466"/>
    </row>
    <row r="321" spans="1:51">
      <c r="A321" s="459">
        <v>246</v>
      </c>
      <c r="B321" s="459"/>
      <c r="C321" s="459" t="str">
        <f>IF(入力ｼｰﾄ2!O323="","",入力ｼｰﾄ2!O323)</f>
        <v/>
      </c>
      <c r="D321" s="459"/>
      <c r="E321" s="459"/>
      <c r="F321" s="459"/>
      <c r="G321" s="459"/>
      <c r="H321" s="459"/>
      <c r="I321" s="464">
        <f>IF(入力ｼｰﾄ2!U323="",0,入力ｼｰﾄ2!U323)</f>
        <v>0</v>
      </c>
      <c r="J321" s="464"/>
      <c r="K321" s="464"/>
      <c r="L321" s="464">
        <f>IF(入力ｼｰﾄ2!X323="",0,入力ｼｰﾄ2!X323)</f>
        <v>0</v>
      </c>
      <c r="M321" s="464"/>
      <c r="N321" s="464"/>
      <c r="O321" s="464">
        <f>IF(入力ｼｰﾄ2!AA323="",0,入力ｼｰﾄ2!AA323)</f>
        <v>0</v>
      </c>
      <c r="P321" s="464"/>
      <c r="Q321" s="464"/>
      <c r="R321" s="465">
        <f t="shared" si="50"/>
        <v>0</v>
      </c>
      <c r="S321" s="465"/>
      <c r="T321" s="465"/>
      <c r="U321" s="459">
        <f>IF(入力ｼｰﾄ2!AG323="",0,入力ｼｰﾄ2!AG323)</f>
        <v>0</v>
      </c>
      <c r="V321" s="459"/>
      <c r="W321" s="459"/>
      <c r="X321" s="465">
        <f t="shared" si="48"/>
        <v>0</v>
      </c>
      <c r="Y321" s="465"/>
      <c r="Z321" s="465"/>
      <c r="AA321" s="465"/>
      <c r="AB321" s="466">
        <f>IF(入力ｼｰﾄ2!AN323="",0,入力ｼｰﾄ2!AN323)</f>
        <v>0</v>
      </c>
      <c r="AC321" s="466"/>
      <c r="AD321" s="466"/>
      <c r="AE321" s="466"/>
      <c r="AF321" s="467">
        <f t="shared" si="51"/>
        <v>0</v>
      </c>
      <c r="AG321" s="468"/>
      <c r="AH321" s="468"/>
      <c r="AI321" s="469"/>
      <c r="AJ321" s="466">
        <f>IF(入力ｼｰﾄ2!BU321=TRUE,20000,IF(入力ｼｰﾄ2!BV321=TRUE,11000,IF(入力ｼｰﾄ2!BW321=TRUE,2000,0)))</f>
        <v>0</v>
      </c>
      <c r="AK321" s="466"/>
      <c r="AL321" s="466"/>
      <c r="AM321" s="466"/>
      <c r="AN321" s="466">
        <f>IF(AJ321="-","-",IF(入力ｼｰﾄ2!BW321=TRUE,2000,ROUNDDOWN(X321*AJ321,0)))</f>
        <v>0</v>
      </c>
      <c r="AO321" s="466"/>
      <c r="AP321" s="466"/>
      <c r="AQ321" s="466"/>
      <c r="AR321" s="466">
        <f>IF(入力ｼｰﾄ2!O323="",0,70000)</f>
        <v>0</v>
      </c>
      <c r="AS321" s="466"/>
      <c r="AT321" s="466"/>
      <c r="AU321" s="466"/>
      <c r="AV321" s="466">
        <f t="shared" si="49"/>
        <v>0</v>
      </c>
      <c r="AW321" s="466"/>
      <c r="AX321" s="466"/>
      <c r="AY321" s="466"/>
    </row>
    <row r="322" spans="1:51">
      <c r="A322" s="459">
        <v>247</v>
      </c>
      <c r="B322" s="459"/>
      <c r="C322" s="459" t="str">
        <f>IF(入力ｼｰﾄ2!O324="","",入力ｼｰﾄ2!O324)</f>
        <v/>
      </c>
      <c r="D322" s="459"/>
      <c r="E322" s="459"/>
      <c r="F322" s="459"/>
      <c r="G322" s="459"/>
      <c r="H322" s="459"/>
      <c r="I322" s="464">
        <f>IF(入力ｼｰﾄ2!U324="",0,入力ｼｰﾄ2!U324)</f>
        <v>0</v>
      </c>
      <c r="J322" s="464"/>
      <c r="K322" s="464"/>
      <c r="L322" s="464">
        <f>IF(入力ｼｰﾄ2!X324="",0,入力ｼｰﾄ2!X324)</f>
        <v>0</v>
      </c>
      <c r="M322" s="464"/>
      <c r="N322" s="464"/>
      <c r="O322" s="464">
        <f>IF(入力ｼｰﾄ2!AA324="",0,入力ｼｰﾄ2!AA324)</f>
        <v>0</v>
      </c>
      <c r="P322" s="464"/>
      <c r="Q322" s="464"/>
      <c r="R322" s="465">
        <f t="shared" si="50"/>
        <v>0</v>
      </c>
      <c r="S322" s="465"/>
      <c r="T322" s="465"/>
      <c r="U322" s="459">
        <f>IF(入力ｼｰﾄ2!AG324="",0,入力ｼｰﾄ2!AG324)</f>
        <v>0</v>
      </c>
      <c r="V322" s="459"/>
      <c r="W322" s="459"/>
      <c r="X322" s="465">
        <f t="shared" si="48"/>
        <v>0</v>
      </c>
      <c r="Y322" s="465"/>
      <c r="Z322" s="465"/>
      <c r="AA322" s="465"/>
      <c r="AB322" s="466">
        <f>IF(入力ｼｰﾄ2!AN324="",0,入力ｼｰﾄ2!AN324)</f>
        <v>0</v>
      </c>
      <c r="AC322" s="466"/>
      <c r="AD322" s="466"/>
      <c r="AE322" s="466"/>
      <c r="AF322" s="467">
        <f t="shared" si="51"/>
        <v>0</v>
      </c>
      <c r="AG322" s="468"/>
      <c r="AH322" s="468"/>
      <c r="AI322" s="469"/>
      <c r="AJ322" s="466">
        <f>IF(入力ｼｰﾄ2!BU322=TRUE,20000,IF(入力ｼｰﾄ2!BV322=TRUE,11000,IF(入力ｼｰﾄ2!BW322=TRUE,2000,0)))</f>
        <v>0</v>
      </c>
      <c r="AK322" s="466"/>
      <c r="AL322" s="466"/>
      <c r="AM322" s="466"/>
      <c r="AN322" s="466">
        <f>IF(AJ322="-","-",IF(入力ｼｰﾄ2!BW322=TRUE,2000,ROUNDDOWN(X322*AJ322,0)))</f>
        <v>0</v>
      </c>
      <c r="AO322" s="466"/>
      <c r="AP322" s="466"/>
      <c r="AQ322" s="466"/>
      <c r="AR322" s="466">
        <f>IF(入力ｼｰﾄ2!O324="",0,70000)</f>
        <v>0</v>
      </c>
      <c r="AS322" s="466"/>
      <c r="AT322" s="466"/>
      <c r="AU322" s="466"/>
      <c r="AV322" s="466">
        <f t="shared" si="49"/>
        <v>0</v>
      </c>
      <c r="AW322" s="466"/>
      <c r="AX322" s="466"/>
      <c r="AY322" s="466"/>
    </row>
    <row r="323" spans="1:51">
      <c r="A323" s="459">
        <v>248</v>
      </c>
      <c r="B323" s="459"/>
      <c r="C323" s="459" t="str">
        <f>IF(入力ｼｰﾄ2!O325="","",入力ｼｰﾄ2!O325)</f>
        <v/>
      </c>
      <c r="D323" s="459"/>
      <c r="E323" s="459"/>
      <c r="F323" s="459"/>
      <c r="G323" s="459"/>
      <c r="H323" s="459"/>
      <c r="I323" s="464">
        <f>IF(入力ｼｰﾄ2!U325="",0,入力ｼｰﾄ2!U325)</f>
        <v>0</v>
      </c>
      <c r="J323" s="464"/>
      <c r="K323" s="464"/>
      <c r="L323" s="464">
        <f>IF(入力ｼｰﾄ2!X325="",0,入力ｼｰﾄ2!X325)</f>
        <v>0</v>
      </c>
      <c r="M323" s="464"/>
      <c r="N323" s="464"/>
      <c r="O323" s="464">
        <f>IF(入力ｼｰﾄ2!AA325="",0,入力ｼｰﾄ2!AA325)</f>
        <v>0</v>
      </c>
      <c r="P323" s="464"/>
      <c r="Q323" s="464"/>
      <c r="R323" s="465">
        <f t="shared" si="50"/>
        <v>0</v>
      </c>
      <c r="S323" s="465"/>
      <c r="T323" s="465"/>
      <c r="U323" s="459">
        <f>IF(入力ｼｰﾄ2!AG325="",0,入力ｼｰﾄ2!AG325)</f>
        <v>0</v>
      </c>
      <c r="V323" s="459"/>
      <c r="W323" s="459"/>
      <c r="X323" s="465">
        <f t="shared" si="48"/>
        <v>0</v>
      </c>
      <c r="Y323" s="465"/>
      <c r="Z323" s="465"/>
      <c r="AA323" s="465"/>
      <c r="AB323" s="466">
        <f>IF(入力ｼｰﾄ2!AN325="",0,入力ｼｰﾄ2!AN325)</f>
        <v>0</v>
      </c>
      <c r="AC323" s="466"/>
      <c r="AD323" s="466"/>
      <c r="AE323" s="466"/>
      <c r="AF323" s="467">
        <f t="shared" si="51"/>
        <v>0</v>
      </c>
      <c r="AG323" s="468"/>
      <c r="AH323" s="468"/>
      <c r="AI323" s="469"/>
      <c r="AJ323" s="466">
        <f>IF(入力ｼｰﾄ2!BU323=TRUE,20000,IF(入力ｼｰﾄ2!BV323=TRUE,11000,IF(入力ｼｰﾄ2!BW323=TRUE,2000,0)))</f>
        <v>0</v>
      </c>
      <c r="AK323" s="466"/>
      <c r="AL323" s="466"/>
      <c r="AM323" s="466"/>
      <c r="AN323" s="466">
        <f>IF(AJ323="-","-",IF(入力ｼｰﾄ2!BW323=TRUE,2000,ROUNDDOWN(X323*AJ323,0)))</f>
        <v>0</v>
      </c>
      <c r="AO323" s="466"/>
      <c r="AP323" s="466"/>
      <c r="AQ323" s="466"/>
      <c r="AR323" s="466">
        <f>IF(入力ｼｰﾄ2!O325="",0,70000)</f>
        <v>0</v>
      </c>
      <c r="AS323" s="466"/>
      <c r="AT323" s="466"/>
      <c r="AU323" s="466"/>
      <c r="AV323" s="466">
        <f t="shared" si="49"/>
        <v>0</v>
      </c>
      <c r="AW323" s="466"/>
      <c r="AX323" s="466"/>
      <c r="AY323" s="466"/>
    </row>
    <row r="324" spans="1:51">
      <c r="A324" s="459">
        <v>249</v>
      </c>
      <c r="B324" s="459"/>
      <c r="C324" s="459" t="str">
        <f>IF(入力ｼｰﾄ2!O326="","",入力ｼｰﾄ2!O326)</f>
        <v/>
      </c>
      <c r="D324" s="459"/>
      <c r="E324" s="459"/>
      <c r="F324" s="459"/>
      <c r="G324" s="459"/>
      <c r="H324" s="459"/>
      <c r="I324" s="464">
        <f>IF(入力ｼｰﾄ2!U326="",0,入力ｼｰﾄ2!U326)</f>
        <v>0</v>
      </c>
      <c r="J324" s="464"/>
      <c r="K324" s="464"/>
      <c r="L324" s="464">
        <f>IF(入力ｼｰﾄ2!X326="",0,入力ｼｰﾄ2!X326)</f>
        <v>0</v>
      </c>
      <c r="M324" s="464"/>
      <c r="N324" s="464"/>
      <c r="O324" s="464">
        <f>IF(入力ｼｰﾄ2!AA326="",0,入力ｼｰﾄ2!AA326)</f>
        <v>0</v>
      </c>
      <c r="P324" s="464"/>
      <c r="Q324" s="464"/>
      <c r="R324" s="465">
        <f t="shared" si="50"/>
        <v>0</v>
      </c>
      <c r="S324" s="465"/>
      <c r="T324" s="465"/>
      <c r="U324" s="459">
        <f>IF(入力ｼｰﾄ2!AG326="",0,入力ｼｰﾄ2!AG326)</f>
        <v>0</v>
      </c>
      <c r="V324" s="459"/>
      <c r="W324" s="459"/>
      <c r="X324" s="465">
        <f t="shared" si="48"/>
        <v>0</v>
      </c>
      <c r="Y324" s="465"/>
      <c r="Z324" s="465"/>
      <c r="AA324" s="465"/>
      <c r="AB324" s="466">
        <f>IF(入力ｼｰﾄ2!AN326="",0,入力ｼｰﾄ2!AN326)</f>
        <v>0</v>
      </c>
      <c r="AC324" s="466"/>
      <c r="AD324" s="466"/>
      <c r="AE324" s="466"/>
      <c r="AF324" s="467">
        <f t="shared" si="51"/>
        <v>0</v>
      </c>
      <c r="AG324" s="468"/>
      <c r="AH324" s="468"/>
      <c r="AI324" s="469"/>
      <c r="AJ324" s="466">
        <f>IF(入力ｼｰﾄ2!BU324=TRUE,20000,IF(入力ｼｰﾄ2!BV324=TRUE,11000,IF(入力ｼｰﾄ2!BW324=TRUE,2000,0)))</f>
        <v>0</v>
      </c>
      <c r="AK324" s="466"/>
      <c r="AL324" s="466"/>
      <c r="AM324" s="466"/>
      <c r="AN324" s="466">
        <f>IF(AJ324="-","-",IF(入力ｼｰﾄ2!BW324=TRUE,2000,ROUNDDOWN(X324*AJ324,0)))</f>
        <v>0</v>
      </c>
      <c r="AO324" s="466"/>
      <c r="AP324" s="466"/>
      <c r="AQ324" s="466"/>
      <c r="AR324" s="466">
        <f>IF(入力ｼｰﾄ2!O326="",0,70000)</f>
        <v>0</v>
      </c>
      <c r="AS324" s="466"/>
      <c r="AT324" s="466"/>
      <c r="AU324" s="466"/>
      <c r="AV324" s="466">
        <f t="shared" si="49"/>
        <v>0</v>
      </c>
      <c r="AW324" s="466"/>
      <c r="AX324" s="466"/>
      <c r="AY324" s="466"/>
    </row>
    <row r="325" spans="1:51">
      <c r="A325" s="459">
        <v>250</v>
      </c>
      <c r="B325" s="459"/>
      <c r="C325" s="459" t="str">
        <f>IF(入力ｼｰﾄ2!O327="","",入力ｼｰﾄ2!O327)</f>
        <v/>
      </c>
      <c r="D325" s="459"/>
      <c r="E325" s="459"/>
      <c r="F325" s="459"/>
      <c r="G325" s="459"/>
      <c r="H325" s="459"/>
      <c r="I325" s="464">
        <f>IF(入力ｼｰﾄ2!U327="",0,入力ｼｰﾄ2!U327)</f>
        <v>0</v>
      </c>
      <c r="J325" s="464"/>
      <c r="K325" s="464"/>
      <c r="L325" s="464">
        <f>IF(入力ｼｰﾄ2!X327="",0,入力ｼｰﾄ2!X327)</f>
        <v>0</v>
      </c>
      <c r="M325" s="464"/>
      <c r="N325" s="464"/>
      <c r="O325" s="464">
        <f>IF(入力ｼｰﾄ2!AA327="",0,入力ｼｰﾄ2!AA327)</f>
        <v>0</v>
      </c>
      <c r="P325" s="464"/>
      <c r="Q325" s="464"/>
      <c r="R325" s="465">
        <f t="shared" si="50"/>
        <v>0</v>
      </c>
      <c r="S325" s="465"/>
      <c r="T325" s="465"/>
      <c r="U325" s="459">
        <f>IF(入力ｼｰﾄ2!AG327="",0,入力ｼｰﾄ2!AG327)</f>
        <v>0</v>
      </c>
      <c r="V325" s="459"/>
      <c r="W325" s="459"/>
      <c r="X325" s="465">
        <f t="shared" si="48"/>
        <v>0</v>
      </c>
      <c r="Y325" s="465"/>
      <c r="Z325" s="465"/>
      <c r="AA325" s="465"/>
      <c r="AB325" s="466">
        <f>IF(入力ｼｰﾄ2!AN327="",0,入力ｼｰﾄ2!AN327)</f>
        <v>0</v>
      </c>
      <c r="AC325" s="466"/>
      <c r="AD325" s="466"/>
      <c r="AE325" s="466"/>
      <c r="AF325" s="467">
        <f t="shared" si="51"/>
        <v>0</v>
      </c>
      <c r="AG325" s="468"/>
      <c r="AH325" s="468"/>
      <c r="AI325" s="469"/>
      <c r="AJ325" s="466">
        <f>IF(入力ｼｰﾄ2!BU325=TRUE,20000,IF(入力ｼｰﾄ2!BV325=TRUE,11000,IF(入力ｼｰﾄ2!BW325=TRUE,2000,0)))</f>
        <v>0</v>
      </c>
      <c r="AK325" s="466"/>
      <c r="AL325" s="466"/>
      <c r="AM325" s="466"/>
      <c r="AN325" s="466">
        <f>IF(AJ325="-","-",IF(入力ｼｰﾄ2!BW325=TRUE,2000,ROUNDDOWN(X325*AJ325,0)))</f>
        <v>0</v>
      </c>
      <c r="AO325" s="466"/>
      <c r="AP325" s="466"/>
      <c r="AQ325" s="466"/>
      <c r="AR325" s="466">
        <f>IF(入力ｼｰﾄ2!O327="",0,70000)</f>
        <v>0</v>
      </c>
      <c r="AS325" s="466"/>
      <c r="AT325" s="466"/>
      <c r="AU325" s="466"/>
      <c r="AV325" s="466">
        <f t="shared" si="49"/>
        <v>0</v>
      </c>
      <c r="AW325" s="466"/>
      <c r="AX325" s="466"/>
      <c r="AY325" s="466"/>
    </row>
    <row r="326" spans="1:51">
      <c r="A326" s="459">
        <v>251</v>
      </c>
      <c r="B326" s="459"/>
      <c r="C326" s="459" t="str">
        <f>IF(入力ｼｰﾄ2!O328="","",入力ｼｰﾄ2!O328)</f>
        <v/>
      </c>
      <c r="D326" s="459"/>
      <c r="E326" s="459"/>
      <c r="F326" s="459"/>
      <c r="G326" s="459"/>
      <c r="H326" s="459"/>
      <c r="I326" s="464">
        <f>IF(入力ｼｰﾄ2!U328="",0,入力ｼｰﾄ2!U328)</f>
        <v>0</v>
      </c>
      <c r="J326" s="464"/>
      <c r="K326" s="464"/>
      <c r="L326" s="464">
        <f>IF(入力ｼｰﾄ2!X328="",0,入力ｼｰﾄ2!X328)</f>
        <v>0</v>
      </c>
      <c r="M326" s="464"/>
      <c r="N326" s="464"/>
      <c r="O326" s="464">
        <f>IF(入力ｼｰﾄ2!AA328="",0,入力ｼｰﾄ2!AA328)</f>
        <v>0</v>
      </c>
      <c r="P326" s="464"/>
      <c r="Q326" s="464"/>
      <c r="R326" s="465">
        <f t="shared" si="50"/>
        <v>0</v>
      </c>
      <c r="S326" s="465"/>
      <c r="T326" s="465"/>
      <c r="U326" s="459">
        <f>IF(入力ｼｰﾄ2!AG328="",0,入力ｼｰﾄ2!AG328)</f>
        <v>0</v>
      </c>
      <c r="V326" s="459"/>
      <c r="W326" s="459"/>
      <c r="X326" s="465">
        <f t="shared" si="48"/>
        <v>0</v>
      </c>
      <c r="Y326" s="465"/>
      <c r="Z326" s="465"/>
      <c r="AA326" s="465"/>
      <c r="AB326" s="466">
        <f>IF(入力ｼｰﾄ2!AN328="",0,入力ｼｰﾄ2!AN328)</f>
        <v>0</v>
      </c>
      <c r="AC326" s="466"/>
      <c r="AD326" s="466"/>
      <c r="AE326" s="466"/>
      <c r="AF326" s="467">
        <f t="shared" si="51"/>
        <v>0</v>
      </c>
      <c r="AG326" s="468"/>
      <c r="AH326" s="468"/>
      <c r="AI326" s="469"/>
      <c r="AJ326" s="466">
        <f>IF(入力ｼｰﾄ2!BU326=TRUE,20000,IF(入力ｼｰﾄ2!BV326=TRUE,11000,IF(入力ｼｰﾄ2!BW326=TRUE,2000,0)))</f>
        <v>0</v>
      </c>
      <c r="AK326" s="466"/>
      <c r="AL326" s="466"/>
      <c r="AM326" s="466"/>
      <c r="AN326" s="466">
        <f>IF(AJ326="-","-",IF(入力ｼｰﾄ2!BW326=TRUE,2000,ROUNDDOWN(X326*AJ326,0)))</f>
        <v>0</v>
      </c>
      <c r="AO326" s="466"/>
      <c r="AP326" s="466"/>
      <c r="AQ326" s="466"/>
      <c r="AR326" s="466">
        <f>IF(入力ｼｰﾄ2!O328="",0,70000)</f>
        <v>0</v>
      </c>
      <c r="AS326" s="466"/>
      <c r="AT326" s="466"/>
      <c r="AU326" s="466"/>
      <c r="AV326" s="466">
        <f t="shared" si="49"/>
        <v>0</v>
      </c>
      <c r="AW326" s="466"/>
      <c r="AX326" s="466"/>
      <c r="AY326" s="466"/>
    </row>
    <row r="327" spans="1:51">
      <c r="A327" s="459">
        <v>252</v>
      </c>
      <c r="B327" s="459"/>
      <c r="C327" s="459" t="str">
        <f>IF(入力ｼｰﾄ2!O329="","",入力ｼｰﾄ2!O329)</f>
        <v/>
      </c>
      <c r="D327" s="459"/>
      <c r="E327" s="459"/>
      <c r="F327" s="459"/>
      <c r="G327" s="459"/>
      <c r="H327" s="459"/>
      <c r="I327" s="464">
        <f>IF(入力ｼｰﾄ2!U329="",0,入力ｼｰﾄ2!U329)</f>
        <v>0</v>
      </c>
      <c r="J327" s="464"/>
      <c r="K327" s="464"/>
      <c r="L327" s="464">
        <f>IF(入力ｼｰﾄ2!X329="",0,入力ｼｰﾄ2!X329)</f>
        <v>0</v>
      </c>
      <c r="M327" s="464"/>
      <c r="N327" s="464"/>
      <c r="O327" s="464">
        <f>IF(入力ｼｰﾄ2!AA329="",0,入力ｼｰﾄ2!AA329)</f>
        <v>0</v>
      </c>
      <c r="P327" s="464"/>
      <c r="Q327" s="464"/>
      <c r="R327" s="465">
        <f t="shared" si="50"/>
        <v>0</v>
      </c>
      <c r="S327" s="465"/>
      <c r="T327" s="465"/>
      <c r="U327" s="459">
        <f>IF(入力ｼｰﾄ2!AG329="",0,入力ｼｰﾄ2!AG329)</f>
        <v>0</v>
      </c>
      <c r="V327" s="459"/>
      <c r="W327" s="459"/>
      <c r="X327" s="465">
        <f t="shared" si="48"/>
        <v>0</v>
      </c>
      <c r="Y327" s="465"/>
      <c r="Z327" s="465"/>
      <c r="AA327" s="465"/>
      <c r="AB327" s="466">
        <f>IF(入力ｼｰﾄ2!AN329="",0,入力ｼｰﾄ2!AN329)</f>
        <v>0</v>
      </c>
      <c r="AC327" s="466"/>
      <c r="AD327" s="466"/>
      <c r="AE327" s="466"/>
      <c r="AF327" s="467">
        <f t="shared" si="51"/>
        <v>0</v>
      </c>
      <c r="AG327" s="468"/>
      <c r="AH327" s="468"/>
      <c r="AI327" s="469"/>
      <c r="AJ327" s="466">
        <f>IF(入力ｼｰﾄ2!BU327=TRUE,20000,IF(入力ｼｰﾄ2!BV327=TRUE,11000,IF(入力ｼｰﾄ2!BW327=TRUE,2000,0)))</f>
        <v>0</v>
      </c>
      <c r="AK327" s="466"/>
      <c r="AL327" s="466"/>
      <c r="AM327" s="466"/>
      <c r="AN327" s="466">
        <f>IF(AJ327="-","-",IF(入力ｼｰﾄ2!BW327=TRUE,2000,ROUNDDOWN(X327*AJ327,0)))</f>
        <v>0</v>
      </c>
      <c r="AO327" s="466"/>
      <c r="AP327" s="466"/>
      <c r="AQ327" s="466"/>
      <c r="AR327" s="466">
        <f>IF(入力ｼｰﾄ2!O329="",0,70000)</f>
        <v>0</v>
      </c>
      <c r="AS327" s="466"/>
      <c r="AT327" s="466"/>
      <c r="AU327" s="466"/>
      <c r="AV327" s="466">
        <f t="shared" si="49"/>
        <v>0</v>
      </c>
      <c r="AW327" s="466"/>
      <c r="AX327" s="466"/>
      <c r="AY327" s="466"/>
    </row>
    <row r="328" spans="1:51">
      <c r="A328" s="459">
        <v>253</v>
      </c>
      <c r="B328" s="459"/>
      <c r="C328" s="459" t="str">
        <f>IF(入力ｼｰﾄ2!O330="","",入力ｼｰﾄ2!O330)</f>
        <v/>
      </c>
      <c r="D328" s="459"/>
      <c r="E328" s="459"/>
      <c r="F328" s="459"/>
      <c r="G328" s="459"/>
      <c r="H328" s="459"/>
      <c r="I328" s="464">
        <f>IF(入力ｼｰﾄ2!U330="",0,入力ｼｰﾄ2!U330)</f>
        <v>0</v>
      </c>
      <c r="J328" s="464"/>
      <c r="K328" s="464"/>
      <c r="L328" s="464">
        <f>IF(入力ｼｰﾄ2!X330="",0,入力ｼｰﾄ2!X330)</f>
        <v>0</v>
      </c>
      <c r="M328" s="464"/>
      <c r="N328" s="464"/>
      <c r="O328" s="464">
        <f>IF(入力ｼｰﾄ2!AA330="",0,入力ｼｰﾄ2!AA330)</f>
        <v>0</v>
      </c>
      <c r="P328" s="464"/>
      <c r="Q328" s="464"/>
      <c r="R328" s="465">
        <f t="shared" si="50"/>
        <v>0</v>
      </c>
      <c r="S328" s="465"/>
      <c r="T328" s="465"/>
      <c r="U328" s="459">
        <f>IF(入力ｼｰﾄ2!AG330="",0,入力ｼｰﾄ2!AG330)</f>
        <v>0</v>
      </c>
      <c r="V328" s="459"/>
      <c r="W328" s="459"/>
      <c r="X328" s="465">
        <f t="shared" si="48"/>
        <v>0</v>
      </c>
      <c r="Y328" s="465"/>
      <c r="Z328" s="465"/>
      <c r="AA328" s="465"/>
      <c r="AB328" s="466">
        <f>IF(入力ｼｰﾄ2!AN330="",0,入力ｼｰﾄ2!AN330)</f>
        <v>0</v>
      </c>
      <c r="AC328" s="466"/>
      <c r="AD328" s="466"/>
      <c r="AE328" s="466"/>
      <c r="AF328" s="467">
        <f t="shared" si="51"/>
        <v>0</v>
      </c>
      <c r="AG328" s="468"/>
      <c r="AH328" s="468"/>
      <c r="AI328" s="469"/>
      <c r="AJ328" s="466">
        <f>IF(入力ｼｰﾄ2!BU328=TRUE,20000,IF(入力ｼｰﾄ2!BV328=TRUE,11000,IF(入力ｼｰﾄ2!BW328=TRUE,2000,0)))</f>
        <v>0</v>
      </c>
      <c r="AK328" s="466"/>
      <c r="AL328" s="466"/>
      <c r="AM328" s="466"/>
      <c r="AN328" s="466">
        <f>IF(AJ328="-","-",IF(入力ｼｰﾄ2!BW328=TRUE,2000,ROUNDDOWN(X328*AJ328,0)))</f>
        <v>0</v>
      </c>
      <c r="AO328" s="466"/>
      <c r="AP328" s="466"/>
      <c r="AQ328" s="466"/>
      <c r="AR328" s="466">
        <f>IF(入力ｼｰﾄ2!O330="",0,70000)</f>
        <v>0</v>
      </c>
      <c r="AS328" s="466"/>
      <c r="AT328" s="466"/>
      <c r="AU328" s="466"/>
      <c r="AV328" s="466">
        <f t="shared" si="49"/>
        <v>0</v>
      </c>
      <c r="AW328" s="466"/>
      <c r="AX328" s="466"/>
      <c r="AY328" s="466"/>
    </row>
    <row r="329" spans="1:51">
      <c r="A329" s="459">
        <v>254</v>
      </c>
      <c r="B329" s="459"/>
      <c r="C329" s="459" t="str">
        <f>IF(入力ｼｰﾄ2!O331="","",入力ｼｰﾄ2!O331)</f>
        <v/>
      </c>
      <c r="D329" s="459"/>
      <c r="E329" s="459"/>
      <c r="F329" s="459"/>
      <c r="G329" s="459"/>
      <c r="H329" s="459"/>
      <c r="I329" s="464">
        <f>IF(入力ｼｰﾄ2!U331="",0,入力ｼｰﾄ2!U331)</f>
        <v>0</v>
      </c>
      <c r="J329" s="464"/>
      <c r="K329" s="464"/>
      <c r="L329" s="464">
        <f>IF(入力ｼｰﾄ2!X331="",0,入力ｼｰﾄ2!X331)</f>
        <v>0</v>
      </c>
      <c r="M329" s="464"/>
      <c r="N329" s="464"/>
      <c r="O329" s="464">
        <f>IF(入力ｼｰﾄ2!AA331="",0,入力ｼｰﾄ2!AA331)</f>
        <v>0</v>
      </c>
      <c r="P329" s="464"/>
      <c r="Q329" s="464"/>
      <c r="R329" s="465">
        <f t="shared" si="50"/>
        <v>0</v>
      </c>
      <c r="S329" s="465"/>
      <c r="T329" s="465"/>
      <c r="U329" s="459">
        <f>IF(入力ｼｰﾄ2!AG331="",0,入力ｼｰﾄ2!AG331)</f>
        <v>0</v>
      </c>
      <c r="V329" s="459"/>
      <c r="W329" s="459"/>
      <c r="X329" s="465">
        <f t="shared" si="48"/>
        <v>0</v>
      </c>
      <c r="Y329" s="465"/>
      <c r="Z329" s="465"/>
      <c r="AA329" s="465"/>
      <c r="AB329" s="466">
        <f>IF(入力ｼｰﾄ2!AN331="",0,入力ｼｰﾄ2!AN331)</f>
        <v>0</v>
      </c>
      <c r="AC329" s="466"/>
      <c r="AD329" s="466"/>
      <c r="AE329" s="466"/>
      <c r="AF329" s="467">
        <f t="shared" si="51"/>
        <v>0</v>
      </c>
      <c r="AG329" s="468"/>
      <c r="AH329" s="468"/>
      <c r="AI329" s="469"/>
      <c r="AJ329" s="466">
        <f>IF(入力ｼｰﾄ2!BU329=TRUE,20000,IF(入力ｼｰﾄ2!BV329=TRUE,11000,IF(入力ｼｰﾄ2!BW329=TRUE,2000,0)))</f>
        <v>0</v>
      </c>
      <c r="AK329" s="466"/>
      <c r="AL329" s="466"/>
      <c r="AM329" s="466"/>
      <c r="AN329" s="466">
        <f>IF(AJ329="-","-",IF(入力ｼｰﾄ2!BW329=TRUE,2000,ROUNDDOWN(X329*AJ329,0)))</f>
        <v>0</v>
      </c>
      <c r="AO329" s="466"/>
      <c r="AP329" s="466"/>
      <c r="AQ329" s="466"/>
      <c r="AR329" s="466">
        <f>IF(入力ｼｰﾄ2!O331="",0,70000)</f>
        <v>0</v>
      </c>
      <c r="AS329" s="466"/>
      <c r="AT329" s="466"/>
      <c r="AU329" s="466"/>
      <c r="AV329" s="466">
        <f t="shared" si="49"/>
        <v>0</v>
      </c>
      <c r="AW329" s="466"/>
      <c r="AX329" s="466"/>
      <c r="AY329" s="466"/>
    </row>
    <row r="330" spans="1:51">
      <c r="A330" s="459">
        <v>255</v>
      </c>
      <c r="B330" s="459"/>
      <c r="C330" s="459" t="str">
        <f>IF(入力ｼｰﾄ2!O332="","",入力ｼｰﾄ2!O332)</f>
        <v/>
      </c>
      <c r="D330" s="459"/>
      <c r="E330" s="459"/>
      <c r="F330" s="459"/>
      <c r="G330" s="459"/>
      <c r="H330" s="459"/>
      <c r="I330" s="464">
        <f>IF(入力ｼｰﾄ2!U332="",0,入力ｼｰﾄ2!U332)</f>
        <v>0</v>
      </c>
      <c r="J330" s="464"/>
      <c r="K330" s="464"/>
      <c r="L330" s="464">
        <f>IF(入力ｼｰﾄ2!X332="",0,入力ｼｰﾄ2!X332)</f>
        <v>0</v>
      </c>
      <c r="M330" s="464"/>
      <c r="N330" s="464"/>
      <c r="O330" s="464">
        <f>IF(入力ｼｰﾄ2!AA332="",0,入力ｼｰﾄ2!AA332)</f>
        <v>0</v>
      </c>
      <c r="P330" s="464"/>
      <c r="Q330" s="464"/>
      <c r="R330" s="465">
        <f t="shared" si="50"/>
        <v>0</v>
      </c>
      <c r="S330" s="465"/>
      <c r="T330" s="465"/>
      <c r="U330" s="459">
        <f>IF(入力ｼｰﾄ2!AG332="",0,入力ｼｰﾄ2!AG332)</f>
        <v>0</v>
      </c>
      <c r="V330" s="459"/>
      <c r="W330" s="459"/>
      <c r="X330" s="465">
        <f t="shared" si="48"/>
        <v>0</v>
      </c>
      <c r="Y330" s="465"/>
      <c r="Z330" s="465"/>
      <c r="AA330" s="465"/>
      <c r="AB330" s="466">
        <f>IF(入力ｼｰﾄ2!AN332="",0,入力ｼｰﾄ2!AN332)</f>
        <v>0</v>
      </c>
      <c r="AC330" s="466"/>
      <c r="AD330" s="466"/>
      <c r="AE330" s="466"/>
      <c r="AF330" s="467">
        <f t="shared" si="51"/>
        <v>0</v>
      </c>
      <c r="AG330" s="468"/>
      <c r="AH330" s="468"/>
      <c r="AI330" s="469"/>
      <c r="AJ330" s="466">
        <f>IF(入力ｼｰﾄ2!BU330=TRUE,20000,IF(入力ｼｰﾄ2!BV330=TRUE,11000,IF(入力ｼｰﾄ2!BW330=TRUE,2000,0)))</f>
        <v>0</v>
      </c>
      <c r="AK330" s="466"/>
      <c r="AL330" s="466"/>
      <c r="AM330" s="466"/>
      <c r="AN330" s="466">
        <f>IF(AJ330="-","-",IF(入力ｼｰﾄ2!BW330=TRUE,2000,ROUNDDOWN(X330*AJ330,0)))</f>
        <v>0</v>
      </c>
      <c r="AO330" s="466"/>
      <c r="AP330" s="466"/>
      <c r="AQ330" s="466"/>
      <c r="AR330" s="466">
        <f>IF(入力ｼｰﾄ2!O332="",0,70000)</f>
        <v>0</v>
      </c>
      <c r="AS330" s="466"/>
      <c r="AT330" s="466"/>
      <c r="AU330" s="466"/>
      <c r="AV330" s="466">
        <f t="shared" si="49"/>
        <v>0</v>
      </c>
      <c r="AW330" s="466"/>
      <c r="AX330" s="466"/>
      <c r="AY330" s="466"/>
    </row>
    <row r="331" spans="1:51">
      <c r="A331" s="459">
        <v>256</v>
      </c>
      <c r="B331" s="459"/>
      <c r="C331" s="459" t="str">
        <f>IF(入力ｼｰﾄ2!O333="","",入力ｼｰﾄ2!O333)</f>
        <v/>
      </c>
      <c r="D331" s="459"/>
      <c r="E331" s="459"/>
      <c r="F331" s="459"/>
      <c r="G331" s="459"/>
      <c r="H331" s="459"/>
      <c r="I331" s="464">
        <f>IF(入力ｼｰﾄ2!U333="",0,入力ｼｰﾄ2!U333)</f>
        <v>0</v>
      </c>
      <c r="J331" s="464"/>
      <c r="K331" s="464"/>
      <c r="L331" s="464">
        <f>IF(入力ｼｰﾄ2!X333="",0,入力ｼｰﾄ2!X333)</f>
        <v>0</v>
      </c>
      <c r="M331" s="464"/>
      <c r="N331" s="464"/>
      <c r="O331" s="464">
        <f>IF(入力ｼｰﾄ2!AA333="",0,入力ｼｰﾄ2!AA333)</f>
        <v>0</v>
      </c>
      <c r="P331" s="464"/>
      <c r="Q331" s="464"/>
      <c r="R331" s="465">
        <f t="shared" si="50"/>
        <v>0</v>
      </c>
      <c r="S331" s="465"/>
      <c r="T331" s="465"/>
      <c r="U331" s="459">
        <f>IF(入力ｼｰﾄ2!AG333="",0,入力ｼｰﾄ2!AG333)</f>
        <v>0</v>
      </c>
      <c r="V331" s="459"/>
      <c r="W331" s="459"/>
      <c r="X331" s="465">
        <f t="shared" si="48"/>
        <v>0</v>
      </c>
      <c r="Y331" s="465"/>
      <c r="Z331" s="465"/>
      <c r="AA331" s="465"/>
      <c r="AB331" s="466">
        <f>IF(入力ｼｰﾄ2!AN333="",0,入力ｼｰﾄ2!AN333)</f>
        <v>0</v>
      </c>
      <c r="AC331" s="466"/>
      <c r="AD331" s="466"/>
      <c r="AE331" s="466"/>
      <c r="AF331" s="467">
        <f t="shared" si="51"/>
        <v>0</v>
      </c>
      <c r="AG331" s="468"/>
      <c r="AH331" s="468"/>
      <c r="AI331" s="469"/>
      <c r="AJ331" s="466">
        <f>IF(入力ｼｰﾄ2!BU331=TRUE,20000,IF(入力ｼｰﾄ2!BV331=TRUE,11000,IF(入力ｼｰﾄ2!BW331=TRUE,2000,0)))</f>
        <v>0</v>
      </c>
      <c r="AK331" s="466"/>
      <c r="AL331" s="466"/>
      <c r="AM331" s="466"/>
      <c r="AN331" s="466">
        <f>IF(AJ331="-","-",IF(入力ｼｰﾄ2!BW331=TRUE,2000,ROUNDDOWN(X331*AJ331,0)))</f>
        <v>0</v>
      </c>
      <c r="AO331" s="466"/>
      <c r="AP331" s="466"/>
      <c r="AQ331" s="466"/>
      <c r="AR331" s="466">
        <f>IF(入力ｼｰﾄ2!O333="",0,70000)</f>
        <v>0</v>
      </c>
      <c r="AS331" s="466"/>
      <c r="AT331" s="466"/>
      <c r="AU331" s="466"/>
      <c r="AV331" s="466">
        <f t="shared" si="49"/>
        <v>0</v>
      </c>
      <c r="AW331" s="466"/>
      <c r="AX331" s="466"/>
      <c r="AY331" s="466"/>
    </row>
    <row r="332" spans="1:51">
      <c r="A332" s="459">
        <v>257</v>
      </c>
      <c r="B332" s="459"/>
      <c r="C332" s="459" t="str">
        <f>IF(入力ｼｰﾄ2!O334="","",入力ｼｰﾄ2!O334)</f>
        <v/>
      </c>
      <c r="D332" s="459"/>
      <c r="E332" s="459"/>
      <c r="F332" s="459"/>
      <c r="G332" s="459"/>
      <c r="H332" s="459"/>
      <c r="I332" s="464">
        <f>IF(入力ｼｰﾄ2!U334="",0,入力ｼｰﾄ2!U334)</f>
        <v>0</v>
      </c>
      <c r="J332" s="464"/>
      <c r="K332" s="464"/>
      <c r="L332" s="464">
        <f>IF(入力ｼｰﾄ2!X334="",0,入力ｼｰﾄ2!X334)</f>
        <v>0</v>
      </c>
      <c r="M332" s="464"/>
      <c r="N332" s="464"/>
      <c r="O332" s="464">
        <f>IF(入力ｼｰﾄ2!AA334="",0,入力ｼｰﾄ2!AA334)</f>
        <v>0</v>
      </c>
      <c r="P332" s="464"/>
      <c r="Q332" s="464"/>
      <c r="R332" s="465">
        <f t="shared" si="50"/>
        <v>0</v>
      </c>
      <c r="S332" s="465"/>
      <c r="T332" s="465"/>
      <c r="U332" s="459">
        <f>IF(入力ｼｰﾄ2!AG334="",0,入力ｼｰﾄ2!AG334)</f>
        <v>0</v>
      </c>
      <c r="V332" s="459"/>
      <c r="W332" s="459"/>
      <c r="X332" s="465">
        <f t="shared" si="48"/>
        <v>0</v>
      </c>
      <c r="Y332" s="465"/>
      <c r="Z332" s="465"/>
      <c r="AA332" s="465"/>
      <c r="AB332" s="466">
        <f>IF(入力ｼｰﾄ2!AN334="",0,入力ｼｰﾄ2!AN334)</f>
        <v>0</v>
      </c>
      <c r="AC332" s="466"/>
      <c r="AD332" s="466"/>
      <c r="AE332" s="466"/>
      <c r="AF332" s="467">
        <f t="shared" si="51"/>
        <v>0</v>
      </c>
      <c r="AG332" s="468"/>
      <c r="AH332" s="468"/>
      <c r="AI332" s="469"/>
      <c r="AJ332" s="466">
        <f>IF(入力ｼｰﾄ2!BU332=TRUE,20000,IF(入力ｼｰﾄ2!BV332=TRUE,11000,IF(入力ｼｰﾄ2!BW332=TRUE,2000,0)))</f>
        <v>0</v>
      </c>
      <c r="AK332" s="466"/>
      <c r="AL332" s="466"/>
      <c r="AM332" s="466"/>
      <c r="AN332" s="466">
        <f>IF(AJ332="-","-",IF(入力ｼｰﾄ2!BW332=TRUE,2000,ROUNDDOWN(X332*AJ332,0)))</f>
        <v>0</v>
      </c>
      <c r="AO332" s="466"/>
      <c r="AP332" s="466"/>
      <c r="AQ332" s="466"/>
      <c r="AR332" s="466">
        <f>IF(入力ｼｰﾄ2!O334="",0,70000)</f>
        <v>0</v>
      </c>
      <c r="AS332" s="466"/>
      <c r="AT332" s="466"/>
      <c r="AU332" s="466"/>
      <c r="AV332" s="466">
        <f t="shared" si="49"/>
        <v>0</v>
      </c>
      <c r="AW332" s="466"/>
      <c r="AX332" s="466"/>
      <c r="AY332" s="466"/>
    </row>
    <row r="333" spans="1:51">
      <c r="A333" s="459">
        <v>258</v>
      </c>
      <c r="B333" s="459"/>
      <c r="C333" s="459" t="str">
        <f>IF(入力ｼｰﾄ2!O335="","",入力ｼｰﾄ2!O335)</f>
        <v/>
      </c>
      <c r="D333" s="459"/>
      <c r="E333" s="459"/>
      <c r="F333" s="459"/>
      <c r="G333" s="459"/>
      <c r="H333" s="459"/>
      <c r="I333" s="464">
        <f>IF(入力ｼｰﾄ2!U335="",0,入力ｼｰﾄ2!U335)</f>
        <v>0</v>
      </c>
      <c r="J333" s="464"/>
      <c r="K333" s="464"/>
      <c r="L333" s="464">
        <f>IF(入力ｼｰﾄ2!X335="",0,入力ｼｰﾄ2!X335)</f>
        <v>0</v>
      </c>
      <c r="M333" s="464"/>
      <c r="N333" s="464"/>
      <c r="O333" s="464">
        <f>IF(入力ｼｰﾄ2!AA335="",0,入力ｼｰﾄ2!AA335)</f>
        <v>0</v>
      </c>
      <c r="P333" s="464"/>
      <c r="Q333" s="464"/>
      <c r="R333" s="465">
        <f t="shared" si="50"/>
        <v>0</v>
      </c>
      <c r="S333" s="465"/>
      <c r="T333" s="465"/>
      <c r="U333" s="459">
        <f>IF(入力ｼｰﾄ2!AG335="",0,入力ｼｰﾄ2!AG335)</f>
        <v>0</v>
      </c>
      <c r="V333" s="459"/>
      <c r="W333" s="459"/>
      <c r="X333" s="465">
        <f t="shared" si="48"/>
        <v>0</v>
      </c>
      <c r="Y333" s="465"/>
      <c r="Z333" s="465"/>
      <c r="AA333" s="465"/>
      <c r="AB333" s="466">
        <f>IF(入力ｼｰﾄ2!AN335="",0,入力ｼｰﾄ2!AN335)</f>
        <v>0</v>
      </c>
      <c r="AC333" s="466"/>
      <c r="AD333" s="466"/>
      <c r="AE333" s="466"/>
      <c r="AF333" s="467">
        <f t="shared" si="51"/>
        <v>0</v>
      </c>
      <c r="AG333" s="468"/>
      <c r="AH333" s="468"/>
      <c r="AI333" s="469"/>
      <c r="AJ333" s="466">
        <f>IF(入力ｼｰﾄ2!BU333=TRUE,20000,IF(入力ｼｰﾄ2!BV333=TRUE,11000,IF(入力ｼｰﾄ2!BW333=TRUE,2000,0)))</f>
        <v>0</v>
      </c>
      <c r="AK333" s="466"/>
      <c r="AL333" s="466"/>
      <c r="AM333" s="466"/>
      <c r="AN333" s="466">
        <f>IF(AJ333="-","-",IF(入力ｼｰﾄ2!BW333=TRUE,2000,ROUNDDOWN(X333*AJ333,0)))</f>
        <v>0</v>
      </c>
      <c r="AO333" s="466"/>
      <c r="AP333" s="466"/>
      <c r="AQ333" s="466"/>
      <c r="AR333" s="466">
        <f>IF(入力ｼｰﾄ2!O335="",0,70000)</f>
        <v>0</v>
      </c>
      <c r="AS333" s="466"/>
      <c r="AT333" s="466"/>
      <c r="AU333" s="466"/>
      <c r="AV333" s="466">
        <f t="shared" si="49"/>
        <v>0</v>
      </c>
      <c r="AW333" s="466"/>
      <c r="AX333" s="466"/>
      <c r="AY333" s="466"/>
    </row>
    <row r="334" spans="1:51">
      <c r="A334" s="459">
        <v>259</v>
      </c>
      <c r="B334" s="459"/>
      <c r="C334" s="459" t="str">
        <f>IF(入力ｼｰﾄ2!O336="","",入力ｼｰﾄ2!O336)</f>
        <v/>
      </c>
      <c r="D334" s="459"/>
      <c r="E334" s="459"/>
      <c r="F334" s="459"/>
      <c r="G334" s="459"/>
      <c r="H334" s="459"/>
      <c r="I334" s="464">
        <f>IF(入力ｼｰﾄ2!U336="",0,入力ｼｰﾄ2!U336)</f>
        <v>0</v>
      </c>
      <c r="J334" s="464"/>
      <c r="K334" s="464"/>
      <c r="L334" s="464">
        <f>IF(入力ｼｰﾄ2!X336="",0,入力ｼｰﾄ2!X336)</f>
        <v>0</v>
      </c>
      <c r="M334" s="464"/>
      <c r="N334" s="464"/>
      <c r="O334" s="464">
        <f>IF(入力ｼｰﾄ2!AA336="",0,入力ｼｰﾄ2!AA336)</f>
        <v>0</v>
      </c>
      <c r="P334" s="464"/>
      <c r="Q334" s="464"/>
      <c r="R334" s="465">
        <f t="shared" si="50"/>
        <v>0</v>
      </c>
      <c r="S334" s="465"/>
      <c r="T334" s="465"/>
      <c r="U334" s="459">
        <f>IF(入力ｼｰﾄ2!AG336="",0,入力ｼｰﾄ2!AG336)</f>
        <v>0</v>
      </c>
      <c r="V334" s="459"/>
      <c r="W334" s="459"/>
      <c r="X334" s="465">
        <f t="shared" si="48"/>
        <v>0</v>
      </c>
      <c r="Y334" s="465"/>
      <c r="Z334" s="465"/>
      <c r="AA334" s="465"/>
      <c r="AB334" s="466">
        <f>IF(入力ｼｰﾄ2!AN336="",0,入力ｼｰﾄ2!AN336)</f>
        <v>0</v>
      </c>
      <c r="AC334" s="466"/>
      <c r="AD334" s="466"/>
      <c r="AE334" s="466"/>
      <c r="AF334" s="467">
        <f t="shared" si="51"/>
        <v>0</v>
      </c>
      <c r="AG334" s="468"/>
      <c r="AH334" s="468"/>
      <c r="AI334" s="469"/>
      <c r="AJ334" s="466">
        <f>IF(入力ｼｰﾄ2!BU334=TRUE,20000,IF(入力ｼｰﾄ2!BV334=TRUE,11000,IF(入力ｼｰﾄ2!BW334=TRUE,2000,0)))</f>
        <v>0</v>
      </c>
      <c r="AK334" s="466"/>
      <c r="AL334" s="466"/>
      <c r="AM334" s="466"/>
      <c r="AN334" s="466">
        <f>IF(AJ334="-","-",IF(入力ｼｰﾄ2!BW334=TRUE,2000,ROUNDDOWN(X334*AJ334,0)))</f>
        <v>0</v>
      </c>
      <c r="AO334" s="466"/>
      <c r="AP334" s="466"/>
      <c r="AQ334" s="466"/>
      <c r="AR334" s="466">
        <f>IF(入力ｼｰﾄ2!O336="",0,70000)</f>
        <v>0</v>
      </c>
      <c r="AS334" s="466"/>
      <c r="AT334" s="466"/>
      <c r="AU334" s="466"/>
      <c r="AV334" s="466">
        <f t="shared" si="49"/>
        <v>0</v>
      </c>
      <c r="AW334" s="466"/>
      <c r="AX334" s="466"/>
      <c r="AY334" s="466"/>
    </row>
    <row r="335" spans="1:51">
      <c r="A335" s="459">
        <v>260</v>
      </c>
      <c r="B335" s="459"/>
      <c r="C335" s="459" t="str">
        <f>IF(入力ｼｰﾄ2!O337="","",入力ｼｰﾄ2!O337)</f>
        <v/>
      </c>
      <c r="D335" s="459"/>
      <c r="E335" s="459"/>
      <c r="F335" s="459"/>
      <c r="G335" s="459"/>
      <c r="H335" s="459"/>
      <c r="I335" s="464">
        <f>IF(入力ｼｰﾄ2!U337="",0,入力ｼｰﾄ2!U337)</f>
        <v>0</v>
      </c>
      <c r="J335" s="464"/>
      <c r="K335" s="464"/>
      <c r="L335" s="464">
        <f>IF(入力ｼｰﾄ2!X337="",0,入力ｼｰﾄ2!X337)</f>
        <v>0</v>
      </c>
      <c r="M335" s="464"/>
      <c r="N335" s="464"/>
      <c r="O335" s="464">
        <f>IF(入力ｼｰﾄ2!AA337="",0,入力ｼｰﾄ2!AA337)</f>
        <v>0</v>
      </c>
      <c r="P335" s="464"/>
      <c r="Q335" s="464"/>
      <c r="R335" s="465">
        <f t="shared" si="50"/>
        <v>0</v>
      </c>
      <c r="S335" s="465"/>
      <c r="T335" s="465"/>
      <c r="U335" s="459">
        <f>IF(入力ｼｰﾄ2!AG337="",0,入力ｼｰﾄ2!AG337)</f>
        <v>0</v>
      </c>
      <c r="V335" s="459"/>
      <c r="W335" s="459"/>
      <c r="X335" s="465">
        <f t="shared" si="48"/>
        <v>0</v>
      </c>
      <c r="Y335" s="465"/>
      <c r="Z335" s="465"/>
      <c r="AA335" s="465"/>
      <c r="AB335" s="466">
        <f>IF(入力ｼｰﾄ2!AN337="",0,入力ｼｰﾄ2!AN337)</f>
        <v>0</v>
      </c>
      <c r="AC335" s="466"/>
      <c r="AD335" s="466"/>
      <c r="AE335" s="466"/>
      <c r="AF335" s="467">
        <f t="shared" si="51"/>
        <v>0</v>
      </c>
      <c r="AG335" s="468"/>
      <c r="AH335" s="468"/>
      <c r="AI335" s="469"/>
      <c r="AJ335" s="466">
        <f>IF(入力ｼｰﾄ2!BU335=TRUE,20000,IF(入力ｼｰﾄ2!BV335=TRUE,11000,IF(入力ｼｰﾄ2!BW335=TRUE,2000,0)))</f>
        <v>0</v>
      </c>
      <c r="AK335" s="466"/>
      <c r="AL335" s="466"/>
      <c r="AM335" s="466"/>
      <c r="AN335" s="466">
        <f>IF(AJ335="-","-",IF(入力ｼｰﾄ2!BW335=TRUE,2000,ROUNDDOWN(X335*AJ335,0)))</f>
        <v>0</v>
      </c>
      <c r="AO335" s="466"/>
      <c r="AP335" s="466"/>
      <c r="AQ335" s="466"/>
      <c r="AR335" s="466">
        <f>IF(入力ｼｰﾄ2!O337="",0,70000)</f>
        <v>0</v>
      </c>
      <c r="AS335" s="466"/>
      <c r="AT335" s="466"/>
      <c r="AU335" s="466"/>
      <c r="AV335" s="466">
        <f t="shared" si="49"/>
        <v>0</v>
      </c>
      <c r="AW335" s="466"/>
      <c r="AX335" s="466"/>
      <c r="AY335" s="466"/>
    </row>
    <row r="336" spans="1:51">
      <c r="A336" s="459">
        <v>261</v>
      </c>
      <c r="B336" s="459"/>
      <c r="C336" s="459" t="str">
        <f>IF(入力ｼｰﾄ2!O338="","",入力ｼｰﾄ2!O338)</f>
        <v/>
      </c>
      <c r="D336" s="459"/>
      <c r="E336" s="459"/>
      <c r="F336" s="459"/>
      <c r="G336" s="459"/>
      <c r="H336" s="459"/>
      <c r="I336" s="464">
        <f>IF(入力ｼｰﾄ2!U338="",0,入力ｼｰﾄ2!U338)</f>
        <v>0</v>
      </c>
      <c r="J336" s="464"/>
      <c r="K336" s="464"/>
      <c r="L336" s="464">
        <f>IF(入力ｼｰﾄ2!X338="",0,入力ｼｰﾄ2!X338)</f>
        <v>0</v>
      </c>
      <c r="M336" s="464"/>
      <c r="N336" s="464"/>
      <c r="O336" s="464">
        <f>IF(入力ｼｰﾄ2!AA338="",0,入力ｼｰﾄ2!AA338)</f>
        <v>0</v>
      </c>
      <c r="P336" s="464"/>
      <c r="Q336" s="464"/>
      <c r="R336" s="465">
        <f t="shared" si="50"/>
        <v>0</v>
      </c>
      <c r="S336" s="465"/>
      <c r="T336" s="465"/>
      <c r="U336" s="459">
        <f>IF(入力ｼｰﾄ2!AG338="",0,入力ｼｰﾄ2!AG338)</f>
        <v>0</v>
      </c>
      <c r="V336" s="459"/>
      <c r="W336" s="459"/>
      <c r="X336" s="465">
        <f t="shared" si="48"/>
        <v>0</v>
      </c>
      <c r="Y336" s="465"/>
      <c r="Z336" s="465"/>
      <c r="AA336" s="465"/>
      <c r="AB336" s="466">
        <f>IF(入力ｼｰﾄ2!AN338="",0,入力ｼｰﾄ2!AN338)</f>
        <v>0</v>
      </c>
      <c r="AC336" s="466"/>
      <c r="AD336" s="466"/>
      <c r="AE336" s="466"/>
      <c r="AF336" s="467">
        <f t="shared" si="51"/>
        <v>0</v>
      </c>
      <c r="AG336" s="468"/>
      <c r="AH336" s="468"/>
      <c r="AI336" s="469"/>
      <c r="AJ336" s="466">
        <f>IF(入力ｼｰﾄ2!BU336=TRUE,20000,IF(入力ｼｰﾄ2!BV336=TRUE,11000,IF(入力ｼｰﾄ2!BW336=TRUE,2000,0)))</f>
        <v>0</v>
      </c>
      <c r="AK336" s="466"/>
      <c r="AL336" s="466"/>
      <c r="AM336" s="466"/>
      <c r="AN336" s="466">
        <f>IF(AJ336="-","-",IF(入力ｼｰﾄ2!BW336=TRUE,2000,ROUNDDOWN(X336*AJ336,0)))</f>
        <v>0</v>
      </c>
      <c r="AO336" s="466"/>
      <c r="AP336" s="466"/>
      <c r="AQ336" s="466"/>
      <c r="AR336" s="466">
        <f>IF(入力ｼｰﾄ2!O338="",0,70000)</f>
        <v>0</v>
      </c>
      <c r="AS336" s="466"/>
      <c r="AT336" s="466"/>
      <c r="AU336" s="466"/>
      <c r="AV336" s="466">
        <f t="shared" si="49"/>
        <v>0</v>
      </c>
      <c r="AW336" s="466"/>
      <c r="AX336" s="466"/>
      <c r="AY336" s="466"/>
    </row>
    <row r="337" spans="1:51">
      <c r="A337" s="459">
        <v>262</v>
      </c>
      <c r="B337" s="459"/>
      <c r="C337" s="459" t="str">
        <f>IF(入力ｼｰﾄ2!O339="","",入力ｼｰﾄ2!O339)</f>
        <v/>
      </c>
      <c r="D337" s="459"/>
      <c r="E337" s="459"/>
      <c r="F337" s="459"/>
      <c r="G337" s="459"/>
      <c r="H337" s="459"/>
      <c r="I337" s="464">
        <f>IF(入力ｼｰﾄ2!U339="",0,入力ｼｰﾄ2!U339)</f>
        <v>0</v>
      </c>
      <c r="J337" s="464"/>
      <c r="K337" s="464"/>
      <c r="L337" s="464">
        <f>IF(入力ｼｰﾄ2!X339="",0,入力ｼｰﾄ2!X339)</f>
        <v>0</v>
      </c>
      <c r="M337" s="464"/>
      <c r="N337" s="464"/>
      <c r="O337" s="464">
        <f>IF(入力ｼｰﾄ2!AA339="",0,入力ｼｰﾄ2!AA339)</f>
        <v>0</v>
      </c>
      <c r="P337" s="464"/>
      <c r="Q337" s="464"/>
      <c r="R337" s="465">
        <f t="shared" si="50"/>
        <v>0</v>
      </c>
      <c r="S337" s="465"/>
      <c r="T337" s="465"/>
      <c r="U337" s="459">
        <f>IF(入力ｼｰﾄ2!AG339="",0,入力ｼｰﾄ2!AG339)</f>
        <v>0</v>
      </c>
      <c r="V337" s="459"/>
      <c r="W337" s="459"/>
      <c r="X337" s="465">
        <f t="shared" si="48"/>
        <v>0</v>
      </c>
      <c r="Y337" s="465"/>
      <c r="Z337" s="465"/>
      <c r="AA337" s="465"/>
      <c r="AB337" s="466">
        <f>IF(入力ｼｰﾄ2!AN339="",0,入力ｼｰﾄ2!AN339)</f>
        <v>0</v>
      </c>
      <c r="AC337" s="466"/>
      <c r="AD337" s="466"/>
      <c r="AE337" s="466"/>
      <c r="AF337" s="467">
        <f t="shared" si="51"/>
        <v>0</v>
      </c>
      <c r="AG337" s="468"/>
      <c r="AH337" s="468"/>
      <c r="AI337" s="469"/>
      <c r="AJ337" s="466">
        <f>IF(入力ｼｰﾄ2!BU337=TRUE,20000,IF(入力ｼｰﾄ2!BV337=TRUE,11000,IF(入力ｼｰﾄ2!BW337=TRUE,2000,0)))</f>
        <v>0</v>
      </c>
      <c r="AK337" s="466"/>
      <c r="AL337" s="466"/>
      <c r="AM337" s="466"/>
      <c r="AN337" s="466">
        <f>IF(AJ337="-","-",IF(入力ｼｰﾄ2!BW337=TRUE,2000,ROUNDDOWN(X337*AJ337,0)))</f>
        <v>0</v>
      </c>
      <c r="AO337" s="466"/>
      <c r="AP337" s="466"/>
      <c r="AQ337" s="466"/>
      <c r="AR337" s="466">
        <f>IF(入力ｼｰﾄ2!O339="",0,70000)</f>
        <v>0</v>
      </c>
      <c r="AS337" s="466"/>
      <c r="AT337" s="466"/>
      <c r="AU337" s="466"/>
      <c r="AV337" s="466">
        <f t="shared" si="49"/>
        <v>0</v>
      </c>
      <c r="AW337" s="466"/>
      <c r="AX337" s="466"/>
      <c r="AY337" s="466"/>
    </row>
    <row r="338" spans="1:51">
      <c r="A338" s="459">
        <v>263</v>
      </c>
      <c r="B338" s="459"/>
      <c r="C338" s="459" t="str">
        <f>IF(入力ｼｰﾄ2!O340="","",入力ｼｰﾄ2!O340)</f>
        <v/>
      </c>
      <c r="D338" s="459"/>
      <c r="E338" s="459"/>
      <c r="F338" s="459"/>
      <c r="G338" s="459"/>
      <c r="H338" s="459"/>
      <c r="I338" s="464">
        <f>IF(入力ｼｰﾄ2!U340="",0,入力ｼｰﾄ2!U340)</f>
        <v>0</v>
      </c>
      <c r="J338" s="464"/>
      <c r="K338" s="464"/>
      <c r="L338" s="464">
        <f>IF(入力ｼｰﾄ2!X340="",0,入力ｼｰﾄ2!X340)</f>
        <v>0</v>
      </c>
      <c r="M338" s="464"/>
      <c r="N338" s="464"/>
      <c r="O338" s="464">
        <f>IF(入力ｼｰﾄ2!AA340="",0,入力ｼｰﾄ2!AA340)</f>
        <v>0</v>
      </c>
      <c r="P338" s="464"/>
      <c r="Q338" s="464"/>
      <c r="R338" s="465">
        <f t="shared" si="50"/>
        <v>0</v>
      </c>
      <c r="S338" s="465"/>
      <c r="T338" s="465"/>
      <c r="U338" s="459">
        <f>IF(入力ｼｰﾄ2!AG340="",0,入力ｼｰﾄ2!AG340)</f>
        <v>0</v>
      </c>
      <c r="V338" s="459"/>
      <c r="W338" s="459"/>
      <c r="X338" s="465">
        <f t="shared" si="48"/>
        <v>0</v>
      </c>
      <c r="Y338" s="465"/>
      <c r="Z338" s="465"/>
      <c r="AA338" s="465"/>
      <c r="AB338" s="466">
        <f>IF(入力ｼｰﾄ2!AN340="",0,入力ｼｰﾄ2!AN340)</f>
        <v>0</v>
      </c>
      <c r="AC338" s="466"/>
      <c r="AD338" s="466"/>
      <c r="AE338" s="466"/>
      <c r="AF338" s="467">
        <f t="shared" si="51"/>
        <v>0</v>
      </c>
      <c r="AG338" s="468"/>
      <c r="AH338" s="468"/>
      <c r="AI338" s="469"/>
      <c r="AJ338" s="466">
        <f>IF(入力ｼｰﾄ2!BU338=TRUE,20000,IF(入力ｼｰﾄ2!BV338=TRUE,11000,IF(入力ｼｰﾄ2!BW338=TRUE,2000,0)))</f>
        <v>0</v>
      </c>
      <c r="AK338" s="466"/>
      <c r="AL338" s="466"/>
      <c r="AM338" s="466"/>
      <c r="AN338" s="466">
        <f>IF(AJ338="-","-",IF(入力ｼｰﾄ2!BW338=TRUE,2000,ROUNDDOWN(X338*AJ338,0)))</f>
        <v>0</v>
      </c>
      <c r="AO338" s="466"/>
      <c r="AP338" s="466"/>
      <c r="AQ338" s="466"/>
      <c r="AR338" s="466">
        <f>IF(入力ｼｰﾄ2!O340="",0,70000)</f>
        <v>0</v>
      </c>
      <c r="AS338" s="466"/>
      <c r="AT338" s="466"/>
      <c r="AU338" s="466"/>
      <c r="AV338" s="466">
        <f t="shared" si="49"/>
        <v>0</v>
      </c>
      <c r="AW338" s="466"/>
      <c r="AX338" s="466"/>
      <c r="AY338" s="466"/>
    </row>
    <row r="339" spans="1:51">
      <c r="A339" s="459">
        <v>264</v>
      </c>
      <c r="B339" s="459"/>
      <c r="C339" s="459" t="str">
        <f>IF(入力ｼｰﾄ2!O341="","",入力ｼｰﾄ2!O341)</f>
        <v/>
      </c>
      <c r="D339" s="459"/>
      <c r="E339" s="459"/>
      <c r="F339" s="459"/>
      <c r="G339" s="459"/>
      <c r="H339" s="459"/>
      <c r="I339" s="464">
        <f>IF(入力ｼｰﾄ2!U341="",0,入力ｼｰﾄ2!U341)</f>
        <v>0</v>
      </c>
      <c r="J339" s="464"/>
      <c r="K339" s="464"/>
      <c r="L339" s="464">
        <f>IF(入力ｼｰﾄ2!X341="",0,入力ｼｰﾄ2!X341)</f>
        <v>0</v>
      </c>
      <c r="M339" s="464"/>
      <c r="N339" s="464"/>
      <c r="O339" s="464">
        <f>IF(入力ｼｰﾄ2!AA341="",0,入力ｼｰﾄ2!AA341)</f>
        <v>0</v>
      </c>
      <c r="P339" s="464"/>
      <c r="Q339" s="464"/>
      <c r="R339" s="465">
        <f t="shared" si="50"/>
        <v>0</v>
      </c>
      <c r="S339" s="465"/>
      <c r="T339" s="465"/>
      <c r="U339" s="459">
        <f>IF(入力ｼｰﾄ2!AG341="",0,入力ｼｰﾄ2!AG341)</f>
        <v>0</v>
      </c>
      <c r="V339" s="459"/>
      <c r="W339" s="459"/>
      <c r="X339" s="465">
        <f t="shared" si="48"/>
        <v>0</v>
      </c>
      <c r="Y339" s="465"/>
      <c r="Z339" s="465"/>
      <c r="AA339" s="465"/>
      <c r="AB339" s="466">
        <f>IF(入力ｼｰﾄ2!AN341="",0,入力ｼｰﾄ2!AN341)</f>
        <v>0</v>
      </c>
      <c r="AC339" s="466"/>
      <c r="AD339" s="466"/>
      <c r="AE339" s="466"/>
      <c r="AF339" s="467">
        <f t="shared" si="51"/>
        <v>0</v>
      </c>
      <c r="AG339" s="468"/>
      <c r="AH339" s="468"/>
      <c r="AI339" s="469"/>
      <c r="AJ339" s="466">
        <f>IF(入力ｼｰﾄ2!BU339=TRUE,20000,IF(入力ｼｰﾄ2!BV339=TRUE,11000,IF(入力ｼｰﾄ2!BW339=TRUE,2000,0)))</f>
        <v>0</v>
      </c>
      <c r="AK339" s="466"/>
      <c r="AL339" s="466"/>
      <c r="AM339" s="466"/>
      <c r="AN339" s="466">
        <f>IF(AJ339="-","-",IF(入力ｼｰﾄ2!BW339=TRUE,2000,ROUNDDOWN(X339*AJ339,0)))</f>
        <v>0</v>
      </c>
      <c r="AO339" s="466"/>
      <c r="AP339" s="466"/>
      <c r="AQ339" s="466"/>
      <c r="AR339" s="466">
        <f>IF(入力ｼｰﾄ2!O341="",0,70000)</f>
        <v>0</v>
      </c>
      <c r="AS339" s="466"/>
      <c r="AT339" s="466"/>
      <c r="AU339" s="466"/>
      <c r="AV339" s="466">
        <f t="shared" si="49"/>
        <v>0</v>
      </c>
      <c r="AW339" s="466"/>
      <c r="AX339" s="466"/>
      <c r="AY339" s="466"/>
    </row>
    <row r="340" spans="1:51">
      <c r="A340" s="459">
        <v>265</v>
      </c>
      <c r="B340" s="459"/>
      <c r="C340" s="459" t="str">
        <f>IF(入力ｼｰﾄ2!O342="","",入力ｼｰﾄ2!O342)</f>
        <v/>
      </c>
      <c r="D340" s="459"/>
      <c r="E340" s="459"/>
      <c r="F340" s="459"/>
      <c r="G340" s="459"/>
      <c r="H340" s="459"/>
      <c r="I340" s="464">
        <f>IF(入力ｼｰﾄ2!U342="",0,入力ｼｰﾄ2!U342)</f>
        <v>0</v>
      </c>
      <c r="J340" s="464"/>
      <c r="K340" s="464"/>
      <c r="L340" s="464">
        <f>IF(入力ｼｰﾄ2!X342="",0,入力ｼｰﾄ2!X342)</f>
        <v>0</v>
      </c>
      <c r="M340" s="464"/>
      <c r="N340" s="464"/>
      <c r="O340" s="464">
        <f>IF(入力ｼｰﾄ2!AA342="",0,入力ｼｰﾄ2!AA342)</f>
        <v>0</v>
      </c>
      <c r="P340" s="464"/>
      <c r="Q340" s="464"/>
      <c r="R340" s="465">
        <f t="shared" si="50"/>
        <v>0</v>
      </c>
      <c r="S340" s="465"/>
      <c r="T340" s="465"/>
      <c r="U340" s="459">
        <f>IF(入力ｼｰﾄ2!AG342="",0,入力ｼｰﾄ2!AG342)</f>
        <v>0</v>
      </c>
      <c r="V340" s="459"/>
      <c r="W340" s="459"/>
      <c r="X340" s="465">
        <f t="shared" si="48"/>
        <v>0</v>
      </c>
      <c r="Y340" s="465"/>
      <c r="Z340" s="465"/>
      <c r="AA340" s="465"/>
      <c r="AB340" s="466">
        <f>IF(入力ｼｰﾄ2!AN342="",0,入力ｼｰﾄ2!AN342)</f>
        <v>0</v>
      </c>
      <c r="AC340" s="466"/>
      <c r="AD340" s="466"/>
      <c r="AE340" s="466"/>
      <c r="AF340" s="467">
        <f t="shared" si="51"/>
        <v>0</v>
      </c>
      <c r="AG340" s="468"/>
      <c r="AH340" s="468"/>
      <c r="AI340" s="469"/>
      <c r="AJ340" s="466">
        <f>IF(入力ｼｰﾄ2!BU340=TRUE,20000,IF(入力ｼｰﾄ2!BV340=TRUE,11000,IF(入力ｼｰﾄ2!BW340=TRUE,2000,0)))</f>
        <v>0</v>
      </c>
      <c r="AK340" s="466"/>
      <c r="AL340" s="466"/>
      <c r="AM340" s="466"/>
      <c r="AN340" s="466">
        <f>IF(AJ340="-","-",IF(入力ｼｰﾄ2!BW340=TRUE,2000,ROUNDDOWN(X340*AJ340,0)))</f>
        <v>0</v>
      </c>
      <c r="AO340" s="466"/>
      <c r="AP340" s="466"/>
      <c r="AQ340" s="466"/>
      <c r="AR340" s="466">
        <f>IF(入力ｼｰﾄ2!O342="",0,70000)</f>
        <v>0</v>
      </c>
      <c r="AS340" s="466"/>
      <c r="AT340" s="466"/>
      <c r="AU340" s="466"/>
      <c r="AV340" s="466">
        <f t="shared" si="49"/>
        <v>0</v>
      </c>
      <c r="AW340" s="466"/>
      <c r="AX340" s="466"/>
      <c r="AY340" s="466"/>
    </row>
    <row r="341" spans="1:51">
      <c r="A341" s="459">
        <v>266</v>
      </c>
      <c r="B341" s="459"/>
      <c r="C341" s="459" t="str">
        <f>IF(入力ｼｰﾄ2!O343="","",入力ｼｰﾄ2!O343)</f>
        <v/>
      </c>
      <c r="D341" s="459"/>
      <c r="E341" s="459"/>
      <c r="F341" s="459"/>
      <c r="G341" s="459"/>
      <c r="H341" s="459"/>
      <c r="I341" s="464">
        <f>IF(入力ｼｰﾄ2!U343="",0,入力ｼｰﾄ2!U343)</f>
        <v>0</v>
      </c>
      <c r="J341" s="464"/>
      <c r="K341" s="464"/>
      <c r="L341" s="464">
        <f>IF(入力ｼｰﾄ2!X343="",0,入力ｼｰﾄ2!X343)</f>
        <v>0</v>
      </c>
      <c r="M341" s="464"/>
      <c r="N341" s="464"/>
      <c r="O341" s="464">
        <f>IF(入力ｼｰﾄ2!AA343="",0,入力ｼｰﾄ2!AA343)</f>
        <v>0</v>
      </c>
      <c r="P341" s="464"/>
      <c r="Q341" s="464"/>
      <c r="R341" s="465">
        <f t="shared" si="50"/>
        <v>0</v>
      </c>
      <c r="S341" s="465"/>
      <c r="T341" s="465"/>
      <c r="U341" s="459">
        <f>IF(入力ｼｰﾄ2!AG343="",0,入力ｼｰﾄ2!AG343)</f>
        <v>0</v>
      </c>
      <c r="V341" s="459"/>
      <c r="W341" s="459"/>
      <c r="X341" s="465">
        <f t="shared" si="48"/>
        <v>0</v>
      </c>
      <c r="Y341" s="465"/>
      <c r="Z341" s="465"/>
      <c r="AA341" s="465"/>
      <c r="AB341" s="466">
        <f>IF(入力ｼｰﾄ2!AN343="",0,入力ｼｰﾄ2!AN343)</f>
        <v>0</v>
      </c>
      <c r="AC341" s="466"/>
      <c r="AD341" s="466"/>
      <c r="AE341" s="466"/>
      <c r="AF341" s="467">
        <f t="shared" si="51"/>
        <v>0</v>
      </c>
      <c r="AG341" s="468"/>
      <c r="AH341" s="468"/>
      <c r="AI341" s="469"/>
      <c r="AJ341" s="466">
        <f>IF(入力ｼｰﾄ2!BU341=TRUE,20000,IF(入力ｼｰﾄ2!BV341=TRUE,11000,IF(入力ｼｰﾄ2!BW341=TRUE,2000,0)))</f>
        <v>0</v>
      </c>
      <c r="AK341" s="466"/>
      <c r="AL341" s="466"/>
      <c r="AM341" s="466"/>
      <c r="AN341" s="466">
        <f>IF(AJ341="-","-",IF(入力ｼｰﾄ2!BW341=TRUE,2000,ROUNDDOWN(X341*AJ341,0)))</f>
        <v>0</v>
      </c>
      <c r="AO341" s="466"/>
      <c r="AP341" s="466"/>
      <c r="AQ341" s="466"/>
      <c r="AR341" s="466">
        <f>IF(入力ｼｰﾄ2!O343="",0,70000)</f>
        <v>0</v>
      </c>
      <c r="AS341" s="466"/>
      <c r="AT341" s="466"/>
      <c r="AU341" s="466"/>
      <c r="AV341" s="466">
        <f t="shared" si="49"/>
        <v>0</v>
      </c>
      <c r="AW341" s="466"/>
      <c r="AX341" s="466"/>
      <c r="AY341" s="466"/>
    </row>
    <row r="342" spans="1:51">
      <c r="A342" s="459">
        <v>267</v>
      </c>
      <c r="B342" s="459"/>
      <c r="C342" s="459" t="str">
        <f>IF(入力ｼｰﾄ2!O344="","",入力ｼｰﾄ2!O344)</f>
        <v/>
      </c>
      <c r="D342" s="459"/>
      <c r="E342" s="459"/>
      <c r="F342" s="459"/>
      <c r="G342" s="459"/>
      <c r="H342" s="459"/>
      <c r="I342" s="464">
        <f>IF(入力ｼｰﾄ2!U344="",0,入力ｼｰﾄ2!U344)</f>
        <v>0</v>
      </c>
      <c r="J342" s="464"/>
      <c r="K342" s="464"/>
      <c r="L342" s="464">
        <f>IF(入力ｼｰﾄ2!X344="",0,入力ｼｰﾄ2!X344)</f>
        <v>0</v>
      </c>
      <c r="M342" s="464"/>
      <c r="N342" s="464"/>
      <c r="O342" s="464">
        <f>IF(入力ｼｰﾄ2!AA344="",0,入力ｼｰﾄ2!AA344)</f>
        <v>0</v>
      </c>
      <c r="P342" s="464"/>
      <c r="Q342" s="464"/>
      <c r="R342" s="465">
        <f t="shared" si="50"/>
        <v>0</v>
      </c>
      <c r="S342" s="465"/>
      <c r="T342" s="465"/>
      <c r="U342" s="459">
        <f>IF(入力ｼｰﾄ2!AG344="",0,入力ｼｰﾄ2!AG344)</f>
        <v>0</v>
      </c>
      <c r="V342" s="459"/>
      <c r="W342" s="459"/>
      <c r="X342" s="465">
        <f t="shared" si="48"/>
        <v>0</v>
      </c>
      <c r="Y342" s="465"/>
      <c r="Z342" s="465"/>
      <c r="AA342" s="465"/>
      <c r="AB342" s="466">
        <f>IF(入力ｼｰﾄ2!AN344="",0,入力ｼｰﾄ2!AN344)</f>
        <v>0</v>
      </c>
      <c r="AC342" s="466"/>
      <c r="AD342" s="466"/>
      <c r="AE342" s="466"/>
      <c r="AF342" s="467">
        <f t="shared" si="51"/>
        <v>0</v>
      </c>
      <c r="AG342" s="468"/>
      <c r="AH342" s="468"/>
      <c r="AI342" s="469"/>
      <c r="AJ342" s="466">
        <f>IF(入力ｼｰﾄ2!BU342=TRUE,20000,IF(入力ｼｰﾄ2!BV342=TRUE,11000,IF(入力ｼｰﾄ2!BW342=TRUE,2000,0)))</f>
        <v>0</v>
      </c>
      <c r="AK342" s="466"/>
      <c r="AL342" s="466"/>
      <c r="AM342" s="466"/>
      <c r="AN342" s="466">
        <f>IF(AJ342="-","-",IF(入力ｼｰﾄ2!BW342=TRUE,2000,ROUNDDOWN(X342*AJ342,0)))</f>
        <v>0</v>
      </c>
      <c r="AO342" s="466"/>
      <c r="AP342" s="466"/>
      <c r="AQ342" s="466"/>
      <c r="AR342" s="466">
        <f>IF(入力ｼｰﾄ2!O344="",0,70000)</f>
        <v>0</v>
      </c>
      <c r="AS342" s="466"/>
      <c r="AT342" s="466"/>
      <c r="AU342" s="466"/>
      <c r="AV342" s="466">
        <f t="shared" si="49"/>
        <v>0</v>
      </c>
      <c r="AW342" s="466"/>
      <c r="AX342" s="466"/>
      <c r="AY342" s="466"/>
    </row>
    <row r="343" spans="1:51">
      <c r="A343" s="459">
        <v>268</v>
      </c>
      <c r="B343" s="459"/>
      <c r="C343" s="459" t="str">
        <f>IF(入力ｼｰﾄ2!O345="","",入力ｼｰﾄ2!O345)</f>
        <v/>
      </c>
      <c r="D343" s="459"/>
      <c r="E343" s="459"/>
      <c r="F343" s="459"/>
      <c r="G343" s="459"/>
      <c r="H343" s="459"/>
      <c r="I343" s="464">
        <f>IF(入力ｼｰﾄ2!U345="",0,入力ｼｰﾄ2!U345)</f>
        <v>0</v>
      </c>
      <c r="J343" s="464"/>
      <c r="K343" s="464"/>
      <c r="L343" s="464">
        <f>IF(入力ｼｰﾄ2!X345="",0,入力ｼｰﾄ2!X345)</f>
        <v>0</v>
      </c>
      <c r="M343" s="464"/>
      <c r="N343" s="464"/>
      <c r="O343" s="464">
        <f>IF(入力ｼｰﾄ2!AA345="",0,入力ｼｰﾄ2!AA345)</f>
        <v>0</v>
      </c>
      <c r="P343" s="464"/>
      <c r="Q343" s="464"/>
      <c r="R343" s="465">
        <f t="shared" si="50"/>
        <v>0</v>
      </c>
      <c r="S343" s="465"/>
      <c r="T343" s="465"/>
      <c r="U343" s="459">
        <f>IF(入力ｼｰﾄ2!AG345="",0,入力ｼｰﾄ2!AG345)</f>
        <v>0</v>
      </c>
      <c r="V343" s="459"/>
      <c r="W343" s="459"/>
      <c r="X343" s="465">
        <f t="shared" si="48"/>
        <v>0</v>
      </c>
      <c r="Y343" s="465"/>
      <c r="Z343" s="465"/>
      <c r="AA343" s="465"/>
      <c r="AB343" s="466">
        <f>IF(入力ｼｰﾄ2!AN345="",0,入力ｼｰﾄ2!AN345)</f>
        <v>0</v>
      </c>
      <c r="AC343" s="466"/>
      <c r="AD343" s="466"/>
      <c r="AE343" s="466"/>
      <c r="AF343" s="467">
        <f t="shared" si="51"/>
        <v>0</v>
      </c>
      <c r="AG343" s="468"/>
      <c r="AH343" s="468"/>
      <c r="AI343" s="469"/>
      <c r="AJ343" s="466">
        <f>IF(入力ｼｰﾄ2!BU343=TRUE,20000,IF(入力ｼｰﾄ2!BV343=TRUE,11000,IF(入力ｼｰﾄ2!BW343=TRUE,2000,0)))</f>
        <v>0</v>
      </c>
      <c r="AK343" s="466"/>
      <c r="AL343" s="466"/>
      <c r="AM343" s="466"/>
      <c r="AN343" s="466">
        <f>IF(AJ343="-","-",IF(入力ｼｰﾄ2!BW343=TRUE,2000,ROUNDDOWN(X343*AJ343,0)))</f>
        <v>0</v>
      </c>
      <c r="AO343" s="466"/>
      <c r="AP343" s="466"/>
      <c r="AQ343" s="466"/>
      <c r="AR343" s="466">
        <f>IF(入力ｼｰﾄ2!O345="",0,70000)</f>
        <v>0</v>
      </c>
      <c r="AS343" s="466"/>
      <c r="AT343" s="466"/>
      <c r="AU343" s="466"/>
      <c r="AV343" s="466">
        <f t="shared" si="49"/>
        <v>0</v>
      </c>
      <c r="AW343" s="466"/>
      <c r="AX343" s="466"/>
      <c r="AY343" s="466"/>
    </row>
    <row r="344" spans="1:51">
      <c r="A344" s="459">
        <v>269</v>
      </c>
      <c r="B344" s="459"/>
      <c r="C344" s="459" t="str">
        <f>IF(入力ｼｰﾄ2!O346="","",入力ｼｰﾄ2!O346)</f>
        <v/>
      </c>
      <c r="D344" s="459"/>
      <c r="E344" s="459"/>
      <c r="F344" s="459"/>
      <c r="G344" s="459"/>
      <c r="H344" s="459"/>
      <c r="I344" s="464">
        <f>IF(入力ｼｰﾄ2!U346="",0,入力ｼｰﾄ2!U346)</f>
        <v>0</v>
      </c>
      <c r="J344" s="464"/>
      <c r="K344" s="464"/>
      <c r="L344" s="464">
        <f>IF(入力ｼｰﾄ2!X346="",0,入力ｼｰﾄ2!X346)</f>
        <v>0</v>
      </c>
      <c r="M344" s="464"/>
      <c r="N344" s="464"/>
      <c r="O344" s="464">
        <f>IF(入力ｼｰﾄ2!AA346="",0,入力ｼｰﾄ2!AA346)</f>
        <v>0</v>
      </c>
      <c r="P344" s="464"/>
      <c r="Q344" s="464"/>
      <c r="R344" s="465">
        <f t="shared" si="50"/>
        <v>0</v>
      </c>
      <c r="S344" s="465"/>
      <c r="T344" s="465"/>
      <c r="U344" s="459">
        <f>IF(入力ｼｰﾄ2!AG346="",0,入力ｼｰﾄ2!AG346)</f>
        <v>0</v>
      </c>
      <c r="V344" s="459"/>
      <c r="W344" s="459"/>
      <c r="X344" s="465">
        <f t="shared" si="48"/>
        <v>0</v>
      </c>
      <c r="Y344" s="465"/>
      <c r="Z344" s="465"/>
      <c r="AA344" s="465"/>
      <c r="AB344" s="466">
        <f>IF(入力ｼｰﾄ2!AN346="",0,入力ｼｰﾄ2!AN346)</f>
        <v>0</v>
      </c>
      <c r="AC344" s="466"/>
      <c r="AD344" s="466"/>
      <c r="AE344" s="466"/>
      <c r="AF344" s="467">
        <f t="shared" si="51"/>
        <v>0</v>
      </c>
      <c r="AG344" s="468"/>
      <c r="AH344" s="468"/>
      <c r="AI344" s="469"/>
      <c r="AJ344" s="466">
        <f>IF(入力ｼｰﾄ2!BU344=TRUE,20000,IF(入力ｼｰﾄ2!BV344=TRUE,11000,IF(入力ｼｰﾄ2!BW344=TRUE,2000,0)))</f>
        <v>0</v>
      </c>
      <c r="AK344" s="466"/>
      <c r="AL344" s="466"/>
      <c r="AM344" s="466"/>
      <c r="AN344" s="466">
        <f>IF(AJ344="-","-",IF(入力ｼｰﾄ2!BW344=TRUE,2000,ROUNDDOWN(X344*AJ344,0)))</f>
        <v>0</v>
      </c>
      <c r="AO344" s="466"/>
      <c r="AP344" s="466"/>
      <c r="AQ344" s="466"/>
      <c r="AR344" s="466">
        <f>IF(入力ｼｰﾄ2!O346="",0,70000)</f>
        <v>0</v>
      </c>
      <c r="AS344" s="466"/>
      <c r="AT344" s="466"/>
      <c r="AU344" s="466"/>
      <c r="AV344" s="466">
        <f t="shared" si="49"/>
        <v>0</v>
      </c>
      <c r="AW344" s="466"/>
      <c r="AX344" s="466"/>
      <c r="AY344" s="466"/>
    </row>
    <row r="345" spans="1:51">
      <c r="A345" s="459">
        <v>270</v>
      </c>
      <c r="B345" s="459"/>
      <c r="C345" s="459" t="str">
        <f>IF(入力ｼｰﾄ2!O347="","",入力ｼｰﾄ2!O347)</f>
        <v/>
      </c>
      <c r="D345" s="459"/>
      <c r="E345" s="459"/>
      <c r="F345" s="459"/>
      <c r="G345" s="459"/>
      <c r="H345" s="459"/>
      <c r="I345" s="464">
        <f>IF(入力ｼｰﾄ2!U347="",0,入力ｼｰﾄ2!U347)</f>
        <v>0</v>
      </c>
      <c r="J345" s="464"/>
      <c r="K345" s="464"/>
      <c r="L345" s="464">
        <f>IF(入力ｼｰﾄ2!X347="",0,入力ｼｰﾄ2!X347)</f>
        <v>0</v>
      </c>
      <c r="M345" s="464"/>
      <c r="N345" s="464"/>
      <c r="O345" s="464">
        <f>IF(入力ｼｰﾄ2!AA347="",0,入力ｼｰﾄ2!AA347)</f>
        <v>0</v>
      </c>
      <c r="P345" s="464"/>
      <c r="Q345" s="464"/>
      <c r="R345" s="465">
        <f t="shared" si="50"/>
        <v>0</v>
      </c>
      <c r="S345" s="465"/>
      <c r="T345" s="465"/>
      <c r="U345" s="459">
        <f>IF(入力ｼｰﾄ2!AG347="",0,入力ｼｰﾄ2!AG347)</f>
        <v>0</v>
      </c>
      <c r="V345" s="459"/>
      <c r="W345" s="459"/>
      <c r="X345" s="465">
        <f t="shared" si="48"/>
        <v>0</v>
      </c>
      <c r="Y345" s="465"/>
      <c r="Z345" s="465"/>
      <c r="AA345" s="465"/>
      <c r="AB345" s="466">
        <f>IF(入力ｼｰﾄ2!AN347="",0,入力ｼｰﾄ2!AN347)</f>
        <v>0</v>
      </c>
      <c r="AC345" s="466"/>
      <c r="AD345" s="466"/>
      <c r="AE345" s="466"/>
      <c r="AF345" s="467">
        <f t="shared" si="51"/>
        <v>0</v>
      </c>
      <c r="AG345" s="468"/>
      <c r="AH345" s="468"/>
      <c r="AI345" s="469"/>
      <c r="AJ345" s="466">
        <f>IF(入力ｼｰﾄ2!BU345=TRUE,20000,IF(入力ｼｰﾄ2!BV345=TRUE,11000,IF(入力ｼｰﾄ2!BW345=TRUE,2000,0)))</f>
        <v>0</v>
      </c>
      <c r="AK345" s="466"/>
      <c r="AL345" s="466"/>
      <c r="AM345" s="466"/>
      <c r="AN345" s="466">
        <f>IF(AJ345="-","-",IF(入力ｼｰﾄ2!BW345=TRUE,2000,ROUNDDOWN(X345*AJ345,0)))</f>
        <v>0</v>
      </c>
      <c r="AO345" s="466"/>
      <c r="AP345" s="466"/>
      <c r="AQ345" s="466"/>
      <c r="AR345" s="466">
        <f>IF(入力ｼｰﾄ2!O347="",0,70000)</f>
        <v>0</v>
      </c>
      <c r="AS345" s="466"/>
      <c r="AT345" s="466"/>
      <c r="AU345" s="466"/>
      <c r="AV345" s="466">
        <f t="shared" si="49"/>
        <v>0</v>
      </c>
      <c r="AW345" s="466"/>
      <c r="AX345" s="466"/>
      <c r="AY345" s="466"/>
    </row>
    <row r="346" spans="1:51">
      <c r="A346" s="417"/>
      <c r="B346" s="418"/>
      <c r="C346" s="417" t="s">
        <v>150</v>
      </c>
      <c r="D346" s="421"/>
      <c r="E346" s="421"/>
      <c r="F346" s="421"/>
      <c r="G346" s="421"/>
      <c r="H346" s="418"/>
      <c r="I346" s="423"/>
      <c r="J346" s="424"/>
      <c r="K346" s="425"/>
      <c r="L346" s="423"/>
      <c r="M346" s="424"/>
      <c r="N346" s="425"/>
      <c r="O346" s="423"/>
      <c r="P346" s="424"/>
      <c r="Q346" s="425"/>
      <c r="R346" s="429"/>
      <c r="S346" s="430"/>
      <c r="T346" s="431"/>
      <c r="U346" s="435"/>
      <c r="V346" s="436"/>
      <c r="W346" s="437"/>
      <c r="X346" s="441">
        <f>SUM(X316:AA345)</f>
        <v>0</v>
      </c>
      <c r="Y346" s="442"/>
      <c r="Z346" s="442"/>
      <c r="AA346" s="443"/>
      <c r="AB346" s="447"/>
      <c r="AC346" s="448"/>
      <c r="AD346" s="448"/>
      <c r="AE346" s="449"/>
      <c r="AF346" s="453">
        <f>SUM(AF316:AI345)</f>
        <v>0</v>
      </c>
      <c r="AG346" s="454"/>
      <c r="AH346" s="454"/>
      <c r="AI346" s="455"/>
      <c r="AJ346" s="447"/>
      <c r="AK346" s="448"/>
      <c r="AL346" s="448"/>
      <c r="AM346" s="449"/>
      <c r="AN346" s="453">
        <f>SUM(AN316:AQ345)</f>
        <v>0</v>
      </c>
      <c r="AO346" s="454"/>
      <c r="AP346" s="454"/>
      <c r="AQ346" s="455"/>
      <c r="AR346" s="447"/>
      <c r="AS346" s="448"/>
      <c r="AT346" s="448"/>
      <c r="AU346" s="449"/>
      <c r="AV346" s="453">
        <f>SUM(AV316:AY345)</f>
        <v>0</v>
      </c>
      <c r="AW346" s="454"/>
      <c r="AX346" s="454"/>
      <c r="AY346" s="455"/>
    </row>
    <row r="347" spans="1:51">
      <c r="A347" s="419"/>
      <c r="B347" s="420"/>
      <c r="C347" s="419"/>
      <c r="D347" s="422"/>
      <c r="E347" s="422"/>
      <c r="F347" s="422"/>
      <c r="G347" s="422"/>
      <c r="H347" s="420"/>
      <c r="I347" s="426"/>
      <c r="J347" s="427"/>
      <c r="K347" s="428"/>
      <c r="L347" s="426"/>
      <c r="M347" s="427"/>
      <c r="N347" s="428"/>
      <c r="O347" s="426"/>
      <c r="P347" s="427"/>
      <c r="Q347" s="428"/>
      <c r="R347" s="432"/>
      <c r="S347" s="433"/>
      <c r="T347" s="434"/>
      <c r="U347" s="438"/>
      <c r="V347" s="439"/>
      <c r="W347" s="440"/>
      <c r="X347" s="444"/>
      <c r="Y347" s="445"/>
      <c r="Z347" s="445"/>
      <c r="AA347" s="446"/>
      <c r="AB347" s="450"/>
      <c r="AC347" s="451"/>
      <c r="AD347" s="451"/>
      <c r="AE347" s="452"/>
      <c r="AF347" s="456"/>
      <c r="AG347" s="457"/>
      <c r="AH347" s="457"/>
      <c r="AI347" s="458"/>
      <c r="AJ347" s="450"/>
      <c r="AK347" s="451"/>
      <c r="AL347" s="451"/>
      <c r="AM347" s="452"/>
      <c r="AN347" s="456"/>
      <c r="AO347" s="457"/>
      <c r="AP347" s="457"/>
      <c r="AQ347" s="458"/>
      <c r="AR347" s="450"/>
      <c r="AS347" s="451"/>
      <c r="AT347" s="451"/>
      <c r="AU347" s="452"/>
      <c r="AV347" s="456"/>
      <c r="AW347" s="457"/>
      <c r="AX347" s="457"/>
      <c r="AY347" s="458"/>
    </row>
    <row r="348" spans="1:51">
      <c r="A348" s="459"/>
      <c r="B348" s="459"/>
      <c r="C348" s="459" t="str">
        <f>IF(C357="","合計","")</f>
        <v>合計</v>
      </c>
      <c r="D348" s="459"/>
      <c r="E348" s="459"/>
      <c r="F348" s="459"/>
      <c r="G348" s="459"/>
      <c r="H348" s="459"/>
      <c r="I348" s="472"/>
      <c r="J348" s="472"/>
      <c r="K348" s="472"/>
      <c r="L348" s="472"/>
      <c r="M348" s="472"/>
      <c r="N348" s="472"/>
      <c r="O348" s="472"/>
      <c r="P348" s="472"/>
      <c r="Q348" s="472"/>
      <c r="R348" s="472"/>
      <c r="S348" s="472"/>
      <c r="T348" s="472"/>
      <c r="U348" s="482"/>
      <c r="V348" s="482"/>
      <c r="W348" s="482"/>
      <c r="X348" s="465">
        <f>IF($C$348="","",X309+X346)</f>
        <v>13.4307</v>
      </c>
      <c r="Y348" s="465"/>
      <c r="Z348" s="465"/>
      <c r="AA348" s="465"/>
      <c r="AB348" s="481"/>
      <c r="AC348" s="481"/>
      <c r="AD348" s="481"/>
      <c r="AE348" s="481"/>
      <c r="AF348" s="487">
        <f>SUM(AF309,AF316:AI345)</f>
        <v>1979517.3726000004</v>
      </c>
      <c r="AG348" s="488"/>
      <c r="AH348" s="488"/>
      <c r="AI348" s="489"/>
      <c r="AJ348" s="480"/>
      <c r="AK348" s="480"/>
      <c r="AL348" s="480"/>
      <c r="AM348" s="480"/>
      <c r="AN348" s="466">
        <f>SUM(AN309,AN316:AQ345)</f>
        <v>0</v>
      </c>
      <c r="AO348" s="466"/>
      <c r="AP348" s="466"/>
      <c r="AQ348" s="466"/>
      <c r="AR348" s="480"/>
      <c r="AS348" s="480"/>
      <c r="AT348" s="480"/>
      <c r="AU348" s="480"/>
      <c r="AV348" s="466">
        <f>SUM(AV309,AV316:AY345)</f>
        <v>940149</v>
      </c>
      <c r="AW348" s="466"/>
      <c r="AX348" s="466"/>
      <c r="AY348" s="466"/>
    </row>
    <row r="349" spans="1:51">
      <c r="A349" s="459"/>
      <c r="B349" s="459"/>
      <c r="C349" s="459"/>
      <c r="D349" s="459"/>
      <c r="E349" s="459"/>
      <c r="F349" s="459"/>
      <c r="G349" s="459"/>
      <c r="H349" s="459"/>
      <c r="I349" s="472"/>
      <c r="J349" s="472"/>
      <c r="K349" s="472"/>
      <c r="L349" s="472"/>
      <c r="M349" s="472"/>
      <c r="N349" s="472"/>
      <c r="O349" s="472"/>
      <c r="P349" s="472"/>
      <c r="Q349" s="472"/>
      <c r="R349" s="472"/>
      <c r="S349" s="472"/>
      <c r="T349" s="472"/>
      <c r="U349" s="482"/>
      <c r="V349" s="482"/>
      <c r="W349" s="482"/>
      <c r="X349" s="465"/>
      <c r="Y349" s="465"/>
      <c r="Z349" s="465"/>
      <c r="AA349" s="465"/>
      <c r="AB349" s="481"/>
      <c r="AC349" s="481"/>
      <c r="AD349" s="481"/>
      <c r="AE349" s="481"/>
      <c r="AF349" s="490"/>
      <c r="AG349" s="491"/>
      <c r="AH349" s="491"/>
      <c r="AI349" s="492"/>
      <c r="AJ349" s="480"/>
      <c r="AK349" s="480"/>
      <c r="AL349" s="480"/>
      <c r="AM349" s="480"/>
      <c r="AN349" s="466"/>
      <c r="AO349" s="466"/>
      <c r="AP349" s="466"/>
      <c r="AQ349" s="466"/>
      <c r="AR349" s="480"/>
      <c r="AS349" s="480"/>
      <c r="AT349" s="480"/>
      <c r="AU349" s="480"/>
      <c r="AV349" s="466"/>
      <c r="AW349" s="466"/>
      <c r="AX349" s="466"/>
      <c r="AY349" s="466"/>
    </row>
  </sheetData>
  <mergeCells count="4171">
    <mergeCell ref="A348:B349"/>
    <mergeCell ref="C348:H349"/>
    <mergeCell ref="I348:K349"/>
    <mergeCell ref="L348:N349"/>
    <mergeCell ref="O348:Q349"/>
    <mergeCell ref="R348:T349"/>
    <mergeCell ref="U348:W349"/>
    <mergeCell ref="X348:AA349"/>
    <mergeCell ref="AB348:AE349"/>
    <mergeCell ref="AF348:AI349"/>
    <mergeCell ref="AJ348:AM349"/>
    <mergeCell ref="AN348:AQ349"/>
    <mergeCell ref="AR348:AU349"/>
    <mergeCell ref="AV348:AY349"/>
    <mergeCell ref="A344:B344"/>
    <mergeCell ref="C344:H344"/>
    <mergeCell ref="I344:K344"/>
    <mergeCell ref="L344:N344"/>
    <mergeCell ref="O344:Q344"/>
    <mergeCell ref="R344:T344"/>
    <mergeCell ref="U344:W344"/>
    <mergeCell ref="X344:AA344"/>
    <mergeCell ref="AB344:AE344"/>
    <mergeCell ref="AF344:AI344"/>
    <mergeCell ref="AJ344:AM344"/>
    <mergeCell ref="AN344:AQ344"/>
    <mergeCell ref="AR344:AU344"/>
    <mergeCell ref="AV344:AY344"/>
    <mergeCell ref="A345:B345"/>
    <mergeCell ref="C345:H345"/>
    <mergeCell ref="I345:K345"/>
    <mergeCell ref="L345:N345"/>
    <mergeCell ref="O345:Q345"/>
    <mergeCell ref="R345:T345"/>
    <mergeCell ref="U345:W345"/>
    <mergeCell ref="X345:AA345"/>
    <mergeCell ref="AB345:AE345"/>
    <mergeCell ref="AF345:AI345"/>
    <mergeCell ref="AJ345:AM345"/>
    <mergeCell ref="AN345:AQ345"/>
    <mergeCell ref="AR345:AU345"/>
    <mergeCell ref="AV345:AY345"/>
    <mergeCell ref="A342:B342"/>
    <mergeCell ref="C342:H342"/>
    <mergeCell ref="I342:K342"/>
    <mergeCell ref="L342:N342"/>
    <mergeCell ref="O342:Q342"/>
    <mergeCell ref="R342:T342"/>
    <mergeCell ref="U342:W342"/>
    <mergeCell ref="X342:AA342"/>
    <mergeCell ref="AB342:AE342"/>
    <mergeCell ref="AF342:AI342"/>
    <mergeCell ref="AJ342:AM342"/>
    <mergeCell ref="AN342:AQ342"/>
    <mergeCell ref="AR342:AU342"/>
    <mergeCell ref="AV342:AY342"/>
    <mergeCell ref="A343:B343"/>
    <mergeCell ref="C343:H343"/>
    <mergeCell ref="I343:K343"/>
    <mergeCell ref="L343:N343"/>
    <mergeCell ref="O343:Q343"/>
    <mergeCell ref="R343:T343"/>
    <mergeCell ref="U343:W343"/>
    <mergeCell ref="X343:AA343"/>
    <mergeCell ref="AB343:AE343"/>
    <mergeCell ref="AF343:AI343"/>
    <mergeCell ref="AJ343:AM343"/>
    <mergeCell ref="AN343:AQ343"/>
    <mergeCell ref="AR343:AU343"/>
    <mergeCell ref="AV343:AY343"/>
    <mergeCell ref="A340:B340"/>
    <mergeCell ref="C340:H340"/>
    <mergeCell ref="I340:K340"/>
    <mergeCell ref="L340:N340"/>
    <mergeCell ref="O340:Q340"/>
    <mergeCell ref="R340:T340"/>
    <mergeCell ref="U340:W340"/>
    <mergeCell ref="X340:AA340"/>
    <mergeCell ref="AB340:AE340"/>
    <mergeCell ref="AF340:AI340"/>
    <mergeCell ref="AJ340:AM340"/>
    <mergeCell ref="AN340:AQ340"/>
    <mergeCell ref="AR340:AU340"/>
    <mergeCell ref="AV340:AY340"/>
    <mergeCell ref="A341:B341"/>
    <mergeCell ref="C341:H341"/>
    <mergeCell ref="I341:K341"/>
    <mergeCell ref="L341:N341"/>
    <mergeCell ref="O341:Q341"/>
    <mergeCell ref="R341:T341"/>
    <mergeCell ref="U341:W341"/>
    <mergeCell ref="X341:AA341"/>
    <mergeCell ref="AB341:AE341"/>
    <mergeCell ref="AF341:AI341"/>
    <mergeCell ref="AJ341:AM341"/>
    <mergeCell ref="AN341:AQ341"/>
    <mergeCell ref="AR341:AU341"/>
    <mergeCell ref="AV341:AY341"/>
    <mergeCell ref="A338:B338"/>
    <mergeCell ref="C338:H338"/>
    <mergeCell ref="I338:K338"/>
    <mergeCell ref="L338:N338"/>
    <mergeCell ref="O338:Q338"/>
    <mergeCell ref="R338:T338"/>
    <mergeCell ref="U338:W338"/>
    <mergeCell ref="X338:AA338"/>
    <mergeCell ref="AB338:AE338"/>
    <mergeCell ref="AF338:AI338"/>
    <mergeCell ref="AJ338:AM338"/>
    <mergeCell ref="AN338:AQ338"/>
    <mergeCell ref="AR338:AU338"/>
    <mergeCell ref="AV338:AY338"/>
    <mergeCell ref="A339:B339"/>
    <mergeCell ref="C339:H339"/>
    <mergeCell ref="I339:K339"/>
    <mergeCell ref="L339:N339"/>
    <mergeCell ref="O339:Q339"/>
    <mergeCell ref="R339:T339"/>
    <mergeCell ref="U339:W339"/>
    <mergeCell ref="X339:AA339"/>
    <mergeCell ref="AB339:AE339"/>
    <mergeCell ref="AF339:AI339"/>
    <mergeCell ref="AJ339:AM339"/>
    <mergeCell ref="AN339:AQ339"/>
    <mergeCell ref="AR339:AU339"/>
    <mergeCell ref="AV339:AY339"/>
    <mergeCell ref="A336:B336"/>
    <mergeCell ref="C336:H336"/>
    <mergeCell ref="I336:K336"/>
    <mergeCell ref="L336:N336"/>
    <mergeCell ref="O336:Q336"/>
    <mergeCell ref="R336:T336"/>
    <mergeCell ref="U336:W336"/>
    <mergeCell ref="X336:AA336"/>
    <mergeCell ref="AB336:AE336"/>
    <mergeCell ref="AF336:AI336"/>
    <mergeCell ref="AJ336:AM336"/>
    <mergeCell ref="AN336:AQ336"/>
    <mergeCell ref="AR336:AU336"/>
    <mergeCell ref="AV336:AY336"/>
    <mergeCell ref="A337:B337"/>
    <mergeCell ref="C337:H337"/>
    <mergeCell ref="I337:K337"/>
    <mergeCell ref="L337:N337"/>
    <mergeCell ref="O337:Q337"/>
    <mergeCell ref="R337:T337"/>
    <mergeCell ref="U337:W337"/>
    <mergeCell ref="X337:AA337"/>
    <mergeCell ref="AB337:AE337"/>
    <mergeCell ref="AF337:AI337"/>
    <mergeCell ref="AJ337:AM337"/>
    <mergeCell ref="AN337:AQ337"/>
    <mergeCell ref="AR337:AU337"/>
    <mergeCell ref="AV337:AY337"/>
    <mergeCell ref="A334:B334"/>
    <mergeCell ref="C334:H334"/>
    <mergeCell ref="I334:K334"/>
    <mergeCell ref="L334:N334"/>
    <mergeCell ref="O334:Q334"/>
    <mergeCell ref="R334:T334"/>
    <mergeCell ref="U334:W334"/>
    <mergeCell ref="X334:AA334"/>
    <mergeCell ref="AB334:AE334"/>
    <mergeCell ref="AF334:AI334"/>
    <mergeCell ref="AJ334:AM334"/>
    <mergeCell ref="AN334:AQ334"/>
    <mergeCell ref="AR334:AU334"/>
    <mergeCell ref="AV334:AY334"/>
    <mergeCell ref="A335:B335"/>
    <mergeCell ref="C335:H335"/>
    <mergeCell ref="I335:K335"/>
    <mergeCell ref="L335:N335"/>
    <mergeCell ref="O335:Q335"/>
    <mergeCell ref="R335:T335"/>
    <mergeCell ref="U335:W335"/>
    <mergeCell ref="X335:AA335"/>
    <mergeCell ref="AB335:AE335"/>
    <mergeCell ref="AF335:AI335"/>
    <mergeCell ref="AJ335:AM335"/>
    <mergeCell ref="AN335:AQ335"/>
    <mergeCell ref="AR335:AU335"/>
    <mergeCell ref="AV335:AY335"/>
    <mergeCell ref="A332:B332"/>
    <mergeCell ref="C332:H332"/>
    <mergeCell ref="I332:K332"/>
    <mergeCell ref="L332:N332"/>
    <mergeCell ref="O332:Q332"/>
    <mergeCell ref="R332:T332"/>
    <mergeCell ref="U332:W332"/>
    <mergeCell ref="X332:AA332"/>
    <mergeCell ref="AB332:AE332"/>
    <mergeCell ref="AF332:AI332"/>
    <mergeCell ref="AJ332:AM332"/>
    <mergeCell ref="AN332:AQ332"/>
    <mergeCell ref="AR332:AU332"/>
    <mergeCell ref="AV332:AY332"/>
    <mergeCell ref="A333:B333"/>
    <mergeCell ref="C333:H333"/>
    <mergeCell ref="I333:K333"/>
    <mergeCell ref="L333:N333"/>
    <mergeCell ref="O333:Q333"/>
    <mergeCell ref="R333:T333"/>
    <mergeCell ref="U333:W333"/>
    <mergeCell ref="X333:AA333"/>
    <mergeCell ref="AB333:AE333"/>
    <mergeCell ref="AF333:AI333"/>
    <mergeCell ref="AJ333:AM333"/>
    <mergeCell ref="AN333:AQ333"/>
    <mergeCell ref="AR333:AU333"/>
    <mergeCell ref="AV333:AY333"/>
    <mergeCell ref="A330:B330"/>
    <mergeCell ref="C330:H330"/>
    <mergeCell ref="I330:K330"/>
    <mergeCell ref="L330:N330"/>
    <mergeCell ref="O330:Q330"/>
    <mergeCell ref="R330:T330"/>
    <mergeCell ref="U330:W330"/>
    <mergeCell ref="X330:AA330"/>
    <mergeCell ref="AB330:AE330"/>
    <mergeCell ref="AF330:AI330"/>
    <mergeCell ref="AJ330:AM330"/>
    <mergeCell ref="AN330:AQ330"/>
    <mergeCell ref="AR330:AU330"/>
    <mergeCell ref="AV330:AY330"/>
    <mergeCell ref="A331:B331"/>
    <mergeCell ref="C331:H331"/>
    <mergeCell ref="I331:K331"/>
    <mergeCell ref="L331:N331"/>
    <mergeCell ref="O331:Q331"/>
    <mergeCell ref="R331:T331"/>
    <mergeCell ref="U331:W331"/>
    <mergeCell ref="X331:AA331"/>
    <mergeCell ref="AB331:AE331"/>
    <mergeCell ref="AF331:AI331"/>
    <mergeCell ref="AJ331:AM331"/>
    <mergeCell ref="AN331:AQ331"/>
    <mergeCell ref="AR331:AU331"/>
    <mergeCell ref="AV331:AY331"/>
    <mergeCell ref="A328:B328"/>
    <mergeCell ref="C328:H328"/>
    <mergeCell ref="I328:K328"/>
    <mergeCell ref="L328:N328"/>
    <mergeCell ref="O328:Q328"/>
    <mergeCell ref="R328:T328"/>
    <mergeCell ref="U328:W328"/>
    <mergeCell ref="X328:AA328"/>
    <mergeCell ref="AB328:AE328"/>
    <mergeCell ref="AF328:AI328"/>
    <mergeCell ref="AJ328:AM328"/>
    <mergeCell ref="AN328:AQ328"/>
    <mergeCell ref="AR328:AU328"/>
    <mergeCell ref="AV328:AY328"/>
    <mergeCell ref="A329:B329"/>
    <mergeCell ref="C329:H329"/>
    <mergeCell ref="I329:K329"/>
    <mergeCell ref="L329:N329"/>
    <mergeCell ref="O329:Q329"/>
    <mergeCell ref="R329:T329"/>
    <mergeCell ref="U329:W329"/>
    <mergeCell ref="X329:AA329"/>
    <mergeCell ref="AB329:AE329"/>
    <mergeCell ref="AF329:AI329"/>
    <mergeCell ref="AJ329:AM329"/>
    <mergeCell ref="AN329:AQ329"/>
    <mergeCell ref="AR329:AU329"/>
    <mergeCell ref="AV329:AY329"/>
    <mergeCell ref="A326:B326"/>
    <mergeCell ref="C326:H326"/>
    <mergeCell ref="I326:K326"/>
    <mergeCell ref="L326:N326"/>
    <mergeCell ref="O326:Q326"/>
    <mergeCell ref="R326:T326"/>
    <mergeCell ref="U326:W326"/>
    <mergeCell ref="X326:AA326"/>
    <mergeCell ref="AB326:AE326"/>
    <mergeCell ref="AF326:AI326"/>
    <mergeCell ref="AJ326:AM326"/>
    <mergeCell ref="AN326:AQ326"/>
    <mergeCell ref="AR326:AU326"/>
    <mergeCell ref="AV326:AY326"/>
    <mergeCell ref="A327:B327"/>
    <mergeCell ref="C327:H327"/>
    <mergeCell ref="I327:K327"/>
    <mergeCell ref="L327:N327"/>
    <mergeCell ref="O327:Q327"/>
    <mergeCell ref="R327:T327"/>
    <mergeCell ref="U327:W327"/>
    <mergeCell ref="X327:AA327"/>
    <mergeCell ref="AB327:AE327"/>
    <mergeCell ref="AF327:AI327"/>
    <mergeCell ref="AJ327:AM327"/>
    <mergeCell ref="AN327:AQ327"/>
    <mergeCell ref="AR327:AU327"/>
    <mergeCell ref="AV327:AY327"/>
    <mergeCell ref="A324:B324"/>
    <mergeCell ref="C324:H324"/>
    <mergeCell ref="I324:K324"/>
    <mergeCell ref="L324:N324"/>
    <mergeCell ref="O324:Q324"/>
    <mergeCell ref="R324:T324"/>
    <mergeCell ref="U324:W324"/>
    <mergeCell ref="X324:AA324"/>
    <mergeCell ref="AB324:AE324"/>
    <mergeCell ref="AF324:AI324"/>
    <mergeCell ref="AJ324:AM324"/>
    <mergeCell ref="AN324:AQ324"/>
    <mergeCell ref="AR324:AU324"/>
    <mergeCell ref="AV324:AY324"/>
    <mergeCell ref="A325:B325"/>
    <mergeCell ref="C325:H325"/>
    <mergeCell ref="I325:K325"/>
    <mergeCell ref="L325:N325"/>
    <mergeCell ref="O325:Q325"/>
    <mergeCell ref="R325:T325"/>
    <mergeCell ref="U325:W325"/>
    <mergeCell ref="X325:AA325"/>
    <mergeCell ref="AB325:AE325"/>
    <mergeCell ref="AF325:AI325"/>
    <mergeCell ref="AJ325:AM325"/>
    <mergeCell ref="AN325:AQ325"/>
    <mergeCell ref="AR325:AU325"/>
    <mergeCell ref="AV325:AY325"/>
    <mergeCell ref="A322:B322"/>
    <mergeCell ref="C322:H322"/>
    <mergeCell ref="I322:K322"/>
    <mergeCell ref="L322:N322"/>
    <mergeCell ref="O322:Q322"/>
    <mergeCell ref="R322:T322"/>
    <mergeCell ref="U322:W322"/>
    <mergeCell ref="X322:AA322"/>
    <mergeCell ref="AB322:AE322"/>
    <mergeCell ref="AF322:AI322"/>
    <mergeCell ref="AJ322:AM322"/>
    <mergeCell ref="AN322:AQ322"/>
    <mergeCell ref="AR322:AU322"/>
    <mergeCell ref="AV322:AY322"/>
    <mergeCell ref="A323:B323"/>
    <mergeCell ref="C323:H323"/>
    <mergeCell ref="I323:K323"/>
    <mergeCell ref="L323:N323"/>
    <mergeCell ref="O323:Q323"/>
    <mergeCell ref="R323:T323"/>
    <mergeCell ref="U323:W323"/>
    <mergeCell ref="X323:AA323"/>
    <mergeCell ref="AB323:AE323"/>
    <mergeCell ref="AF323:AI323"/>
    <mergeCell ref="AJ323:AM323"/>
    <mergeCell ref="AN323:AQ323"/>
    <mergeCell ref="AR323:AU323"/>
    <mergeCell ref="AV323:AY323"/>
    <mergeCell ref="A320:B320"/>
    <mergeCell ref="C320:H320"/>
    <mergeCell ref="I320:K320"/>
    <mergeCell ref="L320:N320"/>
    <mergeCell ref="O320:Q320"/>
    <mergeCell ref="R320:T320"/>
    <mergeCell ref="U320:W320"/>
    <mergeCell ref="X320:AA320"/>
    <mergeCell ref="AB320:AE320"/>
    <mergeCell ref="AF320:AI320"/>
    <mergeCell ref="AJ320:AM320"/>
    <mergeCell ref="AN320:AQ320"/>
    <mergeCell ref="AR320:AU320"/>
    <mergeCell ref="AV320:AY320"/>
    <mergeCell ref="A321:B321"/>
    <mergeCell ref="C321:H321"/>
    <mergeCell ref="I321:K321"/>
    <mergeCell ref="L321:N321"/>
    <mergeCell ref="O321:Q321"/>
    <mergeCell ref="R321:T321"/>
    <mergeCell ref="U321:W321"/>
    <mergeCell ref="X321:AA321"/>
    <mergeCell ref="AB321:AE321"/>
    <mergeCell ref="AF321:AI321"/>
    <mergeCell ref="AJ321:AM321"/>
    <mergeCell ref="AN321:AQ321"/>
    <mergeCell ref="AR321:AU321"/>
    <mergeCell ref="AV321:AY321"/>
    <mergeCell ref="A318:B318"/>
    <mergeCell ref="C318:H318"/>
    <mergeCell ref="I318:K318"/>
    <mergeCell ref="L318:N318"/>
    <mergeCell ref="O318:Q318"/>
    <mergeCell ref="R318:T318"/>
    <mergeCell ref="U318:W318"/>
    <mergeCell ref="X318:AA318"/>
    <mergeCell ref="AB318:AE318"/>
    <mergeCell ref="AF318:AI318"/>
    <mergeCell ref="AJ318:AM318"/>
    <mergeCell ref="AN318:AQ318"/>
    <mergeCell ref="AR318:AU318"/>
    <mergeCell ref="AV318:AY318"/>
    <mergeCell ref="A319:B319"/>
    <mergeCell ref="C319:H319"/>
    <mergeCell ref="I319:K319"/>
    <mergeCell ref="L319:N319"/>
    <mergeCell ref="O319:Q319"/>
    <mergeCell ref="R319:T319"/>
    <mergeCell ref="U319:W319"/>
    <mergeCell ref="X319:AA319"/>
    <mergeCell ref="AB319:AE319"/>
    <mergeCell ref="AF319:AI319"/>
    <mergeCell ref="AJ319:AM319"/>
    <mergeCell ref="AN319:AQ319"/>
    <mergeCell ref="AR319:AU319"/>
    <mergeCell ref="AV319:AY319"/>
    <mergeCell ref="A316:B316"/>
    <mergeCell ref="C316:H316"/>
    <mergeCell ref="I316:K316"/>
    <mergeCell ref="L316:N316"/>
    <mergeCell ref="O316:Q316"/>
    <mergeCell ref="R316:T316"/>
    <mergeCell ref="U316:W316"/>
    <mergeCell ref="X316:AA316"/>
    <mergeCell ref="AB316:AE316"/>
    <mergeCell ref="AF316:AI316"/>
    <mergeCell ref="AJ316:AM316"/>
    <mergeCell ref="AN316:AQ316"/>
    <mergeCell ref="AR316:AU316"/>
    <mergeCell ref="AV316:AY316"/>
    <mergeCell ref="A317:B317"/>
    <mergeCell ref="C317:H317"/>
    <mergeCell ref="I317:K317"/>
    <mergeCell ref="L317:N317"/>
    <mergeCell ref="O317:Q317"/>
    <mergeCell ref="R317:T317"/>
    <mergeCell ref="U317:W317"/>
    <mergeCell ref="X317:AA317"/>
    <mergeCell ref="AB317:AE317"/>
    <mergeCell ref="AF317:AI317"/>
    <mergeCell ref="AJ317:AM317"/>
    <mergeCell ref="AN317:AQ317"/>
    <mergeCell ref="AR317:AU317"/>
    <mergeCell ref="AV317:AY317"/>
    <mergeCell ref="A311:J311"/>
    <mergeCell ref="K311:AN312"/>
    <mergeCell ref="AU311:AX312"/>
    <mergeCell ref="A313:B315"/>
    <mergeCell ref="C313:H315"/>
    <mergeCell ref="I313:K315"/>
    <mergeCell ref="L313:N315"/>
    <mergeCell ref="O313:Q315"/>
    <mergeCell ref="R313:T315"/>
    <mergeCell ref="U313:W315"/>
    <mergeCell ref="X313:AA315"/>
    <mergeCell ref="AB313:AE315"/>
    <mergeCell ref="AF313:AI315"/>
    <mergeCell ref="AJ313:AM315"/>
    <mergeCell ref="AN313:AQ315"/>
    <mergeCell ref="AR313:AU315"/>
    <mergeCell ref="AV313:AY315"/>
    <mergeCell ref="A306:B306"/>
    <mergeCell ref="C306:H306"/>
    <mergeCell ref="I306:K306"/>
    <mergeCell ref="L306:N306"/>
    <mergeCell ref="O306:Q306"/>
    <mergeCell ref="R306:T306"/>
    <mergeCell ref="U306:W306"/>
    <mergeCell ref="X306:AA306"/>
    <mergeCell ref="AB306:AE306"/>
    <mergeCell ref="AF306:AI306"/>
    <mergeCell ref="AJ306:AM306"/>
    <mergeCell ref="AN306:AQ306"/>
    <mergeCell ref="AR306:AU306"/>
    <mergeCell ref="AV306:AY306"/>
    <mergeCell ref="A309:B310"/>
    <mergeCell ref="C309:H310"/>
    <mergeCell ref="I309:K310"/>
    <mergeCell ref="L309:N310"/>
    <mergeCell ref="O309:Q310"/>
    <mergeCell ref="R309:T310"/>
    <mergeCell ref="U309:W310"/>
    <mergeCell ref="X309:AA310"/>
    <mergeCell ref="AB309:AE310"/>
    <mergeCell ref="AF309:AI310"/>
    <mergeCell ref="AJ309:AM310"/>
    <mergeCell ref="AN309:AQ310"/>
    <mergeCell ref="AR309:AU310"/>
    <mergeCell ref="AV309:AY310"/>
    <mergeCell ref="O307:Q308"/>
    <mergeCell ref="R307:T308"/>
    <mergeCell ref="U307:W308"/>
    <mergeCell ref="X307:AA308"/>
    <mergeCell ref="A304:B304"/>
    <mergeCell ref="C304:H304"/>
    <mergeCell ref="I304:K304"/>
    <mergeCell ref="L304:N304"/>
    <mergeCell ref="O304:Q304"/>
    <mergeCell ref="R304:T304"/>
    <mergeCell ref="U304:W304"/>
    <mergeCell ref="X304:AA304"/>
    <mergeCell ref="AB304:AE304"/>
    <mergeCell ref="AF304:AI304"/>
    <mergeCell ref="AJ304:AM304"/>
    <mergeCell ref="AN304:AQ304"/>
    <mergeCell ref="AR304:AU304"/>
    <mergeCell ref="AV304:AY304"/>
    <mergeCell ref="A305:B305"/>
    <mergeCell ref="C305:H305"/>
    <mergeCell ref="I305:K305"/>
    <mergeCell ref="L305:N305"/>
    <mergeCell ref="O305:Q305"/>
    <mergeCell ref="R305:T305"/>
    <mergeCell ref="U305:W305"/>
    <mergeCell ref="X305:AA305"/>
    <mergeCell ref="AB305:AE305"/>
    <mergeCell ref="AF305:AI305"/>
    <mergeCell ref="AJ305:AM305"/>
    <mergeCell ref="AN305:AQ305"/>
    <mergeCell ref="AR305:AU305"/>
    <mergeCell ref="AV305:AY305"/>
    <mergeCell ref="A302:B302"/>
    <mergeCell ref="C302:H302"/>
    <mergeCell ref="I302:K302"/>
    <mergeCell ref="L302:N302"/>
    <mergeCell ref="O302:Q302"/>
    <mergeCell ref="R302:T302"/>
    <mergeCell ref="U302:W302"/>
    <mergeCell ref="X302:AA302"/>
    <mergeCell ref="AB302:AE302"/>
    <mergeCell ref="AF302:AI302"/>
    <mergeCell ref="AJ302:AM302"/>
    <mergeCell ref="AN302:AQ302"/>
    <mergeCell ref="AR302:AU302"/>
    <mergeCell ref="AV302:AY302"/>
    <mergeCell ref="A303:B303"/>
    <mergeCell ref="C303:H303"/>
    <mergeCell ref="I303:K303"/>
    <mergeCell ref="L303:N303"/>
    <mergeCell ref="O303:Q303"/>
    <mergeCell ref="R303:T303"/>
    <mergeCell ref="U303:W303"/>
    <mergeCell ref="X303:AA303"/>
    <mergeCell ref="AB303:AE303"/>
    <mergeCell ref="AF303:AI303"/>
    <mergeCell ref="AJ303:AM303"/>
    <mergeCell ref="AN303:AQ303"/>
    <mergeCell ref="AR303:AU303"/>
    <mergeCell ref="AV303:AY303"/>
    <mergeCell ref="A300:B300"/>
    <mergeCell ref="C300:H300"/>
    <mergeCell ref="I300:K300"/>
    <mergeCell ref="L300:N300"/>
    <mergeCell ref="O300:Q300"/>
    <mergeCell ref="R300:T300"/>
    <mergeCell ref="U300:W300"/>
    <mergeCell ref="X300:AA300"/>
    <mergeCell ref="AB300:AE300"/>
    <mergeCell ref="AF300:AI300"/>
    <mergeCell ref="AJ300:AM300"/>
    <mergeCell ref="AN300:AQ300"/>
    <mergeCell ref="AR300:AU300"/>
    <mergeCell ref="AV300:AY300"/>
    <mergeCell ref="A301:B301"/>
    <mergeCell ref="C301:H301"/>
    <mergeCell ref="I301:K301"/>
    <mergeCell ref="L301:N301"/>
    <mergeCell ref="O301:Q301"/>
    <mergeCell ref="R301:T301"/>
    <mergeCell ref="U301:W301"/>
    <mergeCell ref="X301:AA301"/>
    <mergeCell ref="AB301:AE301"/>
    <mergeCell ref="AF301:AI301"/>
    <mergeCell ref="AJ301:AM301"/>
    <mergeCell ref="AN301:AQ301"/>
    <mergeCell ref="AR301:AU301"/>
    <mergeCell ref="AV301:AY301"/>
    <mergeCell ref="A298:B298"/>
    <mergeCell ref="C298:H298"/>
    <mergeCell ref="I298:K298"/>
    <mergeCell ref="L298:N298"/>
    <mergeCell ref="O298:Q298"/>
    <mergeCell ref="R298:T298"/>
    <mergeCell ref="U298:W298"/>
    <mergeCell ref="X298:AA298"/>
    <mergeCell ref="AB298:AE298"/>
    <mergeCell ref="AF298:AI298"/>
    <mergeCell ref="AJ298:AM298"/>
    <mergeCell ref="AN298:AQ298"/>
    <mergeCell ref="AR298:AU298"/>
    <mergeCell ref="AV298:AY298"/>
    <mergeCell ref="A299:B299"/>
    <mergeCell ref="C299:H299"/>
    <mergeCell ref="I299:K299"/>
    <mergeCell ref="L299:N299"/>
    <mergeCell ref="O299:Q299"/>
    <mergeCell ref="R299:T299"/>
    <mergeCell ref="U299:W299"/>
    <mergeCell ref="X299:AA299"/>
    <mergeCell ref="AB299:AE299"/>
    <mergeCell ref="AF299:AI299"/>
    <mergeCell ref="AJ299:AM299"/>
    <mergeCell ref="AN299:AQ299"/>
    <mergeCell ref="AR299:AU299"/>
    <mergeCell ref="AV299:AY299"/>
    <mergeCell ref="A296:B296"/>
    <mergeCell ref="C296:H296"/>
    <mergeCell ref="I296:K296"/>
    <mergeCell ref="L296:N296"/>
    <mergeCell ref="O296:Q296"/>
    <mergeCell ref="R296:T296"/>
    <mergeCell ref="U296:W296"/>
    <mergeCell ref="X296:AA296"/>
    <mergeCell ref="AB296:AE296"/>
    <mergeCell ref="AF296:AI296"/>
    <mergeCell ref="AJ296:AM296"/>
    <mergeCell ref="AN296:AQ296"/>
    <mergeCell ref="AR296:AU296"/>
    <mergeCell ref="AV296:AY296"/>
    <mergeCell ref="A297:B297"/>
    <mergeCell ref="C297:H297"/>
    <mergeCell ref="I297:K297"/>
    <mergeCell ref="L297:N297"/>
    <mergeCell ref="O297:Q297"/>
    <mergeCell ref="R297:T297"/>
    <mergeCell ref="U297:W297"/>
    <mergeCell ref="X297:AA297"/>
    <mergeCell ref="AB297:AE297"/>
    <mergeCell ref="AF297:AI297"/>
    <mergeCell ref="AJ297:AM297"/>
    <mergeCell ref="AN297:AQ297"/>
    <mergeCell ref="AR297:AU297"/>
    <mergeCell ref="AV297:AY297"/>
    <mergeCell ref="A294:B294"/>
    <mergeCell ref="C294:H294"/>
    <mergeCell ref="I294:K294"/>
    <mergeCell ref="L294:N294"/>
    <mergeCell ref="O294:Q294"/>
    <mergeCell ref="R294:T294"/>
    <mergeCell ref="U294:W294"/>
    <mergeCell ref="X294:AA294"/>
    <mergeCell ref="AB294:AE294"/>
    <mergeCell ref="AF294:AI294"/>
    <mergeCell ref="AJ294:AM294"/>
    <mergeCell ref="AN294:AQ294"/>
    <mergeCell ref="AR294:AU294"/>
    <mergeCell ref="AV294:AY294"/>
    <mergeCell ref="A295:B295"/>
    <mergeCell ref="C295:H295"/>
    <mergeCell ref="I295:K295"/>
    <mergeCell ref="L295:N295"/>
    <mergeCell ref="O295:Q295"/>
    <mergeCell ref="R295:T295"/>
    <mergeCell ref="U295:W295"/>
    <mergeCell ref="X295:AA295"/>
    <mergeCell ref="AB295:AE295"/>
    <mergeCell ref="AF295:AI295"/>
    <mergeCell ref="AJ295:AM295"/>
    <mergeCell ref="AN295:AQ295"/>
    <mergeCell ref="AR295:AU295"/>
    <mergeCell ref="AV295:AY295"/>
    <mergeCell ref="A292:B292"/>
    <mergeCell ref="C292:H292"/>
    <mergeCell ref="I292:K292"/>
    <mergeCell ref="L292:N292"/>
    <mergeCell ref="O292:Q292"/>
    <mergeCell ref="R292:T292"/>
    <mergeCell ref="U292:W292"/>
    <mergeCell ref="X292:AA292"/>
    <mergeCell ref="AB292:AE292"/>
    <mergeCell ref="AF292:AI292"/>
    <mergeCell ref="AJ292:AM292"/>
    <mergeCell ref="AN292:AQ292"/>
    <mergeCell ref="AR292:AU292"/>
    <mergeCell ref="AV292:AY292"/>
    <mergeCell ref="A293:B293"/>
    <mergeCell ref="C293:H293"/>
    <mergeCell ref="I293:K293"/>
    <mergeCell ref="L293:N293"/>
    <mergeCell ref="O293:Q293"/>
    <mergeCell ref="R293:T293"/>
    <mergeCell ref="U293:W293"/>
    <mergeCell ref="X293:AA293"/>
    <mergeCell ref="AB293:AE293"/>
    <mergeCell ref="AF293:AI293"/>
    <mergeCell ref="AJ293:AM293"/>
    <mergeCell ref="AN293:AQ293"/>
    <mergeCell ref="AR293:AU293"/>
    <mergeCell ref="AV293:AY293"/>
    <mergeCell ref="A290:B290"/>
    <mergeCell ref="C290:H290"/>
    <mergeCell ref="I290:K290"/>
    <mergeCell ref="L290:N290"/>
    <mergeCell ref="O290:Q290"/>
    <mergeCell ref="R290:T290"/>
    <mergeCell ref="U290:W290"/>
    <mergeCell ref="X290:AA290"/>
    <mergeCell ref="AB290:AE290"/>
    <mergeCell ref="AF290:AI290"/>
    <mergeCell ref="AJ290:AM290"/>
    <mergeCell ref="AN290:AQ290"/>
    <mergeCell ref="AR290:AU290"/>
    <mergeCell ref="AV290:AY290"/>
    <mergeCell ref="A291:B291"/>
    <mergeCell ref="C291:H291"/>
    <mergeCell ref="I291:K291"/>
    <mergeCell ref="L291:N291"/>
    <mergeCell ref="O291:Q291"/>
    <mergeCell ref="R291:T291"/>
    <mergeCell ref="U291:W291"/>
    <mergeCell ref="X291:AA291"/>
    <mergeCell ref="AB291:AE291"/>
    <mergeCell ref="AF291:AI291"/>
    <mergeCell ref="AJ291:AM291"/>
    <mergeCell ref="AN291:AQ291"/>
    <mergeCell ref="AR291:AU291"/>
    <mergeCell ref="AV291:AY291"/>
    <mergeCell ref="A288:B288"/>
    <mergeCell ref="C288:H288"/>
    <mergeCell ref="I288:K288"/>
    <mergeCell ref="L288:N288"/>
    <mergeCell ref="O288:Q288"/>
    <mergeCell ref="R288:T288"/>
    <mergeCell ref="U288:W288"/>
    <mergeCell ref="X288:AA288"/>
    <mergeCell ref="AB288:AE288"/>
    <mergeCell ref="AF288:AI288"/>
    <mergeCell ref="AJ288:AM288"/>
    <mergeCell ref="AN288:AQ288"/>
    <mergeCell ref="AR288:AU288"/>
    <mergeCell ref="AV288:AY288"/>
    <mergeCell ref="A289:B289"/>
    <mergeCell ref="C289:H289"/>
    <mergeCell ref="I289:K289"/>
    <mergeCell ref="L289:N289"/>
    <mergeCell ref="O289:Q289"/>
    <mergeCell ref="R289:T289"/>
    <mergeCell ref="U289:W289"/>
    <mergeCell ref="X289:AA289"/>
    <mergeCell ref="AB289:AE289"/>
    <mergeCell ref="AF289:AI289"/>
    <mergeCell ref="AJ289:AM289"/>
    <mergeCell ref="AN289:AQ289"/>
    <mergeCell ref="AR289:AU289"/>
    <mergeCell ref="AV289:AY289"/>
    <mergeCell ref="A286:B286"/>
    <mergeCell ref="C286:H286"/>
    <mergeCell ref="I286:K286"/>
    <mergeCell ref="L286:N286"/>
    <mergeCell ref="O286:Q286"/>
    <mergeCell ref="R286:T286"/>
    <mergeCell ref="U286:W286"/>
    <mergeCell ref="X286:AA286"/>
    <mergeCell ref="AB286:AE286"/>
    <mergeCell ref="AF286:AI286"/>
    <mergeCell ref="AJ286:AM286"/>
    <mergeCell ref="AN286:AQ286"/>
    <mergeCell ref="AR286:AU286"/>
    <mergeCell ref="AV286:AY286"/>
    <mergeCell ref="A287:B287"/>
    <mergeCell ref="C287:H287"/>
    <mergeCell ref="I287:K287"/>
    <mergeCell ref="L287:N287"/>
    <mergeCell ref="O287:Q287"/>
    <mergeCell ref="R287:T287"/>
    <mergeCell ref="U287:W287"/>
    <mergeCell ref="X287:AA287"/>
    <mergeCell ref="AB287:AE287"/>
    <mergeCell ref="AF287:AI287"/>
    <mergeCell ref="AJ287:AM287"/>
    <mergeCell ref="AN287:AQ287"/>
    <mergeCell ref="AR287:AU287"/>
    <mergeCell ref="AV287:AY287"/>
    <mergeCell ref="A284:B284"/>
    <mergeCell ref="C284:H284"/>
    <mergeCell ref="I284:K284"/>
    <mergeCell ref="L284:N284"/>
    <mergeCell ref="O284:Q284"/>
    <mergeCell ref="R284:T284"/>
    <mergeCell ref="U284:W284"/>
    <mergeCell ref="X284:AA284"/>
    <mergeCell ref="AB284:AE284"/>
    <mergeCell ref="AF284:AI284"/>
    <mergeCell ref="AJ284:AM284"/>
    <mergeCell ref="AN284:AQ284"/>
    <mergeCell ref="AR284:AU284"/>
    <mergeCell ref="AV284:AY284"/>
    <mergeCell ref="A285:B285"/>
    <mergeCell ref="C285:H285"/>
    <mergeCell ref="I285:K285"/>
    <mergeCell ref="L285:N285"/>
    <mergeCell ref="O285:Q285"/>
    <mergeCell ref="R285:T285"/>
    <mergeCell ref="U285:W285"/>
    <mergeCell ref="X285:AA285"/>
    <mergeCell ref="AB285:AE285"/>
    <mergeCell ref="AF285:AI285"/>
    <mergeCell ref="AJ285:AM285"/>
    <mergeCell ref="AN285:AQ285"/>
    <mergeCell ref="AR285:AU285"/>
    <mergeCell ref="AV285:AY285"/>
    <mergeCell ref="A282:B282"/>
    <mergeCell ref="C282:H282"/>
    <mergeCell ref="I282:K282"/>
    <mergeCell ref="L282:N282"/>
    <mergeCell ref="O282:Q282"/>
    <mergeCell ref="R282:T282"/>
    <mergeCell ref="U282:W282"/>
    <mergeCell ref="X282:AA282"/>
    <mergeCell ref="AB282:AE282"/>
    <mergeCell ref="AF282:AI282"/>
    <mergeCell ref="AJ282:AM282"/>
    <mergeCell ref="AN282:AQ282"/>
    <mergeCell ref="AR282:AU282"/>
    <mergeCell ref="AV282:AY282"/>
    <mergeCell ref="A283:B283"/>
    <mergeCell ref="C283:H283"/>
    <mergeCell ref="I283:K283"/>
    <mergeCell ref="L283:N283"/>
    <mergeCell ref="O283:Q283"/>
    <mergeCell ref="R283:T283"/>
    <mergeCell ref="U283:W283"/>
    <mergeCell ref="X283:AA283"/>
    <mergeCell ref="AB283:AE283"/>
    <mergeCell ref="AF283:AI283"/>
    <mergeCell ref="AJ283:AM283"/>
    <mergeCell ref="AN283:AQ283"/>
    <mergeCell ref="AR283:AU283"/>
    <mergeCell ref="AV283:AY283"/>
    <mergeCell ref="A280:B280"/>
    <mergeCell ref="C280:H280"/>
    <mergeCell ref="I280:K280"/>
    <mergeCell ref="L280:N280"/>
    <mergeCell ref="O280:Q280"/>
    <mergeCell ref="R280:T280"/>
    <mergeCell ref="U280:W280"/>
    <mergeCell ref="X280:AA280"/>
    <mergeCell ref="AB280:AE280"/>
    <mergeCell ref="AF280:AI280"/>
    <mergeCell ref="AJ280:AM280"/>
    <mergeCell ref="AN280:AQ280"/>
    <mergeCell ref="AR280:AU280"/>
    <mergeCell ref="AV280:AY280"/>
    <mergeCell ref="A281:B281"/>
    <mergeCell ref="C281:H281"/>
    <mergeCell ref="I281:K281"/>
    <mergeCell ref="L281:N281"/>
    <mergeCell ref="O281:Q281"/>
    <mergeCell ref="R281:T281"/>
    <mergeCell ref="U281:W281"/>
    <mergeCell ref="X281:AA281"/>
    <mergeCell ref="AB281:AE281"/>
    <mergeCell ref="AF281:AI281"/>
    <mergeCell ref="AJ281:AM281"/>
    <mergeCell ref="AN281:AQ281"/>
    <mergeCell ref="AR281:AU281"/>
    <mergeCell ref="AV281:AY281"/>
    <mergeCell ref="A278:B278"/>
    <mergeCell ref="C278:H278"/>
    <mergeCell ref="I278:K278"/>
    <mergeCell ref="L278:N278"/>
    <mergeCell ref="O278:Q278"/>
    <mergeCell ref="R278:T278"/>
    <mergeCell ref="U278:W278"/>
    <mergeCell ref="X278:AA278"/>
    <mergeCell ref="AB278:AE278"/>
    <mergeCell ref="AF278:AI278"/>
    <mergeCell ref="AJ278:AM278"/>
    <mergeCell ref="AN278:AQ278"/>
    <mergeCell ref="AR278:AU278"/>
    <mergeCell ref="AV278:AY278"/>
    <mergeCell ref="A279:B279"/>
    <mergeCell ref="C279:H279"/>
    <mergeCell ref="I279:K279"/>
    <mergeCell ref="L279:N279"/>
    <mergeCell ref="O279:Q279"/>
    <mergeCell ref="R279:T279"/>
    <mergeCell ref="U279:W279"/>
    <mergeCell ref="X279:AA279"/>
    <mergeCell ref="AB279:AE279"/>
    <mergeCell ref="AF279:AI279"/>
    <mergeCell ref="AJ279:AM279"/>
    <mergeCell ref="AN279:AQ279"/>
    <mergeCell ref="AR279:AU279"/>
    <mergeCell ref="AV279:AY279"/>
    <mergeCell ref="A274:B276"/>
    <mergeCell ref="C274:H276"/>
    <mergeCell ref="I274:K276"/>
    <mergeCell ref="L274:N276"/>
    <mergeCell ref="O274:Q276"/>
    <mergeCell ref="R274:T276"/>
    <mergeCell ref="U274:W276"/>
    <mergeCell ref="X274:AA276"/>
    <mergeCell ref="AB274:AE276"/>
    <mergeCell ref="AF274:AI276"/>
    <mergeCell ref="AJ274:AM276"/>
    <mergeCell ref="AN274:AQ276"/>
    <mergeCell ref="AR274:AU276"/>
    <mergeCell ref="AV274:AY276"/>
    <mergeCell ref="A277:B277"/>
    <mergeCell ref="C277:H277"/>
    <mergeCell ref="I277:K277"/>
    <mergeCell ref="L277:N277"/>
    <mergeCell ref="O277:Q277"/>
    <mergeCell ref="R277:T277"/>
    <mergeCell ref="U277:W277"/>
    <mergeCell ref="X277:AA277"/>
    <mergeCell ref="AB277:AE277"/>
    <mergeCell ref="AF277:AI277"/>
    <mergeCell ref="AJ277:AM277"/>
    <mergeCell ref="AN277:AQ277"/>
    <mergeCell ref="AR277:AU277"/>
    <mergeCell ref="AV277:AY277"/>
    <mergeCell ref="A270:B271"/>
    <mergeCell ref="C270:H271"/>
    <mergeCell ref="I270:K271"/>
    <mergeCell ref="L270:N271"/>
    <mergeCell ref="O270:Q271"/>
    <mergeCell ref="R270:T271"/>
    <mergeCell ref="U270:W271"/>
    <mergeCell ref="X270:AA271"/>
    <mergeCell ref="AB270:AE271"/>
    <mergeCell ref="AF270:AI271"/>
    <mergeCell ref="AJ270:AM271"/>
    <mergeCell ref="AN270:AQ271"/>
    <mergeCell ref="AR270:AU271"/>
    <mergeCell ref="AV270:AY271"/>
    <mergeCell ref="A272:J272"/>
    <mergeCell ref="K272:AN273"/>
    <mergeCell ref="AU272:AX273"/>
    <mergeCell ref="A266:B266"/>
    <mergeCell ref="C266:H266"/>
    <mergeCell ref="I266:K266"/>
    <mergeCell ref="L266:N266"/>
    <mergeCell ref="O266:Q266"/>
    <mergeCell ref="R266:T266"/>
    <mergeCell ref="U266:W266"/>
    <mergeCell ref="X266:AA266"/>
    <mergeCell ref="AB266:AE266"/>
    <mergeCell ref="AF266:AI266"/>
    <mergeCell ref="AJ266:AM266"/>
    <mergeCell ref="AN266:AQ266"/>
    <mergeCell ref="AR266:AU266"/>
    <mergeCell ref="AV266:AY266"/>
    <mergeCell ref="A267:B267"/>
    <mergeCell ref="C267:H267"/>
    <mergeCell ref="I267:K267"/>
    <mergeCell ref="L267:N267"/>
    <mergeCell ref="O267:Q267"/>
    <mergeCell ref="R267:T267"/>
    <mergeCell ref="U267:W267"/>
    <mergeCell ref="X267:AA267"/>
    <mergeCell ref="AB267:AE267"/>
    <mergeCell ref="AF267:AI267"/>
    <mergeCell ref="AJ267:AM267"/>
    <mergeCell ref="AN267:AQ267"/>
    <mergeCell ref="AR267:AU267"/>
    <mergeCell ref="AV267:AY267"/>
    <mergeCell ref="A264:B264"/>
    <mergeCell ref="C264:H264"/>
    <mergeCell ref="I264:K264"/>
    <mergeCell ref="L264:N264"/>
    <mergeCell ref="O264:Q264"/>
    <mergeCell ref="R264:T264"/>
    <mergeCell ref="U264:W264"/>
    <mergeCell ref="X264:AA264"/>
    <mergeCell ref="AB264:AE264"/>
    <mergeCell ref="AF264:AI264"/>
    <mergeCell ref="AJ264:AM264"/>
    <mergeCell ref="AN264:AQ264"/>
    <mergeCell ref="AR264:AU264"/>
    <mergeCell ref="AV264:AY264"/>
    <mergeCell ref="A265:B265"/>
    <mergeCell ref="C265:H265"/>
    <mergeCell ref="I265:K265"/>
    <mergeCell ref="L265:N265"/>
    <mergeCell ref="O265:Q265"/>
    <mergeCell ref="R265:T265"/>
    <mergeCell ref="U265:W265"/>
    <mergeCell ref="X265:AA265"/>
    <mergeCell ref="AB265:AE265"/>
    <mergeCell ref="AF265:AI265"/>
    <mergeCell ref="AJ265:AM265"/>
    <mergeCell ref="AN265:AQ265"/>
    <mergeCell ref="AR265:AU265"/>
    <mergeCell ref="AV265:AY265"/>
    <mergeCell ref="A262:B262"/>
    <mergeCell ref="C262:H262"/>
    <mergeCell ref="I262:K262"/>
    <mergeCell ref="L262:N262"/>
    <mergeCell ref="O262:Q262"/>
    <mergeCell ref="R262:T262"/>
    <mergeCell ref="U262:W262"/>
    <mergeCell ref="X262:AA262"/>
    <mergeCell ref="AB262:AE262"/>
    <mergeCell ref="AF262:AI262"/>
    <mergeCell ref="AJ262:AM262"/>
    <mergeCell ref="AN262:AQ262"/>
    <mergeCell ref="AR262:AU262"/>
    <mergeCell ref="AV262:AY262"/>
    <mergeCell ref="A263:B263"/>
    <mergeCell ref="C263:H263"/>
    <mergeCell ref="I263:K263"/>
    <mergeCell ref="L263:N263"/>
    <mergeCell ref="O263:Q263"/>
    <mergeCell ref="R263:T263"/>
    <mergeCell ref="U263:W263"/>
    <mergeCell ref="X263:AA263"/>
    <mergeCell ref="AB263:AE263"/>
    <mergeCell ref="AF263:AI263"/>
    <mergeCell ref="AJ263:AM263"/>
    <mergeCell ref="AN263:AQ263"/>
    <mergeCell ref="AR263:AU263"/>
    <mergeCell ref="AV263:AY263"/>
    <mergeCell ref="A260:B260"/>
    <mergeCell ref="C260:H260"/>
    <mergeCell ref="I260:K260"/>
    <mergeCell ref="L260:N260"/>
    <mergeCell ref="O260:Q260"/>
    <mergeCell ref="R260:T260"/>
    <mergeCell ref="U260:W260"/>
    <mergeCell ref="X260:AA260"/>
    <mergeCell ref="AB260:AE260"/>
    <mergeCell ref="AF260:AI260"/>
    <mergeCell ref="AJ260:AM260"/>
    <mergeCell ref="AN260:AQ260"/>
    <mergeCell ref="AR260:AU260"/>
    <mergeCell ref="AV260:AY260"/>
    <mergeCell ref="A261:B261"/>
    <mergeCell ref="C261:H261"/>
    <mergeCell ref="I261:K261"/>
    <mergeCell ref="L261:N261"/>
    <mergeCell ref="O261:Q261"/>
    <mergeCell ref="R261:T261"/>
    <mergeCell ref="U261:W261"/>
    <mergeCell ref="X261:AA261"/>
    <mergeCell ref="AB261:AE261"/>
    <mergeCell ref="AF261:AI261"/>
    <mergeCell ref="AJ261:AM261"/>
    <mergeCell ref="AN261:AQ261"/>
    <mergeCell ref="AR261:AU261"/>
    <mergeCell ref="AV261:AY261"/>
    <mergeCell ref="A258:B258"/>
    <mergeCell ref="C258:H258"/>
    <mergeCell ref="I258:K258"/>
    <mergeCell ref="L258:N258"/>
    <mergeCell ref="O258:Q258"/>
    <mergeCell ref="R258:T258"/>
    <mergeCell ref="U258:W258"/>
    <mergeCell ref="X258:AA258"/>
    <mergeCell ref="AB258:AE258"/>
    <mergeCell ref="AF258:AI258"/>
    <mergeCell ref="AJ258:AM258"/>
    <mergeCell ref="AN258:AQ258"/>
    <mergeCell ref="AR258:AU258"/>
    <mergeCell ref="AV258:AY258"/>
    <mergeCell ref="A259:B259"/>
    <mergeCell ref="C259:H259"/>
    <mergeCell ref="I259:K259"/>
    <mergeCell ref="L259:N259"/>
    <mergeCell ref="O259:Q259"/>
    <mergeCell ref="R259:T259"/>
    <mergeCell ref="U259:W259"/>
    <mergeCell ref="X259:AA259"/>
    <mergeCell ref="AB259:AE259"/>
    <mergeCell ref="AF259:AI259"/>
    <mergeCell ref="AJ259:AM259"/>
    <mergeCell ref="AN259:AQ259"/>
    <mergeCell ref="AR259:AU259"/>
    <mergeCell ref="AV259:AY259"/>
    <mergeCell ref="A256:B256"/>
    <mergeCell ref="C256:H256"/>
    <mergeCell ref="I256:K256"/>
    <mergeCell ref="L256:N256"/>
    <mergeCell ref="O256:Q256"/>
    <mergeCell ref="R256:T256"/>
    <mergeCell ref="U256:W256"/>
    <mergeCell ref="X256:AA256"/>
    <mergeCell ref="AB256:AE256"/>
    <mergeCell ref="AF256:AI256"/>
    <mergeCell ref="AJ256:AM256"/>
    <mergeCell ref="AN256:AQ256"/>
    <mergeCell ref="AR256:AU256"/>
    <mergeCell ref="AV256:AY256"/>
    <mergeCell ref="A257:B257"/>
    <mergeCell ref="C257:H257"/>
    <mergeCell ref="I257:K257"/>
    <mergeCell ref="L257:N257"/>
    <mergeCell ref="O257:Q257"/>
    <mergeCell ref="R257:T257"/>
    <mergeCell ref="U257:W257"/>
    <mergeCell ref="X257:AA257"/>
    <mergeCell ref="AB257:AE257"/>
    <mergeCell ref="AF257:AI257"/>
    <mergeCell ref="AJ257:AM257"/>
    <mergeCell ref="AN257:AQ257"/>
    <mergeCell ref="AR257:AU257"/>
    <mergeCell ref="AV257:AY257"/>
    <mergeCell ref="A254:B254"/>
    <mergeCell ref="C254:H254"/>
    <mergeCell ref="I254:K254"/>
    <mergeCell ref="L254:N254"/>
    <mergeCell ref="O254:Q254"/>
    <mergeCell ref="R254:T254"/>
    <mergeCell ref="U254:W254"/>
    <mergeCell ref="X254:AA254"/>
    <mergeCell ref="AB254:AE254"/>
    <mergeCell ref="AF254:AI254"/>
    <mergeCell ref="AJ254:AM254"/>
    <mergeCell ref="AN254:AQ254"/>
    <mergeCell ref="AR254:AU254"/>
    <mergeCell ref="AV254:AY254"/>
    <mergeCell ref="A255:B255"/>
    <mergeCell ref="C255:H255"/>
    <mergeCell ref="I255:K255"/>
    <mergeCell ref="L255:N255"/>
    <mergeCell ref="O255:Q255"/>
    <mergeCell ref="R255:T255"/>
    <mergeCell ref="U255:W255"/>
    <mergeCell ref="X255:AA255"/>
    <mergeCell ref="AB255:AE255"/>
    <mergeCell ref="AF255:AI255"/>
    <mergeCell ref="AJ255:AM255"/>
    <mergeCell ref="AN255:AQ255"/>
    <mergeCell ref="AR255:AU255"/>
    <mergeCell ref="AV255:AY255"/>
    <mergeCell ref="A252:B252"/>
    <mergeCell ref="C252:H252"/>
    <mergeCell ref="I252:K252"/>
    <mergeCell ref="L252:N252"/>
    <mergeCell ref="O252:Q252"/>
    <mergeCell ref="R252:T252"/>
    <mergeCell ref="U252:W252"/>
    <mergeCell ref="X252:AA252"/>
    <mergeCell ref="AB252:AE252"/>
    <mergeCell ref="AF252:AI252"/>
    <mergeCell ref="AJ252:AM252"/>
    <mergeCell ref="AN252:AQ252"/>
    <mergeCell ref="AR252:AU252"/>
    <mergeCell ref="AV252:AY252"/>
    <mergeCell ref="A253:B253"/>
    <mergeCell ref="C253:H253"/>
    <mergeCell ref="I253:K253"/>
    <mergeCell ref="L253:N253"/>
    <mergeCell ref="O253:Q253"/>
    <mergeCell ref="R253:T253"/>
    <mergeCell ref="U253:W253"/>
    <mergeCell ref="X253:AA253"/>
    <mergeCell ref="AB253:AE253"/>
    <mergeCell ref="AF253:AI253"/>
    <mergeCell ref="AJ253:AM253"/>
    <mergeCell ref="AN253:AQ253"/>
    <mergeCell ref="AR253:AU253"/>
    <mergeCell ref="AV253:AY253"/>
    <mergeCell ref="A250:B250"/>
    <mergeCell ref="C250:H250"/>
    <mergeCell ref="I250:K250"/>
    <mergeCell ref="L250:N250"/>
    <mergeCell ref="O250:Q250"/>
    <mergeCell ref="R250:T250"/>
    <mergeCell ref="U250:W250"/>
    <mergeCell ref="X250:AA250"/>
    <mergeCell ref="AB250:AE250"/>
    <mergeCell ref="AF250:AI250"/>
    <mergeCell ref="AJ250:AM250"/>
    <mergeCell ref="AN250:AQ250"/>
    <mergeCell ref="AR250:AU250"/>
    <mergeCell ref="AV250:AY250"/>
    <mergeCell ref="A251:B251"/>
    <mergeCell ref="C251:H251"/>
    <mergeCell ref="I251:K251"/>
    <mergeCell ref="L251:N251"/>
    <mergeCell ref="O251:Q251"/>
    <mergeCell ref="R251:T251"/>
    <mergeCell ref="U251:W251"/>
    <mergeCell ref="X251:AA251"/>
    <mergeCell ref="AB251:AE251"/>
    <mergeCell ref="AF251:AI251"/>
    <mergeCell ref="AJ251:AM251"/>
    <mergeCell ref="AN251:AQ251"/>
    <mergeCell ref="AR251:AU251"/>
    <mergeCell ref="AV251:AY251"/>
    <mergeCell ref="A248:B248"/>
    <mergeCell ref="C248:H248"/>
    <mergeCell ref="I248:K248"/>
    <mergeCell ref="L248:N248"/>
    <mergeCell ref="O248:Q248"/>
    <mergeCell ref="R248:T248"/>
    <mergeCell ref="U248:W248"/>
    <mergeCell ref="X248:AA248"/>
    <mergeCell ref="AB248:AE248"/>
    <mergeCell ref="AF248:AI248"/>
    <mergeCell ref="AJ248:AM248"/>
    <mergeCell ref="AN248:AQ248"/>
    <mergeCell ref="AR248:AU248"/>
    <mergeCell ref="AV248:AY248"/>
    <mergeCell ref="A249:B249"/>
    <mergeCell ref="C249:H249"/>
    <mergeCell ref="I249:K249"/>
    <mergeCell ref="L249:N249"/>
    <mergeCell ref="O249:Q249"/>
    <mergeCell ref="R249:T249"/>
    <mergeCell ref="U249:W249"/>
    <mergeCell ref="X249:AA249"/>
    <mergeCell ref="AB249:AE249"/>
    <mergeCell ref="AF249:AI249"/>
    <mergeCell ref="AJ249:AM249"/>
    <mergeCell ref="AN249:AQ249"/>
    <mergeCell ref="AR249:AU249"/>
    <mergeCell ref="AV249:AY249"/>
    <mergeCell ref="A246:B246"/>
    <mergeCell ref="C246:H246"/>
    <mergeCell ref="I246:K246"/>
    <mergeCell ref="L246:N246"/>
    <mergeCell ref="O246:Q246"/>
    <mergeCell ref="R246:T246"/>
    <mergeCell ref="U246:W246"/>
    <mergeCell ref="X246:AA246"/>
    <mergeCell ref="AB246:AE246"/>
    <mergeCell ref="AF246:AI246"/>
    <mergeCell ref="AJ246:AM246"/>
    <mergeCell ref="AN246:AQ246"/>
    <mergeCell ref="AR246:AU246"/>
    <mergeCell ref="AV246:AY246"/>
    <mergeCell ref="A247:B247"/>
    <mergeCell ref="C247:H247"/>
    <mergeCell ref="I247:K247"/>
    <mergeCell ref="L247:N247"/>
    <mergeCell ref="O247:Q247"/>
    <mergeCell ref="R247:T247"/>
    <mergeCell ref="U247:W247"/>
    <mergeCell ref="X247:AA247"/>
    <mergeCell ref="AB247:AE247"/>
    <mergeCell ref="AF247:AI247"/>
    <mergeCell ref="AJ247:AM247"/>
    <mergeCell ref="AN247:AQ247"/>
    <mergeCell ref="AR247:AU247"/>
    <mergeCell ref="AV247:AY247"/>
    <mergeCell ref="A244:B244"/>
    <mergeCell ref="C244:H244"/>
    <mergeCell ref="I244:K244"/>
    <mergeCell ref="L244:N244"/>
    <mergeCell ref="O244:Q244"/>
    <mergeCell ref="R244:T244"/>
    <mergeCell ref="U244:W244"/>
    <mergeCell ref="X244:AA244"/>
    <mergeCell ref="AB244:AE244"/>
    <mergeCell ref="AF244:AI244"/>
    <mergeCell ref="AJ244:AM244"/>
    <mergeCell ref="AN244:AQ244"/>
    <mergeCell ref="AR244:AU244"/>
    <mergeCell ref="AV244:AY244"/>
    <mergeCell ref="A245:B245"/>
    <mergeCell ref="C245:H245"/>
    <mergeCell ref="I245:K245"/>
    <mergeCell ref="L245:N245"/>
    <mergeCell ref="O245:Q245"/>
    <mergeCell ref="R245:T245"/>
    <mergeCell ref="U245:W245"/>
    <mergeCell ref="X245:AA245"/>
    <mergeCell ref="AB245:AE245"/>
    <mergeCell ref="AF245:AI245"/>
    <mergeCell ref="AJ245:AM245"/>
    <mergeCell ref="AN245:AQ245"/>
    <mergeCell ref="AR245:AU245"/>
    <mergeCell ref="AV245:AY245"/>
    <mergeCell ref="A242:B242"/>
    <mergeCell ref="C242:H242"/>
    <mergeCell ref="I242:K242"/>
    <mergeCell ref="L242:N242"/>
    <mergeCell ref="O242:Q242"/>
    <mergeCell ref="R242:T242"/>
    <mergeCell ref="U242:W242"/>
    <mergeCell ref="X242:AA242"/>
    <mergeCell ref="AB242:AE242"/>
    <mergeCell ref="AF242:AI242"/>
    <mergeCell ref="AJ242:AM242"/>
    <mergeCell ref="AN242:AQ242"/>
    <mergeCell ref="AR242:AU242"/>
    <mergeCell ref="AV242:AY242"/>
    <mergeCell ref="A243:B243"/>
    <mergeCell ref="C243:H243"/>
    <mergeCell ref="I243:K243"/>
    <mergeCell ref="L243:N243"/>
    <mergeCell ref="O243:Q243"/>
    <mergeCell ref="R243:T243"/>
    <mergeCell ref="U243:W243"/>
    <mergeCell ref="X243:AA243"/>
    <mergeCell ref="AB243:AE243"/>
    <mergeCell ref="AF243:AI243"/>
    <mergeCell ref="AJ243:AM243"/>
    <mergeCell ref="AN243:AQ243"/>
    <mergeCell ref="AR243:AU243"/>
    <mergeCell ref="AV243:AY243"/>
    <mergeCell ref="A240:B240"/>
    <mergeCell ref="C240:H240"/>
    <mergeCell ref="I240:K240"/>
    <mergeCell ref="L240:N240"/>
    <mergeCell ref="O240:Q240"/>
    <mergeCell ref="R240:T240"/>
    <mergeCell ref="U240:W240"/>
    <mergeCell ref="X240:AA240"/>
    <mergeCell ref="AB240:AE240"/>
    <mergeCell ref="AF240:AI240"/>
    <mergeCell ref="AJ240:AM240"/>
    <mergeCell ref="AN240:AQ240"/>
    <mergeCell ref="AR240:AU240"/>
    <mergeCell ref="AV240:AY240"/>
    <mergeCell ref="A241:B241"/>
    <mergeCell ref="C241:H241"/>
    <mergeCell ref="I241:K241"/>
    <mergeCell ref="L241:N241"/>
    <mergeCell ref="O241:Q241"/>
    <mergeCell ref="R241:T241"/>
    <mergeCell ref="U241:W241"/>
    <mergeCell ref="X241:AA241"/>
    <mergeCell ref="AB241:AE241"/>
    <mergeCell ref="AF241:AI241"/>
    <mergeCell ref="AJ241:AM241"/>
    <mergeCell ref="AN241:AQ241"/>
    <mergeCell ref="AR241:AU241"/>
    <mergeCell ref="AV241:AY241"/>
    <mergeCell ref="A238:B238"/>
    <mergeCell ref="C238:H238"/>
    <mergeCell ref="I238:K238"/>
    <mergeCell ref="L238:N238"/>
    <mergeCell ref="O238:Q238"/>
    <mergeCell ref="R238:T238"/>
    <mergeCell ref="U238:W238"/>
    <mergeCell ref="X238:AA238"/>
    <mergeCell ref="AB238:AE238"/>
    <mergeCell ref="AF238:AI238"/>
    <mergeCell ref="AJ238:AM238"/>
    <mergeCell ref="AN238:AQ238"/>
    <mergeCell ref="AR238:AU238"/>
    <mergeCell ref="AV238:AY238"/>
    <mergeCell ref="A239:B239"/>
    <mergeCell ref="C239:H239"/>
    <mergeCell ref="I239:K239"/>
    <mergeCell ref="L239:N239"/>
    <mergeCell ref="O239:Q239"/>
    <mergeCell ref="R239:T239"/>
    <mergeCell ref="U239:W239"/>
    <mergeCell ref="X239:AA239"/>
    <mergeCell ref="AB239:AE239"/>
    <mergeCell ref="AF239:AI239"/>
    <mergeCell ref="AJ239:AM239"/>
    <mergeCell ref="AN239:AQ239"/>
    <mergeCell ref="AR239:AU239"/>
    <mergeCell ref="AV239:AY239"/>
    <mergeCell ref="A233:J233"/>
    <mergeCell ref="K233:AN234"/>
    <mergeCell ref="AU233:AX234"/>
    <mergeCell ref="A235:B237"/>
    <mergeCell ref="C235:H237"/>
    <mergeCell ref="I235:K237"/>
    <mergeCell ref="L235:N237"/>
    <mergeCell ref="O235:Q237"/>
    <mergeCell ref="R235:T237"/>
    <mergeCell ref="U235:W237"/>
    <mergeCell ref="X235:AA237"/>
    <mergeCell ref="AB235:AE237"/>
    <mergeCell ref="AF235:AI237"/>
    <mergeCell ref="AJ235:AM237"/>
    <mergeCell ref="AN235:AQ237"/>
    <mergeCell ref="AR235:AU237"/>
    <mergeCell ref="AV235:AY237"/>
    <mergeCell ref="A231:B232"/>
    <mergeCell ref="C231:H232"/>
    <mergeCell ref="I231:K232"/>
    <mergeCell ref="L231:N232"/>
    <mergeCell ref="O231:Q232"/>
    <mergeCell ref="R231:T232"/>
    <mergeCell ref="U231:W232"/>
    <mergeCell ref="X231:AA232"/>
    <mergeCell ref="AB231:AE232"/>
    <mergeCell ref="AF231:AI232"/>
    <mergeCell ref="AJ231:AM232"/>
    <mergeCell ref="AN231:AQ232"/>
    <mergeCell ref="AR231:AU232"/>
    <mergeCell ref="AV231:AY232"/>
    <mergeCell ref="AB229:AE230"/>
    <mergeCell ref="AF229:AI230"/>
    <mergeCell ref="AJ229:AM230"/>
    <mergeCell ref="AN229:AQ230"/>
    <mergeCell ref="A227:B227"/>
    <mergeCell ref="C227:H227"/>
    <mergeCell ref="I227:K227"/>
    <mergeCell ref="L227:N227"/>
    <mergeCell ref="O227:Q227"/>
    <mergeCell ref="R227:T227"/>
    <mergeCell ref="U227:W227"/>
    <mergeCell ref="X227:AA227"/>
    <mergeCell ref="AB227:AE227"/>
    <mergeCell ref="AF227:AI227"/>
    <mergeCell ref="AJ227:AM227"/>
    <mergeCell ref="AN227:AQ227"/>
    <mergeCell ref="AR227:AU227"/>
    <mergeCell ref="AV227:AY227"/>
    <mergeCell ref="A228:B228"/>
    <mergeCell ref="C228:H228"/>
    <mergeCell ref="I228:K228"/>
    <mergeCell ref="L228:N228"/>
    <mergeCell ref="O228:Q228"/>
    <mergeCell ref="R228:T228"/>
    <mergeCell ref="U228:W228"/>
    <mergeCell ref="X228:AA228"/>
    <mergeCell ref="AB228:AE228"/>
    <mergeCell ref="AF228:AI228"/>
    <mergeCell ref="AJ228:AM228"/>
    <mergeCell ref="AN228:AQ228"/>
    <mergeCell ref="AR228:AU228"/>
    <mergeCell ref="AV228:AY228"/>
    <mergeCell ref="A225:B225"/>
    <mergeCell ref="C225:H225"/>
    <mergeCell ref="I225:K225"/>
    <mergeCell ref="L225:N225"/>
    <mergeCell ref="O225:Q225"/>
    <mergeCell ref="R225:T225"/>
    <mergeCell ref="U225:W225"/>
    <mergeCell ref="X225:AA225"/>
    <mergeCell ref="AB225:AE225"/>
    <mergeCell ref="AF225:AI225"/>
    <mergeCell ref="AJ225:AM225"/>
    <mergeCell ref="AN225:AQ225"/>
    <mergeCell ref="AR225:AU225"/>
    <mergeCell ref="AV225:AY225"/>
    <mergeCell ref="A226:B226"/>
    <mergeCell ref="C226:H226"/>
    <mergeCell ref="I226:K226"/>
    <mergeCell ref="L226:N226"/>
    <mergeCell ref="O226:Q226"/>
    <mergeCell ref="R226:T226"/>
    <mergeCell ref="U226:W226"/>
    <mergeCell ref="X226:AA226"/>
    <mergeCell ref="AB226:AE226"/>
    <mergeCell ref="AF226:AI226"/>
    <mergeCell ref="AJ226:AM226"/>
    <mergeCell ref="AN226:AQ226"/>
    <mergeCell ref="AR226:AU226"/>
    <mergeCell ref="AV226:AY226"/>
    <mergeCell ref="A223:B223"/>
    <mergeCell ref="C223:H223"/>
    <mergeCell ref="I223:K223"/>
    <mergeCell ref="L223:N223"/>
    <mergeCell ref="O223:Q223"/>
    <mergeCell ref="R223:T223"/>
    <mergeCell ref="U223:W223"/>
    <mergeCell ref="X223:AA223"/>
    <mergeCell ref="AB223:AE223"/>
    <mergeCell ref="AF223:AI223"/>
    <mergeCell ref="AJ223:AM223"/>
    <mergeCell ref="AN223:AQ223"/>
    <mergeCell ref="AR223:AU223"/>
    <mergeCell ref="AV223:AY223"/>
    <mergeCell ref="A224:B224"/>
    <mergeCell ref="C224:H224"/>
    <mergeCell ref="I224:K224"/>
    <mergeCell ref="L224:N224"/>
    <mergeCell ref="O224:Q224"/>
    <mergeCell ref="R224:T224"/>
    <mergeCell ref="U224:W224"/>
    <mergeCell ref="X224:AA224"/>
    <mergeCell ref="AB224:AE224"/>
    <mergeCell ref="AF224:AI224"/>
    <mergeCell ref="AJ224:AM224"/>
    <mergeCell ref="AN224:AQ224"/>
    <mergeCell ref="AR224:AU224"/>
    <mergeCell ref="AV224:AY224"/>
    <mergeCell ref="A221:B221"/>
    <mergeCell ref="C221:H221"/>
    <mergeCell ref="I221:K221"/>
    <mergeCell ref="L221:N221"/>
    <mergeCell ref="O221:Q221"/>
    <mergeCell ref="R221:T221"/>
    <mergeCell ref="U221:W221"/>
    <mergeCell ref="X221:AA221"/>
    <mergeCell ref="AB221:AE221"/>
    <mergeCell ref="AF221:AI221"/>
    <mergeCell ref="AJ221:AM221"/>
    <mergeCell ref="AN221:AQ221"/>
    <mergeCell ref="AR221:AU221"/>
    <mergeCell ref="AV221:AY221"/>
    <mergeCell ref="A222:B222"/>
    <mergeCell ref="C222:H222"/>
    <mergeCell ref="I222:K222"/>
    <mergeCell ref="L222:N222"/>
    <mergeCell ref="O222:Q222"/>
    <mergeCell ref="R222:T222"/>
    <mergeCell ref="U222:W222"/>
    <mergeCell ref="X222:AA222"/>
    <mergeCell ref="AB222:AE222"/>
    <mergeCell ref="AF222:AI222"/>
    <mergeCell ref="AJ222:AM222"/>
    <mergeCell ref="AN222:AQ222"/>
    <mergeCell ref="AR222:AU222"/>
    <mergeCell ref="AV222:AY222"/>
    <mergeCell ref="A219:B219"/>
    <mergeCell ref="C219:H219"/>
    <mergeCell ref="I219:K219"/>
    <mergeCell ref="L219:N219"/>
    <mergeCell ref="O219:Q219"/>
    <mergeCell ref="R219:T219"/>
    <mergeCell ref="U219:W219"/>
    <mergeCell ref="X219:AA219"/>
    <mergeCell ref="AB219:AE219"/>
    <mergeCell ref="AF219:AI219"/>
    <mergeCell ref="AJ219:AM219"/>
    <mergeCell ref="AN219:AQ219"/>
    <mergeCell ref="AR219:AU219"/>
    <mergeCell ref="AV219:AY219"/>
    <mergeCell ref="A220:B220"/>
    <mergeCell ref="C220:H220"/>
    <mergeCell ref="I220:K220"/>
    <mergeCell ref="L220:N220"/>
    <mergeCell ref="O220:Q220"/>
    <mergeCell ref="R220:T220"/>
    <mergeCell ref="U220:W220"/>
    <mergeCell ref="X220:AA220"/>
    <mergeCell ref="AB220:AE220"/>
    <mergeCell ref="AF220:AI220"/>
    <mergeCell ref="AJ220:AM220"/>
    <mergeCell ref="AN220:AQ220"/>
    <mergeCell ref="AR220:AU220"/>
    <mergeCell ref="AV220:AY220"/>
    <mergeCell ref="A217:B217"/>
    <mergeCell ref="C217:H217"/>
    <mergeCell ref="I217:K217"/>
    <mergeCell ref="L217:N217"/>
    <mergeCell ref="O217:Q217"/>
    <mergeCell ref="R217:T217"/>
    <mergeCell ref="U217:W217"/>
    <mergeCell ref="X217:AA217"/>
    <mergeCell ref="AB217:AE217"/>
    <mergeCell ref="AF217:AI217"/>
    <mergeCell ref="AJ217:AM217"/>
    <mergeCell ref="AN217:AQ217"/>
    <mergeCell ref="AR217:AU217"/>
    <mergeCell ref="AV217:AY217"/>
    <mergeCell ref="A218:B218"/>
    <mergeCell ref="C218:H218"/>
    <mergeCell ref="I218:K218"/>
    <mergeCell ref="L218:N218"/>
    <mergeCell ref="O218:Q218"/>
    <mergeCell ref="R218:T218"/>
    <mergeCell ref="U218:W218"/>
    <mergeCell ref="X218:AA218"/>
    <mergeCell ref="AB218:AE218"/>
    <mergeCell ref="AF218:AI218"/>
    <mergeCell ref="AJ218:AM218"/>
    <mergeCell ref="AN218:AQ218"/>
    <mergeCell ref="AR218:AU218"/>
    <mergeCell ref="AV218:AY218"/>
    <mergeCell ref="A215:B215"/>
    <mergeCell ref="C215:H215"/>
    <mergeCell ref="I215:K215"/>
    <mergeCell ref="L215:N215"/>
    <mergeCell ref="O215:Q215"/>
    <mergeCell ref="R215:T215"/>
    <mergeCell ref="U215:W215"/>
    <mergeCell ref="X215:AA215"/>
    <mergeCell ref="AB215:AE215"/>
    <mergeCell ref="AF215:AI215"/>
    <mergeCell ref="AJ215:AM215"/>
    <mergeCell ref="AN215:AQ215"/>
    <mergeCell ref="AR215:AU215"/>
    <mergeCell ref="AV215:AY215"/>
    <mergeCell ref="A216:B216"/>
    <mergeCell ref="C216:H216"/>
    <mergeCell ref="I216:K216"/>
    <mergeCell ref="L216:N216"/>
    <mergeCell ref="O216:Q216"/>
    <mergeCell ref="R216:T216"/>
    <mergeCell ref="U216:W216"/>
    <mergeCell ref="X216:AA216"/>
    <mergeCell ref="AB216:AE216"/>
    <mergeCell ref="AF216:AI216"/>
    <mergeCell ref="AJ216:AM216"/>
    <mergeCell ref="AN216:AQ216"/>
    <mergeCell ref="AR216:AU216"/>
    <mergeCell ref="AV216:AY216"/>
    <mergeCell ref="A213:B213"/>
    <mergeCell ref="C213:H213"/>
    <mergeCell ref="I213:K213"/>
    <mergeCell ref="L213:N213"/>
    <mergeCell ref="O213:Q213"/>
    <mergeCell ref="R213:T213"/>
    <mergeCell ref="U213:W213"/>
    <mergeCell ref="X213:AA213"/>
    <mergeCell ref="AB213:AE213"/>
    <mergeCell ref="AF213:AI213"/>
    <mergeCell ref="AJ213:AM213"/>
    <mergeCell ref="AN213:AQ213"/>
    <mergeCell ref="AR213:AU213"/>
    <mergeCell ref="AV213:AY213"/>
    <mergeCell ref="A214:B214"/>
    <mergeCell ref="C214:H214"/>
    <mergeCell ref="I214:K214"/>
    <mergeCell ref="L214:N214"/>
    <mergeCell ref="O214:Q214"/>
    <mergeCell ref="R214:T214"/>
    <mergeCell ref="U214:W214"/>
    <mergeCell ref="X214:AA214"/>
    <mergeCell ref="AB214:AE214"/>
    <mergeCell ref="AF214:AI214"/>
    <mergeCell ref="AJ214:AM214"/>
    <mergeCell ref="AN214:AQ214"/>
    <mergeCell ref="AR214:AU214"/>
    <mergeCell ref="AV214:AY214"/>
    <mergeCell ref="A211:B211"/>
    <mergeCell ref="C211:H211"/>
    <mergeCell ref="I211:K211"/>
    <mergeCell ref="L211:N211"/>
    <mergeCell ref="O211:Q211"/>
    <mergeCell ref="R211:T211"/>
    <mergeCell ref="U211:W211"/>
    <mergeCell ref="X211:AA211"/>
    <mergeCell ref="AB211:AE211"/>
    <mergeCell ref="AF211:AI211"/>
    <mergeCell ref="AJ211:AM211"/>
    <mergeCell ref="AN211:AQ211"/>
    <mergeCell ref="AR211:AU211"/>
    <mergeCell ref="AV211:AY211"/>
    <mergeCell ref="A212:B212"/>
    <mergeCell ref="C212:H212"/>
    <mergeCell ref="I212:K212"/>
    <mergeCell ref="L212:N212"/>
    <mergeCell ref="O212:Q212"/>
    <mergeCell ref="R212:T212"/>
    <mergeCell ref="U212:W212"/>
    <mergeCell ref="X212:AA212"/>
    <mergeCell ref="AB212:AE212"/>
    <mergeCell ref="AF212:AI212"/>
    <mergeCell ref="AJ212:AM212"/>
    <mergeCell ref="AN212:AQ212"/>
    <mergeCell ref="AR212:AU212"/>
    <mergeCell ref="AV212:AY212"/>
    <mergeCell ref="A209:B209"/>
    <mergeCell ref="C209:H209"/>
    <mergeCell ref="I209:K209"/>
    <mergeCell ref="L209:N209"/>
    <mergeCell ref="O209:Q209"/>
    <mergeCell ref="R209:T209"/>
    <mergeCell ref="U209:W209"/>
    <mergeCell ref="X209:AA209"/>
    <mergeCell ref="AB209:AE209"/>
    <mergeCell ref="AF209:AI209"/>
    <mergeCell ref="AJ209:AM209"/>
    <mergeCell ref="AN209:AQ209"/>
    <mergeCell ref="AR209:AU209"/>
    <mergeCell ref="AV209:AY209"/>
    <mergeCell ref="A210:B210"/>
    <mergeCell ref="C210:H210"/>
    <mergeCell ref="I210:K210"/>
    <mergeCell ref="L210:N210"/>
    <mergeCell ref="O210:Q210"/>
    <mergeCell ref="R210:T210"/>
    <mergeCell ref="U210:W210"/>
    <mergeCell ref="X210:AA210"/>
    <mergeCell ref="AB210:AE210"/>
    <mergeCell ref="AF210:AI210"/>
    <mergeCell ref="AJ210:AM210"/>
    <mergeCell ref="AN210:AQ210"/>
    <mergeCell ref="AR210:AU210"/>
    <mergeCell ref="AV210:AY210"/>
    <mergeCell ref="A207:B207"/>
    <mergeCell ref="C207:H207"/>
    <mergeCell ref="I207:K207"/>
    <mergeCell ref="L207:N207"/>
    <mergeCell ref="O207:Q207"/>
    <mergeCell ref="R207:T207"/>
    <mergeCell ref="U207:W207"/>
    <mergeCell ref="X207:AA207"/>
    <mergeCell ref="AB207:AE207"/>
    <mergeCell ref="AF207:AI207"/>
    <mergeCell ref="AJ207:AM207"/>
    <mergeCell ref="AN207:AQ207"/>
    <mergeCell ref="AR207:AU207"/>
    <mergeCell ref="AV207:AY207"/>
    <mergeCell ref="A208:B208"/>
    <mergeCell ref="C208:H208"/>
    <mergeCell ref="I208:K208"/>
    <mergeCell ref="L208:N208"/>
    <mergeCell ref="O208:Q208"/>
    <mergeCell ref="R208:T208"/>
    <mergeCell ref="U208:W208"/>
    <mergeCell ref="X208:AA208"/>
    <mergeCell ref="AB208:AE208"/>
    <mergeCell ref="AF208:AI208"/>
    <mergeCell ref="AJ208:AM208"/>
    <mergeCell ref="AN208:AQ208"/>
    <mergeCell ref="AR208:AU208"/>
    <mergeCell ref="AV208:AY208"/>
    <mergeCell ref="A205:B205"/>
    <mergeCell ref="C205:H205"/>
    <mergeCell ref="I205:K205"/>
    <mergeCell ref="L205:N205"/>
    <mergeCell ref="O205:Q205"/>
    <mergeCell ref="R205:T205"/>
    <mergeCell ref="U205:W205"/>
    <mergeCell ref="X205:AA205"/>
    <mergeCell ref="AB205:AE205"/>
    <mergeCell ref="AF205:AI205"/>
    <mergeCell ref="AJ205:AM205"/>
    <mergeCell ref="AN205:AQ205"/>
    <mergeCell ref="AR205:AU205"/>
    <mergeCell ref="AV205:AY205"/>
    <mergeCell ref="A206:B206"/>
    <mergeCell ref="C206:H206"/>
    <mergeCell ref="I206:K206"/>
    <mergeCell ref="L206:N206"/>
    <mergeCell ref="O206:Q206"/>
    <mergeCell ref="R206:T206"/>
    <mergeCell ref="U206:W206"/>
    <mergeCell ref="X206:AA206"/>
    <mergeCell ref="AB206:AE206"/>
    <mergeCell ref="AF206:AI206"/>
    <mergeCell ref="AJ206:AM206"/>
    <mergeCell ref="AN206:AQ206"/>
    <mergeCell ref="AR206:AU206"/>
    <mergeCell ref="AV206:AY206"/>
    <mergeCell ref="A203:B203"/>
    <mergeCell ref="C203:H203"/>
    <mergeCell ref="I203:K203"/>
    <mergeCell ref="L203:N203"/>
    <mergeCell ref="O203:Q203"/>
    <mergeCell ref="R203:T203"/>
    <mergeCell ref="U203:W203"/>
    <mergeCell ref="X203:AA203"/>
    <mergeCell ref="AB203:AE203"/>
    <mergeCell ref="AF203:AI203"/>
    <mergeCell ref="AJ203:AM203"/>
    <mergeCell ref="AN203:AQ203"/>
    <mergeCell ref="AR203:AU203"/>
    <mergeCell ref="AV203:AY203"/>
    <mergeCell ref="A204:B204"/>
    <mergeCell ref="C204:H204"/>
    <mergeCell ref="I204:K204"/>
    <mergeCell ref="L204:N204"/>
    <mergeCell ref="O204:Q204"/>
    <mergeCell ref="R204:T204"/>
    <mergeCell ref="U204:W204"/>
    <mergeCell ref="X204:AA204"/>
    <mergeCell ref="AB204:AE204"/>
    <mergeCell ref="AF204:AI204"/>
    <mergeCell ref="AJ204:AM204"/>
    <mergeCell ref="AN204:AQ204"/>
    <mergeCell ref="AR204:AU204"/>
    <mergeCell ref="AV204:AY204"/>
    <mergeCell ref="A201:B201"/>
    <mergeCell ref="C201:H201"/>
    <mergeCell ref="I201:K201"/>
    <mergeCell ref="L201:N201"/>
    <mergeCell ref="O201:Q201"/>
    <mergeCell ref="R201:T201"/>
    <mergeCell ref="U201:W201"/>
    <mergeCell ref="X201:AA201"/>
    <mergeCell ref="AB201:AE201"/>
    <mergeCell ref="AF201:AI201"/>
    <mergeCell ref="AJ201:AM201"/>
    <mergeCell ref="AN201:AQ201"/>
    <mergeCell ref="AR201:AU201"/>
    <mergeCell ref="AV201:AY201"/>
    <mergeCell ref="A202:B202"/>
    <mergeCell ref="C202:H202"/>
    <mergeCell ref="I202:K202"/>
    <mergeCell ref="L202:N202"/>
    <mergeCell ref="O202:Q202"/>
    <mergeCell ref="R202:T202"/>
    <mergeCell ref="U202:W202"/>
    <mergeCell ref="X202:AA202"/>
    <mergeCell ref="AB202:AE202"/>
    <mergeCell ref="AF202:AI202"/>
    <mergeCell ref="AJ202:AM202"/>
    <mergeCell ref="AN202:AQ202"/>
    <mergeCell ref="AR202:AU202"/>
    <mergeCell ref="AV202:AY202"/>
    <mergeCell ref="A199:B199"/>
    <mergeCell ref="C199:H199"/>
    <mergeCell ref="I199:K199"/>
    <mergeCell ref="L199:N199"/>
    <mergeCell ref="O199:Q199"/>
    <mergeCell ref="R199:T199"/>
    <mergeCell ref="U199:W199"/>
    <mergeCell ref="X199:AA199"/>
    <mergeCell ref="AB199:AE199"/>
    <mergeCell ref="AF199:AI199"/>
    <mergeCell ref="AJ199:AM199"/>
    <mergeCell ref="AN199:AQ199"/>
    <mergeCell ref="AR199:AU199"/>
    <mergeCell ref="AV199:AY199"/>
    <mergeCell ref="A200:B200"/>
    <mergeCell ref="C200:H200"/>
    <mergeCell ref="I200:K200"/>
    <mergeCell ref="L200:N200"/>
    <mergeCell ref="O200:Q200"/>
    <mergeCell ref="R200:T200"/>
    <mergeCell ref="U200:W200"/>
    <mergeCell ref="X200:AA200"/>
    <mergeCell ref="AB200:AE200"/>
    <mergeCell ref="AF200:AI200"/>
    <mergeCell ref="AJ200:AM200"/>
    <mergeCell ref="AN200:AQ200"/>
    <mergeCell ref="AR200:AU200"/>
    <mergeCell ref="AV200:AY200"/>
    <mergeCell ref="I192:K193"/>
    <mergeCell ref="L192:N193"/>
    <mergeCell ref="O192:Q193"/>
    <mergeCell ref="R192:T193"/>
    <mergeCell ref="U192:W193"/>
    <mergeCell ref="X192:AA193"/>
    <mergeCell ref="AB192:AE193"/>
    <mergeCell ref="AF192:AI193"/>
    <mergeCell ref="AJ192:AM193"/>
    <mergeCell ref="AN192:AQ193"/>
    <mergeCell ref="AR192:AU193"/>
    <mergeCell ref="AV192:AY193"/>
    <mergeCell ref="A194:J194"/>
    <mergeCell ref="K194:AN195"/>
    <mergeCell ref="AU194:AX195"/>
    <mergeCell ref="A196:B198"/>
    <mergeCell ref="C196:H198"/>
    <mergeCell ref="I196:K198"/>
    <mergeCell ref="L196:N198"/>
    <mergeCell ref="O196:Q198"/>
    <mergeCell ref="R196:T198"/>
    <mergeCell ref="U196:W198"/>
    <mergeCell ref="X196:AA198"/>
    <mergeCell ref="AB196:AE198"/>
    <mergeCell ref="AF196:AI198"/>
    <mergeCell ref="AJ196:AM198"/>
    <mergeCell ref="AN196:AQ198"/>
    <mergeCell ref="AR196:AU198"/>
    <mergeCell ref="AV196:AY198"/>
    <mergeCell ref="A188:B188"/>
    <mergeCell ref="C188:H188"/>
    <mergeCell ref="I188:K188"/>
    <mergeCell ref="L188:N188"/>
    <mergeCell ref="O188:Q188"/>
    <mergeCell ref="R188:T188"/>
    <mergeCell ref="U188:W188"/>
    <mergeCell ref="X188:AA188"/>
    <mergeCell ref="AB188:AE188"/>
    <mergeCell ref="AF188:AI188"/>
    <mergeCell ref="AJ188:AM188"/>
    <mergeCell ref="AN188:AQ188"/>
    <mergeCell ref="AR188:AU188"/>
    <mergeCell ref="AV188:AY188"/>
    <mergeCell ref="A189:B189"/>
    <mergeCell ref="C189:H189"/>
    <mergeCell ref="I189:K189"/>
    <mergeCell ref="L189:N189"/>
    <mergeCell ref="O189:Q189"/>
    <mergeCell ref="R189:T189"/>
    <mergeCell ref="U189:W189"/>
    <mergeCell ref="X189:AA189"/>
    <mergeCell ref="AB189:AE189"/>
    <mergeCell ref="AF189:AI189"/>
    <mergeCell ref="AJ189:AM189"/>
    <mergeCell ref="AN189:AQ189"/>
    <mergeCell ref="AR189:AU189"/>
    <mergeCell ref="AV189:AY189"/>
    <mergeCell ref="A186:B186"/>
    <mergeCell ref="C186:H186"/>
    <mergeCell ref="I186:K186"/>
    <mergeCell ref="L186:N186"/>
    <mergeCell ref="O186:Q186"/>
    <mergeCell ref="R186:T186"/>
    <mergeCell ref="U186:W186"/>
    <mergeCell ref="X186:AA186"/>
    <mergeCell ref="AB186:AE186"/>
    <mergeCell ref="AF186:AI186"/>
    <mergeCell ref="AJ186:AM186"/>
    <mergeCell ref="AN186:AQ186"/>
    <mergeCell ref="AR186:AU186"/>
    <mergeCell ref="AV186:AY186"/>
    <mergeCell ref="A187:B187"/>
    <mergeCell ref="C187:H187"/>
    <mergeCell ref="I187:K187"/>
    <mergeCell ref="L187:N187"/>
    <mergeCell ref="O187:Q187"/>
    <mergeCell ref="R187:T187"/>
    <mergeCell ref="U187:W187"/>
    <mergeCell ref="X187:AA187"/>
    <mergeCell ref="AB187:AE187"/>
    <mergeCell ref="AF187:AI187"/>
    <mergeCell ref="AJ187:AM187"/>
    <mergeCell ref="AN187:AQ187"/>
    <mergeCell ref="AR187:AU187"/>
    <mergeCell ref="AV187:AY187"/>
    <mergeCell ref="A184:B184"/>
    <mergeCell ref="C184:H184"/>
    <mergeCell ref="I184:K184"/>
    <mergeCell ref="L184:N184"/>
    <mergeCell ref="O184:Q184"/>
    <mergeCell ref="R184:T184"/>
    <mergeCell ref="U184:W184"/>
    <mergeCell ref="X184:AA184"/>
    <mergeCell ref="AB184:AE184"/>
    <mergeCell ref="AF184:AI184"/>
    <mergeCell ref="AJ184:AM184"/>
    <mergeCell ref="AN184:AQ184"/>
    <mergeCell ref="AR184:AU184"/>
    <mergeCell ref="AV184:AY184"/>
    <mergeCell ref="A185:B185"/>
    <mergeCell ref="C185:H185"/>
    <mergeCell ref="I185:K185"/>
    <mergeCell ref="L185:N185"/>
    <mergeCell ref="O185:Q185"/>
    <mergeCell ref="R185:T185"/>
    <mergeCell ref="U185:W185"/>
    <mergeCell ref="X185:AA185"/>
    <mergeCell ref="AB185:AE185"/>
    <mergeCell ref="AF185:AI185"/>
    <mergeCell ref="AJ185:AM185"/>
    <mergeCell ref="AN185:AQ185"/>
    <mergeCell ref="AR185:AU185"/>
    <mergeCell ref="AV185:AY185"/>
    <mergeCell ref="A182:B182"/>
    <mergeCell ref="C182:H182"/>
    <mergeCell ref="I182:K182"/>
    <mergeCell ref="L182:N182"/>
    <mergeCell ref="O182:Q182"/>
    <mergeCell ref="R182:T182"/>
    <mergeCell ref="U182:W182"/>
    <mergeCell ref="X182:AA182"/>
    <mergeCell ref="AB182:AE182"/>
    <mergeCell ref="AF182:AI182"/>
    <mergeCell ref="AJ182:AM182"/>
    <mergeCell ref="AN182:AQ182"/>
    <mergeCell ref="AR182:AU182"/>
    <mergeCell ref="AV182:AY182"/>
    <mergeCell ref="A183:B183"/>
    <mergeCell ref="C183:H183"/>
    <mergeCell ref="I183:K183"/>
    <mergeCell ref="L183:N183"/>
    <mergeCell ref="O183:Q183"/>
    <mergeCell ref="R183:T183"/>
    <mergeCell ref="U183:W183"/>
    <mergeCell ref="X183:AA183"/>
    <mergeCell ref="AB183:AE183"/>
    <mergeCell ref="AF183:AI183"/>
    <mergeCell ref="AJ183:AM183"/>
    <mergeCell ref="AN183:AQ183"/>
    <mergeCell ref="AR183:AU183"/>
    <mergeCell ref="AV183:AY183"/>
    <mergeCell ref="A180:B180"/>
    <mergeCell ref="C180:H180"/>
    <mergeCell ref="I180:K180"/>
    <mergeCell ref="L180:N180"/>
    <mergeCell ref="O180:Q180"/>
    <mergeCell ref="R180:T180"/>
    <mergeCell ref="U180:W180"/>
    <mergeCell ref="X180:AA180"/>
    <mergeCell ref="AB180:AE180"/>
    <mergeCell ref="AF180:AI180"/>
    <mergeCell ref="AJ180:AM180"/>
    <mergeCell ref="AN180:AQ180"/>
    <mergeCell ref="AR180:AU180"/>
    <mergeCell ref="AV180:AY180"/>
    <mergeCell ref="A181:B181"/>
    <mergeCell ref="C181:H181"/>
    <mergeCell ref="I181:K181"/>
    <mergeCell ref="L181:N181"/>
    <mergeCell ref="O181:Q181"/>
    <mergeCell ref="R181:T181"/>
    <mergeCell ref="U181:W181"/>
    <mergeCell ref="X181:AA181"/>
    <mergeCell ref="AB181:AE181"/>
    <mergeCell ref="AF181:AI181"/>
    <mergeCell ref="AJ181:AM181"/>
    <mergeCell ref="AN181:AQ181"/>
    <mergeCell ref="AR181:AU181"/>
    <mergeCell ref="AV181:AY181"/>
    <mergeCell ref="A178:B178"/>
    <mergeCell ref="C178:H178"/>
    <mergeCell ref="I178:K178"/>
    <mergeCell ref="L178:N178"/>
    <mergeCell ref="O178:Q178"/>
    <mergeCell ref="R178:T178"/>
    <mergeCell ref="U178:W178"/>
    <mergeCell ref="X178:AA178"/>
    <mergeCell ref="AB178:AE178"/>
    <mergeCell ref="AF178:AI178"/>
    <mergeCell ref="AJ178:AM178"/>
    <mergeCell ref="AN178:AQ178"/>
    <mergeCell ref="AR178:AU178"/>
    <mergeCell ref="AV178:AY178"/>
    <mergeCell ref="A179:B179"/>
    <mergeCell ref="C179:H179"/>
    <mergeCell ref="I179:K179"/>
    <mergeCell ref="L179:N179"/>
    <mergeCell ref="O179:Q179"/>
    <mergeCell ref="R179:T179"/>
    <mergeCell ref="U179:W179"/>
    <mergeCell ref="X179:AA179"/>
    <mergeCell ref="AB179:AE179"/>
    <mergeCell ref="AF179:AI179"/>
    <mergeCell ref="AJ179:AM179"/>
    <mergeCell ref="AN179:AQ179"/>
    <mergeCell ref="AR179:AU179"/>
    <mergeCell ref="AV179:AY179"/>
    <mergeCell ref="A176:B176"/>
    <mergeCell ref="C176:H176"/>
    <mergeCell ref="I176:K176"/>
    <mergeCell ref="L176:N176"/>
    <mergeCell ref="O176:Q176"/>
    <mergeCell ref="R176:T176"/>
    <mergeCell ref="U176:W176"/>
    <mergeCell ref="X176:AA176"/>
    <mergeCell ref="AB176:AE176"/>
    <mergeCell ref="AF176:AI176"/>
    <mergeCell ref="AJ176:AM176"/>
    <mergeCell ref="AN176:AQ176"/>
    <mergeCell ref="AR176:AU176"/>
    <mergeCell ref="AV176:AY176"/>
    <mergeCell ref="A177:B177"/>
    <mergeCell ref="C177:H177"/>
    <mergeCell ref="I177:K177"/>
    <mergeCell ref="L177:N177"/>
    <mergeCell ref="O177:Q177"/>
    <mergeCell ref="R177:T177"/>
    <mergeCell ref="U177:W177"/>
    <mergeCell ref="X177:AA177"/>
    <mergeCell ref="AB177:AE177"/>
    <mergeCell ref="AF177:AI177"/>
    <mergeCell ref="AJ177:AM177"/>
    <mergeCell ref="AN177:AQ177"/>
    <mergeCell ref="AR177:AU177"/>
    <mergeCell ref="AV177:AY177"/>
    <mergeCell ref="A174:B174"/>
    <mergeCell ref="C174:H174"/>
    <mergeCell ref="I174:K174"/>
    <mergeCell ref="L174:N174"/>
    <mergeCell ref="O174:Q174"/>
    <mergeCell ref="R174:T174"/>
    <mergeCell ref="U174:W174"/>
    <mergeCell ref="X174:AA174"/>
    <mergeCell ref="AB174:AE174"/>
    <mergeCell ref="AF174:AI174"/>
    <mergeCell ref="AJ174:AM174"/>
    <mergeCell ref="AN174:AQ174"/>
    <mergeCell ref="AR174:AU174"/>
    <mergeCell ref="AV174:AY174"/>
    <mergeCell ref="A175:B175"/>
    <mergeCell ref="C175:H175"/>
    <mergeCell ref="I175:K175"/>
    <mergeCell ref="L175:N175"/>
    <mergeCell ref="O175:Q175"/>
    <mergeCell ref="R175:T175"/>
    <mergeCell ref="U175:W175"/>
    <mergeCell ref="X175:AA175"/>
    <mergeCell ref="AB175:AE175"/>
    <mergeCell ref="AF175:AI175"/>
    <mergeCell ref="AJ175:AM175"/>
    <mergeCell ref="AN175:AQ175"/>
    <mergeCell ref="AR175:AU175"/>
    <mergeCell ref="AV175:AY175"/>
    <mergeCell ref="A172:B172"/>
    <mergeCell ref="C172:H172"/>
    <mergeCell ref="I172:K172"/>
    <mergeCell ref="L172:N172"/>
    <mergeCell ref="O172:Q172"/>
    <mergeCell ref="R172:T172"/>
    <mergeCell ref="U172:W172"/>
    <mergeCell ref="X172:AA172"/>
    <mergeCell ref="AB172:AE172"/>
    <mergeCell ref="AF172:AI172"/>
    <mergeCell ref="AJ172:AM172"/>
    <mergeCell ref="AN172:AQ172"/>
    <mergeCell ref="AR172:AU172"/>
    <mergeCell ref="AV172:AY172"/>
    <mergeCell ref="A173:B173"/>
    <mergeCell ref="C173:H173"/>
    <mergeCell ref="I173:K173"/>
    <mergeCell ref="L173:N173"/>
    <mergeCell ref="O173:Q173"/>
    <mergeCell ref="R173:T173"/>
    <mergeCell ref="U173:W173"/>
    <mergeCell ref="X173:AA173"/>
    <mergeCell ref="AB173:AE173"/>
    <mergeCell ref="AF173:AI173"/>
    <mergeCell ref="AJ173:AM173"/>
    <mergeCell ref="AN173:AQ173"/>
    <mergeCell ref="AR173:AU173"/>
    <mergeCell ref="AV173:AY173"/>
    <mergeCell ref="A170:B170"/>
    <mergeCell ref="C170:H170"/>
    <mergeCell ref="I170:K170"/>
    <mergeCell ref="L170:N170"/>
    <mergeCell ref="O170:Q170"/>
    <mergeCell ref="R170:T170"/>
    <mergeCell ref="U170:W170"/>
    <mergeCell ref="X170:AA170"/>
    <mergeCell ref="AB170:AE170"/>
    <mergeCell ref="AF170:AI170"/>
    <mergeCell ref="AJ170:AM170"/>
    <mergeCell ref="AN170:AQ170"/>
    <mergeCell ref="AR170:AU170"/>
    <mergeCell ref="AV170:AY170"/>
    <mergeCell ref="A171:B171"/>
    <mergeCell ref="C171:H171"/>
    <mergeCell ref="I171:K171"/>
    <mergeCell ref="L171:N171"/>
    <mergeCell ref="O171:Q171"/>
    <mergeCell ref="R171:T171"/>
    <mergeCell ref="U171:W171"/>
    <mergeCell ref="X171:AA171"/>
    <mergeCell ref="AB171:AE171"/>
    <mergeCell ref="AF171:AI171"/>
    <mergeCell ref="AJ171:AM171"/>
    <mergeCell ref="AN171:AQ171"/>
    <mergeCell ref="AR171:AU171"/>
    <mergeCell ref="AV171:AY171"/>
    <mergeCell ref="A168:B168"/>
    <mergeCell ref="C168:H168"/>
    <mergeCell ref="I168:K168"/>
    <mergeCell ref="L168:N168"/>
    <mergeCell ref="O168:Q168"/>
    <mergeCell ref="R168:T168"/>
    <mergeCell ref="U168:W168"/>
    <mergeCell ref="X168:AA168"/>
    <mergeCell ref="AB168:AE168"/>
    <mergeCell ref="AF168:AI168"/>
    <mergeCell ref="AJ168:AM168"/>
    <mergeCell ref="AN168:AQ168"/>
    <mergeCell ref="AR168:AU168"/>
    <mergeCell ref="AV168:AY168"/>
    <mergeCell ref="A169:B169"/>
    <mergeCell ref="C169:H169"/>
    <mergeCell ref="I169:K169"/>
    <mergeCell ref="L169:N169"/>
    <mergeCell ref="O169:Q169"/>
    <mergeCell ref="R169:T169"/>
    <mergeCell ref="U169:W169"/>
    <mergeCell ref="X169:AA169"/>
    <mergeCell ref="AB169:AE169"/>
    <mergeCell ref="AF169:AI169"/>
    <mergeCell ref="AJ169:AM169"/>
    <mergeCell ref="AN169:AQ169"/>
    <mergeCell ref="AR169:AU169"/>
    <mergeCell ref="AV169:AY169"/>
    <mergeCell ref="A166:B166"/>
    <mergeCell ref="C166:H166"/>
    <mergeCell ref="I166:K166"/>
    <mergeCell ref="L166:N166"/>
    <mergeCell ref="O166:Q166"/>
    <mergeCell ref="R166:T166"/>
    <mergeCell ref="U166:W166"/>
    <mergeCell ref="X166:AA166"/>
    <mergeCell ref="AB166:AE166"/>
    <mergeCell ref="AF166:AI166"/>
    <mergeCell ref="AJ166:AM166"/>
    <mergeCell ref="AN166:AQ166"/>
    <mergeCell ref="AR166:AU166"/>
    <mergeCell ref="AV166:AY166"/>
    <mergeCell ref="A167:B167"/>
    <mergeCell ref="C167:H167"/>
    <mergeCell ref="I167:K167"/>
    <mergeCell ref="L167:N167"/>
    <mergeCell ref="O167:Q167"/>
    <mergeCell ref="R167:T167"/>
    <mergeCell ref="U167:W167"/>
    <mergeCell ref="X167:AA167"/>
    <mergeCell ref="AB167:AE167"/>
    <mergeCell ref="AF167:AI167"/>
    <mergeCell ref="AJ167:AM167"/>
    <mergeCell ref="AN167:AQ167"/>
    <mergeCell ref="AR167:AU167"/>
    <mergeCell ref="AV167:AY167"/>
    <mergeCell ref="A164:B164"/>
    <mergeCell ref="C164:H164"/>
    <mergeCell ref="I164:K164"/>
    <mergeCell ref="L164:N164"/>
    <mergeCell ref="O164:Q164"/>
    <mergeCell ref="R164:T164"/>
    <mergeCell ref="U164:W164"/>
    <mergeCell ref="X164:AA164"/>
    <mergeCell ref="AB164:AE164"/>
    <mergeCell ref="AF164:AI164"/>
    <mergeCell ref="AJ164:AM164"/>
    <mergeCell ref="AN164:AQ164"/>
    <mergeCell ref="AR164:AU164"/>
    <mergeCell ref="AV164:AY164"/>
    <mergeCell ref="A165:B165"/>
    <mergeCell ref="C165:H165"/>
    <mergeCell ref="I165:K165"/>
    <mergeCell ref="L165:N165"/>
    <mergeCell ref="O165:Q165"/>
    <mergeCell ref="R165:T165"/>
    <mergeCell ref="U165:W165"/>
    <mergeCell ref="X165:AA165"/>
    <mergeCell ref="AB165:AE165"/>
    <mergeCell ref="AF165:AI165"/>
    <mergeCell ref="AJ165:AM165"/>
    <mergeCell ref="AN165:AQ165"/>
    <mergeCell ref="AR165:AU165"/>
    <mergeCell ref="AV165:AY165"/>
    <mergeCell ref="A162:B162"/>
    <mergeCell ref="C162:H162"/>
    <mergeCell ref="I162:K162"/>
    <mergeCell ref="L162:N162"/>
    <mergeCell ref="O162:Q162"/>
    <mergeCell ref="R162:T162"/>
    <mergeCell ref="U162:W162"/>
    <mergeCell ref="X162:AA162"/>
    <mergeCell ref="AB162:AE162"/>
    <mergeCell ref="AF162:AI162"/>
    <mergeCell ref="AJ162:AM162"/>
    <mergeCell ref="AN162:AQ162"/>
    <mergeCell ref="AR162:AU162"/>
    <mergeCell ref="AV162:AY162"/>
    <mergeCell ref="A163:B163"/>
    <mergeCell ref="C163:H163"/>
    <mergeCell ref="I163:K163"/>
    <mergeCell ref="L163:N163"/>
    <mergeCell ref="O163:Q163"/>
    <mergeCell ref="R163:T163"/>
    <mergeCell ref="U163:W163"/>
    <mergeCell ref="X163:AA163"/>
    <mergeCell ref="AB163:AE163"/>
    <mergeCell ref="AF163:AI163"/>
    <mergeCell ref="AJ163:AM163"/>
    <mergeCell ref="AN163:AQ163"/>
    <mergeCell ref="AR163:AU163"/>
    <mergeCell ref="AV163:AY163"/>
    <mergeCell ref="A160:B160"/>
    <mergeCell ref="C160:H160"/>
    <mergeCell ref="I160:K160"/>
    <mergeCell ref="L160:N160"/>
    <mergeCell ref="O160:Q160"/>
    <mergeCell ref="R160:T160"/>
    <mergeCell ref="U160:W160"/>
    <mergeCell ref="X160:AA160"/>
    <mergeCell ref="AB160:AE160"/>
    <mergeCell ref="AF160:AI160"/>
    <mergeCell ref="AJ160:AM160"/>
    <mergeCell ref="AN160:AQ160"/>
    <mergeCell ref="AR160:AU160"/>
    <mergeCell ref="AV160:AY160"/>
    <mergeCell ref="A161:B161"/>
    <mergeCell ref="C161:H161"/>
    <mergeCell ref="I161:K161"/>
    <mergeCell ref="L161:N161"/>
    <mergeCell ref="O161:Q161"/>
    <mergeCell ref="R161:T161"/>
    <mergeCell ref="U161:W161"/>
    <mergeCell ref="X161:AA161"/>
    <mergeCell ref="AB161:AE161"/>
    <mergeCell ref="AF161:AI161"/>
    <mergeCell ref="AJ161:AM161"/>
    <mergeCell ref="AN161:AQ161"/>
    <mergeCell ref="AR161:AU161"/>
    <mergeCell ref="AV161:AY161"/>
    <mergeCell ref="A155:J155"/>
    <mergeCell ref="K155:AN156"/>
    <mergeCell ref="AU155:AX156"/>
    <mergeCell ref="A157:B159"/>
    <mergeCell ref="C157:H159"/>
    <mergeCell ref="I157:K159"/>
    <mergeCell ref="L157:N159"/>
    <mergeCell ref="O157:Q159"/>
    <mergeCell ref="R157:T159"/>
    <mergeCell ref="U157:W159"/>
    <mergeCell ref="X157:AA159"/>
    <mergeCell ref="AB157:AE159"/>
    <mergeCell ref="AF157:AI159"/>
    <mergeCell ref="AJ157:AM159"/>
    <mergeCell ref="AN157:AQ159"/>
    <mergeCell ref="AR157:AU159"/>
    <mergeCell ref="AV157:AY159"/>
    <mergeCell ref="A150:B150"/>
    <mergeCell ref="C150:H150"/>
    <mergeCell ref="I150:K150"/>
    <mergeCell ref="L150:N150"/>
    <mergeCell ref="O150:Q150"/>
    <mergeCell ref="R150:T150"/>
    <mergeCell ref="U150:W150"/>
    <mergeCell ref="X150:AA150"/>
    <mergeCell ref="AB150:AE150"/>
    <mergeCell ref="AF150:AI150"/>
    <mergeCell ref="AJ150:AM150"/>
    <mergeCell ref="AN150:AQ150"/>
    <mergeCell ref="AR150:AU150"/>
    <mergeCell ref="AV150:AY150"/>
    <mergeCell ref="A153:B154"/>
    <mergeCell ref="C153:H154"/>
    <mergeCell ref="I153:K154"/>
    <mergeCell ref="L153:N154"/>
    <mergeCell ref="O153:Q154"/>
    <mergeCell ref="R153:T154"/>
    <mergeCell ref="U153:W154"/>
    <mergeCell ref="X153:AA154"/>
    <mergeCell ref="AB153:AE154"/>
    <mergeCell ref="AF153:AI154"/>
    <mergeCell ref="AJ153:AM154"/>
    <mergeCell ref="AN153:AQ154"/>
    <mergeCell ref="AR153:AU154"/>
    <mergeCell ref="AV153:AY154"/>
    <mergeCell ref="A148:B148"/>
    <mergeCell ref="C148:H148"/>
    <mergeCell ref="I148:K148"/>
    <mergeCell ref="L148:N148"/>
    <mergeCell ref="O148:Q148"/>
    <mergeCell ref="R148:T148"/>
    <mergeCell ref="U148:W148"/>
    <mergeCell ref="X148:AA148"/>
    <mergeCell ref="AB148:AE148"/>
    <mergeCell ref="AF148:AI148"/>
    <mergeCell ref="AJ148:AM148"/>
    <mergeCell ref="AN148:AQ148"/>
    <mergeCell ref="AR148:AU148"/>
    <mergeCell ref="AV148:AY148"/>
    <mergeCell ref="A149:B149"/>
    <mergeCell ref="C149:H149"/>
    <mergeCell ref="I149:K149"/>
    <mergeCell ref="L149:N149"/>
    <mergeCell ref="O149:Q149"/>
    <mergeCell ref="R149:T149"/>
    <mergeCell ref="U149:W149"/>
    <mergeCell ref="X149:AA149"/>
    <mergeCell ref="AB149:AE149"/>
    <mergeCell ref="AF149:AI149"/>
    <mergeCell ref="AJ149:AM149"/>
    <mergeCell ref="AN149:AQ149"/>
    <mergeCell ref="AR149:AU149"/>
    <mergeCell ref="AV149:AY149"/>
    <mergeCell ref="A146:B146"/>
    <mergeCell ref="C146:H146"/>
    <mergeCell ref="I146:K146"/>
    <mergeCell ref="L146:N146"/>
    <mergeCell ref="O146:Q146"/>
    <mergeCell ref="R146:T146"/>
    <mergeCell ref="U146:W146"/>
    <mergeCell ref="X146:AA146"/>
    <mergeCell ref="AB146:AE146"/>
    <mergeCell ref="AF146:AI146"/>
    <mergeCell ref="AJ146:AM146"/>
    <mergeCell ref="AN146:AQ146"/>
    <mergeCell ref="AR146:AU146"/>
    <mergeCell ref="AV146:AY146"/>
    <mergeCell ref="A147:B147"/>
    <mergeCell ref="C147:H147"/>
    <mergeCell ref="I147:K147"/>
    <mergeCell ref="L147:N147"/>
    <mergeCell ref="O147:Q147"/>
    <mergeCell ref="R147:T147"/>
    <mergeCell ref="U147:W147"/>
    <mergeCell ref="X147:AA147"/>
    <mergeCell ref="AB147:AE147"/>
    <mergeCell ref="AF147:AI147"/>
    <mergeCell ref="AJ147:AM147"/>
    <mergeCell ref="AN147:AQ147"/>
    <mergeCell ref="AR147:AU147"/>
    <mergeCell ref="AV147:AY147"/>
    <mergeCell ref="A144:B144"/>
    <mergeCell ref="C144:H144"/>
    <mergeCell ref="I144:K144"/>
    <mergeCell ref="L144:N144"/>
    <mergeCell ref="O144:Q144"/>
    <mergeCell ref="R144:T144"/>
    <mergeCell ref="U144:W144"/>
    <mergeCell ref="X144:AA144"/>
    <mergeCell ref="AB144:AE144"/>
    <mergeCell ref="AF144:AI144"/>
    <mergeCell ref="AJ144:AM144"/>
    <mergeCell ref="AN144:AQ144"/>
    <mergeCell ref="AR144:AU144"/>
    <mergeCell ref="AV144:AY144"/>
    <mergeCell ref="A145:B145"/>
    <mergeCell ref="C145:H145"/>
    <mergeCell ref="I145:K145"/>
    <mergeCell ref="L145:N145"/>
    <mergeCell ref="O145:Q145"/>
    <mergeCell ref="R145:T145"/>
    <mergeCell ref="U145:W145"/>
    <mergeCell ref="X145:AA145"/>
    <mergeCell ref="AB145:AE145"/>
    <mergeCell ref="AF145:AI145"/>
    <mergeCell ref="AJ145:AM145"/>
    <mergeCell ref="AN145:AQ145"/>
    <mergeCell ref="AR145:AU145"/>
    <mergeCell ref="AV145:AY145"/>
    <mergeCell ref="A142:B142"/>
    <mergeCell ref="C142:H142"/>
    <mergeCell ref="I142:K142"/>
    <mergeCell ref="L142:N142"/>
    <mergeCell ref="O142:Q142"/>
    <mergeCell ref="R142:T142"/>
    <mergeCell ref="U142:W142"/>
    <mergeCell ref="X142:AA142"/>
    <mergeCell ref="AB142:AE142"/>
    <mergeCell ref="AF142:AI142"/>
    <mergeCell ref="AJ142:AM142"/>
    <mergeCell ref="AN142:AQ142"/>
    <mergeCell ref="AR142:AU142"/>
    <mergeCell ref="AV142:AY142"/>
    <mergeCell ref="A143:B143"/>
    <mergeCell ref="C143:H143"/>
    <mergeCell ref="I143:K143"/>
    <mergeCell ref="L143:N143"/>
    <mergeCell ref="O143:Q143"/>
    <mergeCell ref="R143:T143"/>
    <mergeCell ref="U143:W143"/>
    <mergeCell ref="X143:AA143"/>
    <mergeCell ref="AB143:AE143"/>
    <mergeCell ref="AF143:AI143"/>
    <mergeCell ref="AJ143:AM143"/>
    <mergeCell ref="AN143:AQ143"/>
    <mergeCell ref="AR143:AU143"/>
    <mergeCell ref="AV143:AY143"/>
    <mergeCell ref="A140:B140"/>
    <mergeCell ref="C140:H140"/>
    <mergeCell ref="I140:K140"/>
    <mergeCell ref="L140:N140"/>
    <mergeCell ref="O140:Q140"/>
    <mergeCell ref="R140:T140"/>
    <mergeCell ref="U140:W140"/>
    <mergeCell ref="X140:AA140"/>
    <mergeCell ref="AB140:AE140"/>
    <mergeCell ref="AF140:AI140"/>
    <mergeCell ref="AJ140:AM140"/>
    <mergeCell ref="AN140:AQ140"/>
    <mergeCell ref="AR140:AU140"/>
    <mergeCell ref="AV140:AY140"/>
    <mergeCell ref="A141:B141"/>
    <mergeCell ref="C141:H141"/>
    <mergeCell ref="I141:K141"/>
    <mergeCell ref="L141:N141"/>
    <mergeCell ref="O141:Q141"/>
    <mergeCell ref="R141:T141"/>
    <mergeCell ref="U141:W141"/>
    <mergeCell ref="X141:AA141"/>
    <mergeCell ref="AB141:AE141"/>
    <mergeCell ref="AF141:AI141"/>
    <mergeCell ref="AJ141:AM141"/>
    <mergeCell ref="AN141:AQ141"/>
    <mergeCell ref="AR141:AU141"/>
    <mergeCell ref="AV141:AY141"/>
    <mergeCell ref="A138:B138"/>
    <mergeCell ref="C138:H138"/>
    <mergeCell ref="I138:K138"/>
    <mergeCell ref="L138:N138"/>
    <mergeCell ref="O138:Q138"/>
    <mergeCell ref="R138:T138"/>
    <mergeCell ref="U138:W138"/>
    <mergeCell ref="X138:AA138"/>
    <mergeCell ref="AB138:AE138"/>
    <mergeCell ref="AF138:AI138"/>
    <mergeCell ref="AJ138:AM138"/>
    <mergeCell ref="AN138:AQ138"/>
    <mergeCell ref="AR138:AU138"/>
    <mergeCell ref="AV138:AY138"/>
    <mergeCell ref="A139:B139"/>
    <mergeCell ref="C139:H139"/>
    <mergeCell ref="I139:K139"/>
    <mergeCell ref="L139:N139"/>
    <mergeCell ref="O139:Q139"/>
    <mergeCell ref="R139:T139"/>
    <mergeCell ref="U139:W139"/>
    <mergeCell ref="X139:AA139"/>
    <mergeCell ref="AB139:AE139"/>
    <mergeCell ref="AF139:AI139"/>
    <mergeCell ref="AJ139:AM139"/>
    <mergeCell ref="AN139:AQ139"/>
    <mergeCell ref="AR139:AU139"/>
    <mergeCell ref="AV139:AY139"/>
    <mergeCell ref="A136:B136"/>
    <mergeCell ref="C136:H136"/>
    <mergeCell ref="I136:K136"/>
    <mergeCell ref="L136:N136"/>
    <mergeCell ref="O136:Q136"/>
    <mergeCell ref="R136:T136"/>
    <mergeCell ref="U136:W136"/>
    <mergeCell ref="X136:AA136"/>
    <mergeCell ref="AB136:AE136"/>
    <mergeCell ref="AF136:AI136"/>
    <mergeCell ref="AJ136:AM136"/>
    <mergeCell ref="AN136:AQ136"/>
    <mergeCell ref="AR136:AU136"/>
    <mergeCell ref="AV136:AY136"/>
    <mergeCell ref="A137:B137"/>
    <mergeCell ref="C137:H137"/>
    <mergeCell ref="I137:K137"/>
    <mergeCell ref="L137:N137"/>
    <mergeCell ref="O137:Q137"/>
    <mergeCell ref="R137:T137"/>
    <mergeCell ref="U137:W137"/>
    <mergeCell ref="X137:AA137"/>
    <mergeCell ref="AB137:AE137"/>
    <mergeCell ref="AF137:AI137"/>
    <mergeCell ref="AJ137:AM137"/>
    <mergeCell ref="AN137:AQ137"/>
    <mergeCell ref="AR137:AU137"/>
    <mergeCell ref="AV137:AY137"/>
    <mergeCell ref="A134:B134"/>
    <mergeCell ref="C134:H134"/>
    <mergeCell ref="I134:K134"/>
    <mergeCell ref="L134:N134"/>
    <mergeCell ref="O134:Q134"/>
    <mergeCell ref="R134:T134"/>
    <mergeCell ref="U134:W134"/>
    <mergeCell ref="X134:AA134"/>
    <mergeCell ref="AB134:AE134"/>
    <mergeCell ref="AF134:AI134"/>
    <mergeCell ref="AJ134:AM134"/>
    <mergeCell ref="AN134:AQ134"/>
    <mergeCell ref="AR134:AU134"/>
    <mergeCell ref="AV134:AY134"/>
    <mergeCell ref="A135:B135"/>
    <mergeCell ref="C135:H135"/>
    <mergeCell ref="I135:K135"/>
    <mergeCell ref="L135:N135"/>
    <mergeCell ref="O135:Q135"/>
    <mergeCell ref="R135:T135"/>
    <mergeCell ref="U135:W135"/>
    <mergeCell ref="X135:AA135"/>
    <mergeCell ref="AB135:AE135"/>
    <mergeCell ref="AF135:AI135"/>
    <mergeCell ref="AJ135:AM135"/>
    <mergeCell ref="AN135:AQ135"/>
    <mergeCell ref="AR135:AU135"/>
    <mergeCell ref="AV135:AY135"/>
    <mergeCell ref="A132:B132"/>
    <mergeCell ref="C132:H132"/>
    <mergeCell ref="I132:K132"/>
    <mergeCell ref="L132:N132"/>
    <mergeCell ref="O132:Q132"/>
    <mergeCell ref="R132:T132"/>
    <mergeCell ref="U132:W132"/>
    <mergeCell ref="X132:AA132"/>
    <mergeCell ref="AB132:AE132"/>
    <mergeCell ref="AF132:AI132"/>
    <mergeCell ref="AJ132:AM132"/>
    <mergeCell ref="AN132:AQ132"/>
    <mergeCell ref="AR132:AU132"/>
    <mergeCell ref="AV132:AY132"/>
    <mergeCell ref="A133:B133"/>
    <mergeCell ref="C133:H133"/>
    <mergeCell ref="I133:K133"/>
    <mergeCell ref="L133:N133"/>
    <mergeCell ref="O133:Q133"/>
    <mergeCell ref="R133:T133"/>
    <mergeCell ref="U133:W133"/>
    <mergeCell ref="X133:AA133"/>
    <mergeCell ref="AB133:AE133"/>
    <mergeCell ref="AF133:AI133"/>
    <mergeCell ref="AJ133:AM133"/>
    <mergeCell ref="AN133:AQ133"/>
    <mergeCell ref="AR133:AU133"/>
    <mergeCell ref="AV133:AY133"/>
    <mergeCell ref="A130:B130"/>
    <mergeCell ref="C130:H130"/>
    <mergeCell ref="I130:K130"/>
    <mergeCell ref="L130:N130"/>
    <mergeCell ref="O130:Q130"/>
    <mergeCell ref="R130:T130"/>
    <mergeCell ref="U130:W130"/>
    <mergeCell ref="X130:AA130"/>
    <mergeCell ref="AB130:AE130"/>
    <mergeCell ref="AF130:AI130"/>
    <mergeCell ref="AJ130:AM130"/>
    <mergeCell ref="AN130:AQ130"/>
    <mergeCell ref="AR130:AU130"/>
    <mergeCell ref="AV130:AY130"/>
    <mergeCell ref="A131:B131"/>
    <mergeCell ref="C131:H131"/>
    <mergeCell ref="I131:K131"/>
    <mergeCell ref="L131:N131"/>
    <mergeCell ref="O131:Q131"/>
    <mergeCell ref="R131:T131"/>
    <mergeCell ref="U131:W131"/>
    <mergeCell ref="X131:AA131"/>
    <mergeCell ref="AB131:AE131"/>
    <mergeCell ref="AF131:AI131"/>
    <mergeCell ref="AJ131:AM131"/>
    <mergeCell ref="AN131:AQ131"/>
    <mergeCell ref="AR131:AU131"/>
    <mergeCell ref="AV131:AY131"/>
    <mergeCell ref="A128:B128"/>
    <mergeCell ref="C128:H128"/>
    <mergeCell ref="I128:K128"/>
    <mergeCell ref="L128:N128"/>
    <mergeCell ref="O128:Q128"/>
    <mergeCell ref="R128:T128"/>
    <mergeCell ref="U128:W128"/>
    <mergeCell ref="X128:AA128"/>
    <mergeCell ref="AB128:AE128"/>
    <mergeCell ref="AF128:AI128"/>
    <mergeCell ref="AJ128:AM128"/>
    <mergeCell ref="AN128:AQ128"/>
    <mergeCell ref="AR128:AU128"/>
    <mergeCell ref="AV128:AY128"/>
    <mergeCell ref="A129:B129"/>
    <mergeCell ref="C129:H129"/>
    <mergeCell ref="I129:K129"/>
    <mergeCell ref="L129:N129"/>
    <mergeCell ref="O129:Q129"/>
    <mergeCell ref="R129:T129"/>
    <mergeCell ref="U129:W129"/>
    <mergeCell ref="X129:AA129"/>
    <mergeCell ref="AB129:AE129"/>
    <mergeCell ref="AF129:AI129"/>
    <mergeCell ref="AJ129:AM129"/>
    <mergeCell ref="AN129:AQ129"/>
    <mergeCell ref="AR129:AU129"/>
    <mergeCell ref="AV129:AY129"/>
    <mergeCell ref="A126:B126"/>
    <mergeCell ref="C126:H126"/>
    <mergeCell ref="I126:K126"/>
    <mergeCell ref="L126:N126"/>
    <mergeCell ref="O126:Q126"/>
    <mergeCell ref="R126:T126"/>
    <mergeCell ref="U126:W126"/>
    <mergeCell ref="X126:AA126"/>
    <mergeCell ref="AB126:AE126"/>
    <mergeCell ref="AF126:AI126"/>
    <mergeCell ref="AJ126:AM126"/>
    <mergeCell ref="AN126:AQ126"/>
    <mergeCell ref="AR126:AU126"/>
    <mergeCell ref="AV126:AY126"/>
    <mergeCell ref="A127:B127"/>
    <mergeCell ref="C127:H127"/>
    <mergeCell ref="I127:K127"/>
    <mergeCell ref="L127:N127"/>
    <mergeCell ref="O127:Q127"/>
    <mergeCell ref="R127:T127"/>
    <mergeCell ref="U127:W127"/>
    <mergeCell ref="X127:AA127"/>
    <mergeCell ref="AB127:AE127"/>
    <mergeCell ref="AF127:AI127"/>
    <mergeCell ref="AJ127:AM127"/>
    <mergeCell ref="AN127:AQ127"/>
    <mergeCell ref="AR127:AU127"/>
    <mergeCell ref="AV127:AY127"/>
    <mergeCell ref="A124:B124"/>
    <mergeCell ref="C124:H124"/>
    <mergeCell ref="I124:K124"/>
    <mergeCell ref="L124:N124"/>
    <mergeCell ref="O124:Q124"/>
    <mergeCell ref="R124:T124"/>
    <mergeCell ref="U124:W124"/>
    <mergeCell ref="X124:AA124"/>
    <mergeCell ref="AB124:AE124"/>
    <mergeCell ref="AF124:AI124"/>
    <mergeCell ref="AJ124:AM124"/>
    <mergeCell ref="AN124:AQ124"/>
    <mergeCell ref="AR124:AU124"/>
    <mergeCell ref="AV124:AY124"/>
    <mergeCell ref="A125:B125"/>
    <mergeCell ref="C125:H125"/>
    <mergeCell ref="I125:K125"/>
    <mergeCell ref="L125:N125"/>
    <mergeCell ref="O125:Q125"/>
    <mergeCell ref="R125:T125"/>
    <mergeCell ref="U125:W125"/>
    <mergeCell ref="X125:AA125"/>
    <mergeCell ref="AB125:AE125"/>
    <mergeCell ref="AF125:AI125"/>
    <mergeCell ref="AJ125:AM125"/>
    <mergeCell ref="AN125:AQ125"/>
    <mergeCell ref="AR125:AU125"/>
    <mergeCell ref="AV125:AY125"/>
    <mergeCell ref="A116:J116"/>
    <mergeCell ref="A122:B122"/>
    <mergeCell ref="C122:H122"/>
    <mergeCell ref="I122:K122"/>
    <mergeCell ref="L122:N122"/>
    <mergeCell ref="O122:Q122"/>
    <mergeCell ref="R122:T122"/>
    <mergeCell ref="U122:W122"/>
    <mergeCell ref="X122:AA122"/>
    <mergeCell ref="AB122:AE122"/>
    <mergeCell ref="AF122:AI122"/>
    <mergeCell ref="AJ122:AM122"/>
    <mergeCell ref="AN122:AQ122"/>
    <mergeCell ref="AR122:AU122"/>
    <mergeCell ref="AV122:AY122"/>
    <mergeCell ref="A123:B123"/>
    <mergeCell ref="C123:H123"/>
    <mergeCell ref="I123:K123"/>
    <mergeCell ref="L123:N123"/>
    <mergeCell ref="O123:Q123"/>
    <mergeCell ref="R123:T123"/>
    <mergeCell ref="U123:W123"/>
    <mergeCell ref="X123:AA123"/>
    <mergeCell ref="AB123:AE123"/>
    <mergeCell ref="AF123:AI123"/>
    <mergeCell ref="AJ123:AM123"/>
    <mergeCell ref="AN123:AQ123"/>
    <mergeCell ref="AR123:AU123"/>
    <mergeCell ref="AV123:AY123"/>
    <mergeCell ref="O118:Q120"/>
    <mergeCell ref="R118:T120"/>
    <mergeCell ref="U118:W120"/>
    <mergeCell ref="X118:AA120"/>
    <mergeCell ref="AB118:AE120"/>
    <mergeCell ref="AF118:AI120"/>
    <mergeCell ref="AJ118:AM120"/>
    <mergeCell ref="AN118:AQ120"/>
    <mergeCell ref="AR118:AU120"/>
    <mergeCell ref="AV118:AY120"/>
    <mergeCell ref="A121:B121"/>
    <mergeCell ref="C121:H121"/>
    <mergeCell ref="I121:K121"/>
    <mergeCell ref="L121:N121"/>
    <mergeCell ref="O121:Q121"/>
    <mergeCell ref="R121:T121"/>
    <mergeCell ref="U121:W121"/>
    <mergeCell ref="X121:AA121"/>
    <mergeCell ref="AB121:AE121"/>
    <mergeCell ref="AF121:AI121"/>
    <mergeCell ref="AJ121:AM121"/>
    <mergeCell ref="AN121:AQ121"/>
    <mergeCell ref="AR121:AU121"/>
    <mergeCell ref="AV121:AY121"/>
    <mergeCell ref="AV98:AY98"/>
    <mergeCell ref="AV99:AY99"/>
    <mergeCell ref="AV100:AY100"/>
    <mergeCell ref="AV101:AY101"/>
    <mergeCell ref="AV102:AY102"/>
    <mergeCell ref="AV103:AY103"/>
    <mergeCell ref="AV104:AY104"/>
    <mergeCell ref="AV105:AY105"/>
    <mergeCell ref="AV106:AY106"/>
    <mergeCell ref="AV107:AY107"/>
    <mergeCell ref="AV108:AY108"/>
    <mergeCell ref="AV109:AY109"/>
    <mergeCell ref="AV110:AY110"/>
    <mergeCell ref="AV111:AY111"/>
    <mergeCell ref="A114:B115"/>
    <mergeCell ref="C114:H115"/>
    <mergeCell ref="I114:K115"/>
    <mergeCell ref="L114:N115"/>
    <mergeCell ref="O114:Q115"/>
    <mergeCell ref="R114:T115"/>
    <mergeCell ref="U114:W115"/>
    <mergeCell ref="X114:AA115"/>
    <mergeCell ref="AB114:AE115"/>
    <mergeCell ref="AF114:AI115"/>
    <mergeCell ref="AJ114:AM115"/>
    <mergeCell ref="AN114:AQ115"/>
    <mergeCell ref="AR114:AU115"/>
    <mergeCell ref="AV114:AY115"/>
    <mergeCell ref="A103:B103"/>
    <mergeCell ref="C103:H103"/>
    <mergeCell ref="A100:B100"/>
    <mergeCell ref="C100:H100"/>
    <mergeCell ref="AV85:AY85"/>
    <mergeCell ref="AV86:AY86"/>
    <mergeCell ref="AB87:AE87"/>
    <mergeCell ref="AV87:AY87"/>
    <mergeCell ref="AV88:AY88"/>
    <mergeCell ref="U89:W89"/>
    <mergeCell ref="X89:AA89"/>
    <mergeCell ref="AB89:AE89"/>
    <mergeCell ref="AV89:AY89"/>
    <mergeCell ref="AV90:AY90"/>
    <mergeCell ref="AV91:AY91"/>
    <mergeCell ref="AV92:AY92"/>
    <mergeCell ref="AV93:AY93"/>
    <mergeCell ref="AV94:AY94"/>
    <mergeCell ref="AV95:AY95"/>
    <mergeCell ref="AV96:AY96"/>
    <mergeCell ref="AV97:AY97"/>
    <mergeCell ref="AJ90:AM90"/>
    <mergeCell ref="U90:W90"/>
    <mergeCell ref="AR87:AU87"/>
    <mergeCell ref="AF87:AI87"/>
    <mergeCell ref="AR90:AU90"/>
    <mergeCell ref="AR92:AU92"/>
    <mergeCell ref="AR93:AU93"/>
    <mergeCell ref="AR94:AU94"/>
    <mergeCell ref="AJ94:AM94"/>
    <mergeCell ref="AN94:AQ94"/>
    <mergeCell ref="AR85:AU85"/>
    <mergeCell ref="AJ85:AM85"/>
    <mergeCell ref="AN85:AQ85"/>
    <mergeCell ref="AR86:AU86"/>
    <mergeCell ref="AJ86:AM86"/>
    <mergeCell ref="AR82:AU82"/>
    <mergeCell ref="AV82:AY82"/>
    <mergeCell ref="A83:B83"/>
    <mergeCell ref="C83:H83"/>
    <mergeCell ref="I83:K83"/>
    <mergeCell ref="L83:N83"/>
    <mergeCell ref="O83:Q83"/>
    <mergeCell ref="R83:T83"/>
    <mergeCell ref="U83:W83"/>
    <mergeCell ref="X83:AA83"/>
    <mergeCell ref="AB83:AE83"/>
    <mergeCell ref="AF83:AI83"/>
    <mergeCell ref="AJ83:AM83"/>
    <mergeCell ref="AN83:AQ83"/>
    <mergeCell ref="AR83:AU83"/>
    <mergeCell ref="AV83:AY83"/>
    <mergeCell ref="A84:B84"/>
    <mergeCell ref="I84:K84"/>
    <mergeCell ref="L84:N84"/>
    <mergeCell ref="O84:Q84"/>
    <mergeCell ref="R84:T84"/>
    <mergeCell ref="U84:W84"/>
    <mergeCell ref="X84:AA84"/>
    <mergeCell ref="AB84:AE84"/>
    <mergeCell ref="AF84:AI84"/>
    <mergeCell ref="AV84:AY84"/>
    <mergeCell ref="AR84:AU84"/>
    <mergeCell ref="A82:B82"/>
    <mergeCell ref="C82:H82"/>
    <mergeCell ref="I82:K82"/>
    <mergeCell ref="L82:N82"/>
    <mergeCell ref="O82:Q82"/>
    <mergeCell ref="A71:B71"/>
    <mergeCell ref="U71:W71"/>
    <mergeCell ref="AV71:AY71"/>
    <mergeCell ref="A72:B72"/>
    <mergeCell ref="L72:N72"/>
    <mergeCell ref="O72:Q72"/>
    <mergeCell ref="R72:T72"/>
    <mergeCell ref="AV72:AY72"/>
    <mergeCell ref="AV75:AY76"/>
    <mergeCell ref="A77:J77"/>
    <mergeCell ref="K77:AN78"/>
    <mergeCell ref="AU77:AX78"/>
    <mergeCell ref="A79:B81"/>
    <mergeCell ref="C79:H81"/>
    <mergeCell ref="I79:K81"/>
    <mergeCell ref="L79:N81"/>
    <mergeCell ref="O79:Q81"/>
    <mergeCell ref="R79:T81"/>
    <mergeCell ref="U79:W81"/>
    <mergeCell ref="X79:AA81"/>
    <mergeCell ref="AB79:AE81"/>
    <mergeCell ref="AF79:AI81"/>
    <mergeCell ref="AJ79:AM81"/>
    <mergeCell ref="AN79:AQ81"/>
    <mergeCell ref="AR79:AU81"/>
    <mergeCell ref="AV79:AY81"/>
    <mergeCell ref="AN75:AQ76"/>
    <mergeCell ref="AR75:AU76"/>
    <mergeCell ref="AF75:AI76"/>
    <mergeCell ref="AN72:AQ72"/>
    <mergeCell ref="U72:W72"/>
    <mergeCell ref="AJ71:AM71"/>
    <mergeCell ref="AV59:AY59"/>
    <mergeCell ref="AV60:AY60"/>
    <mergeCell ref="AV61:AY61"/>
    <mergeCell ref="AV62:AY62"/>
    <mergeCell ref="AV63:AY63"/>
    <mergeCell ref="AV64:AY64"/>
    <mergeCell ref="AV65:AY65"/>
    <mergeCell ref="AV66:AY66"/>
    <mergeCell ref="AV67:AY67"/>
    <mergeCell ref="AV68:AY68"/>
    <mergeCell ref="R69:T69"/>
    <mergeCell ref="U69:W69"/>
    <mergeCell ref="X69:AA69"/>
    <mergeCell ref="AB69:AE69"/>
    <mergeCell ref="AV69:AY69"/>
    <mergeCell ref="A70:B70"/>
    <mergeCell ref="C70:H70"/>
    <mergeCell ref="L70:N70"/>
    <mergeCell ref="O70:Q70"/>
    <mergeCell ref="AV70:AY70"/>
    <mergeCell ref="A69:B69"/>
    <mergeCell ref="AF69:AI69"/>
    <mergeCell ref="AJ69:AM69"/>
    <mergeCell ref="AN70:AQ70"/>
    <mergeCell ref="AR70:AU70"/>
    <mergeCell ref="AN69:AQ69"/>
    <mergeCell ref="AR69:AU69"/>
    <mergeCell ref="L69:N69"/>
    <mergeCell ref="O69:Q69"/>
    <mergeCell ref="AF70:AI70"/>
    <mergeCell ref="AJ70:AM70"/>
    <mergeCell ref="R70:T70"/>
    <mergeCell ref="AV40:AY42"/>
    <mergeCell ref="AV43:AY43"/>
    <mergeCell ref="AV44:AY44"/>
    <mergeCell ref="AV45:AY45"/>
    <mergeCell ref="AV46:AY46"/>
    <mergeCell ref="AV47:AY47"/>
    <mergeCell ref="AV48:AY48"/>
    <mergeCell ref="AV49:AY49"/>
    <mergeCell ref="AV50:AY50"/>
    <mergeCell ref="AV51:AY51"/>
    <mergeCell ref="AV52:AY52"/>
    <mergeCell ref="AV53:AY53"/>
    <mergeCell ref="AV54:AY54"/>
    <mergeCell ref="AV55:AY55"/>
    <mergeCell ref="AV56:AY56"/>
    <mergeCell ref="AV57:AY57"/>
    <mergeCell ref="AV58:AY58"/>
    <mergeCell ref="AF3:AI5"/>
    <mergeCell ref="AF6:AI6"/>
    <mergeCell ref="AF7:AI7"/>
    <mergeCell ref="AF8:AI8"/>
    <mergeCell ref="AF9:AI9"/>
    <mergeCell ref="AF10:AI10"/>
    <mergeCell ref="AF11:AI11"/>
    <mergeCell ref="AF12:AI12"/>
    <mergeCell ref="AF13:AI13"/>
    <mergeCell ref="AF14:AI14"/>
    <mergeCell ref="AF15:AI15"/>
    <mergeCell ref="AF16:AI16"/>
    <mergeCell ref="AF17:AI17"/>
    <mergeCell ref="AF18:AI18"/>
    <mergeCell ref="AF19:AI19"/>
    <mergeCell ref="AF20:AI20"/>
    <mergeCell ref="AF21:AI21"/>
    <mergeCell ref="I54:K54"/>
    <mergeCell ref="I55:K55"/>
    <mergeCell ref="I56:K56"/>
    <mergeCell ref="I57:K57"/>
    <mergeCell ref="AF56:AI56"/>
    <mergeCell ref="AF50:AI50"/>
    <mergeCell ref="AF47:AI47"/>
    <mergeCell ref="AB44:AE44"/>
    <mergeCell ref="AB40:AE42"/>
    <mergeCell ref="X36:AA37"/>
    <mergeCell ref="AB36:AE37"/>
    <mergeCell ref="X34:AA34"/>
    <mergeCell ref="R45:T45"/>
    <mergeCell ref="U45:W45"/>
    <mergeCell ref="U40:W42"/>
    <mergeCell ref="R34:T34"/>
    <mergeCell ref="U36:W37"/>
    <mergeCell ref="U34:W34"/>
    <mergeCell ref="I34:K34"/>
    <mergeCell ref="R56:T56"/>
    <mergeCell ref="U56:W56"/>
    <mergeCell ref="L50:N50"/>
    <mergeCell ref="O50:Q50"/>
    <mergeCell ref="R51:T51"/>
    <mergeCell ref="U51:W51"/>
    <mergeCell ref="L48:N48"/>
    <mergeCell ref="O48:Q48"/>
    <mergeCell ref="AF44:AI44"/>
    <mergeCell ref="X40:AA42"/>
    <mergeCell ref="AF40:AI42"/>
    <mergeCell ref="I58:K58"/>
    <mergeCell ref="I59:K59"/>
    <mergeCell ref="I60:K60"/>
    <mergeCell ref="I61:K61"/>
    <mergeCell ref="I64:K64"/>
    <mergeCell ref="I62:K62"/>
    <mergeCell ref="I63:K63"/>
    <mergeCell ref="I65:K65"/>
    <mergeCell ref="I67:K67"/>
    <mergeCell ref="I66:K66"/>
    <mergeCell ref="I69:K69"/>
    <mergeCell ref="I68:K68"/>
    <mergeCell ref="I70:K70"/>
    <mergeCell ref="A1:J1"/>
    <mergeCell ref="K1:AN2"/>
    <mergeCell ref="AN87:AQ87"/>
    <mergeCell ref="O90:Q90"/>
    <mergeCell ref="C84:H84"/>
    <mergeCell ref="I86:K86"/>
    <mergeCell ref="A90:B90"/>
    <mergeCell ref="C90:H90"/>
    <mergeCell ref="AJ75:AM76"/>
    <mergeCell ref="X75:AA76"/>
    <mergeCell ref="AB75:AE76"/>
    <mergeCell ref="U75:W76"/>
    <mergeCell ref="L75:N76"/>
    <mergeCell ref="O75:Q76"/>
    <mergeCell ref="R75:T76"/>
    <mergeCell ref="A75:B76"/>
    <mergeCell ref="C75:H76"/>
    <mergeCell ref="I75:K76"/>
    <mergeCell ref="AF90:AI90"/>
    <mergeCell ref="R82:T82"/>
    <mergeCell ref="U82:W82"/>
    <mergeCell ref="X82:AA82"/>
    <mergeCell ref="AB82:AE82"/>
    <mergeCell ref="AF82:AI82"/>
    <mergeCell ref="AJ82:AM82"/>
    <mergeCell ref="AN82:AQ82"/>
    <mergeCell ref="U85:W85"/>
    <mergeCell ref="X85:AA85"/>
    <mergeCell ref="A87:B87"/>
    <mergeCell ref="C87:H87"/>
    <mergeCell ref="I89:K89"/>
    <mergeCell ref="I87:K87"/>
    <mergeCell ref="L87:N87"/>
    <mergeCell ref="U87:W87"/>
    <mergeCell ref="X87:AA87"/>
    <mergeCell ref="AJ87:AM87"/>
    <mergeCell ref="O87:Q87"/>
    <mergeCell ref="R87:T87"/>
    <mergeCell ref="A85:B85"/>
    <mergeCell ref="C85:H85"/>
    <mergeCell ref="I85:K85"/>
    <mergeCell ref="L85:N85"/>
    <mergeCell ref="O85:Q85"/>
    <mergeCell ref="R85:T85"/>
    <mergeCell ref="AJ84:AM84"/>
    <mergeCell ref="AN84:AQ84"/>
    <mergeCell ref="A86:B86"/>
    <mergeCell ref="C86:H86"/>
    <mergeCell ref="L86:N86"/>
    <mergeCell ref="AB85:AE85"/>
    <mergeCell ref="AF85:AI85"/>
    <mergeCell ref="AB72:AE72"/>
    <mergeCell ref="AF71:AI71"/>
    <mergeCell ref="C72:H72"/>
    <mergeCell ref="I72:K72"/>
    <mergeCell ref="R71:T71"/>
    <mergeCell ref="L71:N71"/>
    <mergeCell ref="O71:Q71"/>
    <mergeCell ref="I71:K71"/>
    <mergeCell ref="C71:H71"/>
    <mergeCell ref="AR72:AU72"/>
    <mergeCell ref="AN71:AQ71"/>
    <mergeCell ref="AR71:AU71"/>
    <mergeCell ref="X71:AA71"/>
    <mergeCell ref="AB71:AE71"/>
    <mergeCell ref="AF72:AI72"/>
    <mergeCell ref="AJ72:AM72"/>
    <mergeCell ref="X72:AA72"/>
    <mergeCell ref="U70:W70"/>
    <mergeCell ref="X70:AA70"/>
    <mergeCell ref="AB70:AE70"/>
    <mergeCell ref="C69:H69"/>
    <mergeCell ref="A68:B68"/>
    <mergeCell ref="C68:H68"/>
    <mergeCell ref="AN68:AQ68"/>
    <mergeCell ref="AR68:AU68"/>
    <mergeCell ref="AN67:AQ67"/>
    <mergeCell ref="AR67:AU67"/>
    <mergeCell ref="R68:T68"/>
    <mergeCell ref="U68:W68"/>
    <mergeCell ref="AF68:AI68"/>
    <mergeCell ref="AJ68:AM68"/>
    <mergeCell ref="X68:AA68"/>
    <mergeCell ref="AB68:AE68"/>
    <mergeCell ref="AF67:AI67"/>
    <mergeCell ref="AJ67:AM67"/>
    <mergeCell ref="A66:B66"/>
    <mergeCell ref="C66:H66"/>
    <mergeCell ref="A67:B67"/>
    <mergeCell ref="C67:H67"/>
    <mergeCell ref="R66:T66"/>
    <mergeCell ref="U66:W66"/>
    <mergeCell ref="X67:AA67"/>
    <mergeCell ref="AB67:AE67"/>
    <mergeCell ref="L67:N67"/>
    <mergeCell ref="O67:Q67"/>
    <mergeCell ref="R67:T67"/>
    <mergeCell ref="U67:W67"/>
    <mergeCell ref="L68:N68"/>
    <mergeCell ref="O68:Q68"/>
    <mergeCell ref="L66:N66"/>
    <mergeCell ref="O66:Q66"/>
    <mergeCell ref="AN66:AQ66"/>
    <mergeCell ref="AR66:AU66"/>
    <mergeCell ref="AF66:AI66"/>
    <mergeCell ref="AJ66:AM66"/>
    <mergeCell ref="X66:AA66"/>
    <mergeCell ref="AB66:AE66"/>
    <mergeCell ref="AF65:AI65"/>
    <mergeCell ref="AJ65:AM65"/>
    <mergeCell ref="X65:AA65"/>
    <mergeCell ref="AB65:AE65"/>
    <mergeCell ref="L64:N64"/>
    <mergeCell ref="O64:Q64"/>
    <mergeCell ref="L65:N65"/>
    <mergeCell ref="O65:Q65"/>
    <mergeCell ref="AN65:AQ65"/>
    <mergeCell ref="AR65:AU65"/>
    <mergeCell ref="R64:T64"/>
    <mergeCell ref="U64:W64"/>
    <mergeCell ref="X64:AA64"/>
    <mergeCell ref="AB64:AE64"/>
    <mergeCell ref="L62:N62"/>
    <mergeCell ref="O62:Q62"/>
    <mergeCell ref="AN62:AQ62"/>
    <mergeCell ref="A64:B64"/>
    <mergeCell ref="C64:H64"/>
    <mergeCell ref="R65:T65"/>
    <mergeCell ref="U65:W65"/>
    <mergeCell ref="A65:B65"/>
    <mergeCell ref="C65:H65"/>
    <mergeCell ref="AF63:AI63"/>
    <mergeCell ref="AJ63:AM63"/>
    <mergeCell ref="AF64:AI64"/>
    <mergeCell ref="AJ64:AM64"/>
    <mergeCell ref="AN64:AQ64"/>
    <mergeCell ref="AR64:AU64"/>
    <mergeCell ref="AN63:AQ63"/>
    <mergeCell ref="AR63:AU63"/>
    <mergeCell ref="R63:T63"/>
    <mergeCell ref="U63:W63"/>
    <mergeCell ref="X63:AA63"/>
    <mergeCell ref="AB63:AE63"/>
    <mergeCell ref="A63:B63"/>
    <mergeCell ref="C63:H63"/>
    <mergeCell ref="L63:N63"/>
    <mergeCell ref="O63:Q63"/>
    <mergeCell ref="AR62:AU62"/>
    <mergeCell ref="R62:T62"/>
    <mergeCell ref="U62:W62"/>
    <mergeCell ref="X62:AA62"/>
    <mergeCell ref="AB62:AE62"/>
    <mergeCell ref="AF62:AI62"/>
    <mergeCell ref="AJ62:AM62"/>
    <mergeCell ref="X59:AA59"/>
    <mergeCell ref="AB59:AE59"/>
    <mergeCell ref="AN59:AQ59"/>
    <mergeCell ref="AN61:AQ61"/>
    <mergeCell ref="AR61:AU61"/>
    <mergeCell ref="L61:N61"/>
    <mergeCell ref="O61:Q61"/>
    <mergeCell ref="R61:T61"/>
    <mergeCell ref="U61:W61"/>
    <mergeCell ref="X61:AA61"/>
    <mergeCell ref="AB61:AE61"/>
    <mergeCell ref="AN60:AQ60"/>
    <mergeCell ref="AR60:AU60"/>
    <mergeCell ref="AR59:AU59"/>
    <mergeCell ref="AF59:AI59"/>
    <mergeCell ref="AJ59:AM59"/>
    <mergeCell ref="X60:AA60"/>
    <mergeCell ref="AB60:AE60"/>
    <mergeCell ref="L60:N60"/>
    <mergeCell ref="O60:Q60"/>
    <mergeCell ref="AF61:AI61"/>
    <mergeCell ref="AJ61:AM61"/>
    <mergeCell ref="AF60:AI60"/>
    <mergeCell ref="AJ60:AM60"/>
    <mergeCell ref="R60:T60"/>
    <mergeCell ref="U60:W60"/>
    <mergeCell ref="AR58:AU58"/>
    <mergeCell ref="A60:B60"/>
    <mergeCell ref="C60:H60"/>
    <mergeCell ref="A61:B61"/>
    <mergeCell ref="C61:H61"/>
    <mergeCell ref="A62:B62"/>
    <mergeCell ref="C62:H62"/>
    <mergeCell ref="AN57:AQ57"/>
    <mergeCell ref="AR57:AU57"/>
    <mergeCell ref="A58:B58"/>
    <mergeCell ref="C58:H58"/>
    <mergeCell ref="AF57:AI57"/>
    <mergeCell ref="AJ57:AM57"/>
    <mergeCell ref="L57:N57"/>
    <mergeCell ref="O57:Q57"/>
    <mergeCell ref="R57:T57"/>
    <mergeCell ref="U57:W57"/>
    <mergeCell ref="R58:T58"/>
    <mergeCell ref="U58:W58"/>
    <mergeCell ref="X58:AA58"/>
    <mergeCell ref="AB58:AE58"/>
    <mergeCell ref="L59:N59"/>
    <mergeCell ref="O59:Q59"/>
    <mergeCell ref="AF58:AI58"/>
    <mergeCell ref="AJ58:AM58"/>
    <mergeCell ref="A59:B59"/>
    <mergeCell ref="C59:H59"/>
    <mergeCell ref="R59:T59"/>
    <mergeCell ref="U59:W59"/>
    <mergeCell ref="L58:N58"/>
    <mergeCell ref="O58:Q58"/>
    <mergeCell ref="AN58:AQ58"/>
    <mergeCell ref="A55:B55"/>
    <mergeCell ref="C55:H55"/>
    <mergeCell ref="X57:AA57"/>
    <mergeCell ref="AB57:AE57"/>
    <mergeCell ref="A57:B57"/>
    <mergeCell ref="C57:H57"/>
    <mergeCell ref="L56:N56"/>
    <mergeCell ref="O56:Q56"/>
    <mergeCell ref="AF55:AI55"/>
    <mergeCell ref="AJ55:AM55"/>
    <mergeCell ref="L55:N55"/>
    <mergeCell ref="O55:Q55"/>
    <mergeCell ref="A56:B56"/>
    <mergeCell ref="C56:H56"/>
    <mergeCell ref="R55:T55"/>
    <mergeCell ref="U55:W55"/>
    <mergeCell ref="AN56:AQ56"/>
    <mergeCell ref="AR56:AU56"/>
    <mergeCell ref="AN55:AQ55"/>
    <mergeCell ref="AR55:AU55"/>
    <mergeCell ref="AJ56:AM56"/>
    <mergeCell ref="X56:AA56"/>
    <mergeCell ref="AB56:AE56"/>
    <mergeCell ref="L54:N54"/>
    <mergeCell ref="O54:Q54"/>
    <mergeCell ref="X53:AA53"/>
    <mergeCell ref="AB53:AE53"/>
    <mergeCell ref="X55:AA55"/>
    <mergeCell ref="AB55:AE55"/>
    <mergeCell ref="AN54:AQ54"/>
    <mergeCell ref="AR54:AU54"/>
    <mergeCell ref="R54:T54"/>
    <mergeCell ref="U54:W54"/>
    <mergeCell ref="X54:AA54"/>
    <mergeCell ref="AB54:AE54"/>
    <mergeCell ref="AF54:AI54"/>
    <mergeCell ref="AJ54:AM54"/>
    <mergeCell ref="A53:B53"/>
    <mergeCell ref="C53:H53"/>
    <mergeCell ref="A54:B54"/>
    <mergeCell ref="C54:H54"/>
    <mergeCell ref="I53:K53"/>
    <mergeCell ref="AN53:AQ53"/>
    <mergeCell ref="AR53:AU53"/>
    <mergeCell ref="L53:N53"/>
    <mergeCell ref="O53:Q53"/>
    <mergeCell ref="R53:T53"/>
    <mergeCell ref="U53:W53"/>
    <mergeCell ref="AF53:AI53"/>
    <mergeCell ref="AJ53:AM53"/>
    <mergeCell ref="AN51:AQ51"/>
    <mergeCell ref="AR51:AU51"/>
    <mergeCell ref="X52:AA52"/>
    <mergeCell ref="AB52:AE52"/>
    <mergeCell ref="AF52:AI52"/>
    <mergeCell ref="AJ52:AM52"/>
    <mergeCell ref="X51:AA51"/>
    <mergeCell ref="AB51:AE51"/>
    <mergeCell ref="I52:K52"/>
    <mergeCell ref="AN52:AQ52"/>
    <mergeCell ref="AR52:AU52"/>
    <mergeCell ref="L52:N52"/>
    <mergeCell ref="O52:Q52"/>
    <mergeCell ref="R52:T52"/>
    <mergeCell ref="U52:W52"/>
    <mergeCell ref="L51:N51"/>
    <mergeCell ref="O51:Q51"/>
    <mergeCell ref="AF51:AI51"/>
    <mergeCell ref="AJ51:AM51"/>
    <mergeCell ref="A51:B51"/>
    <mergeCell ref="C51:H51"/>
    <mergeCell ref="I51:K51"/>
    <mergeCell ref="AF49:AI49"/>
    <mergeCell ref="AJ49:AM49"/>
    <mergeCell ref="R50:T50"/>
    <mergeCell ref="U50:W50"/>
    <mergeCell ref="X50:AA50"/>
    <mergeCell ref="AB50:AE50"/>
    <mergeCell ref="AN50:AQ50"/>
    <mergeCell ref="A52:B52"/>
    <mergeCell ref="C52:H52"/>
    <mergeCell ref="AR50:AU50"/>
    <mergeCell ref="AN49:AQ49"/>
    <mergeCell ref="AR49:AU49"/>
    <mergeCell ref="A50:B50"/>
    <mergeCell ref="C50:H50"/>
    <mergeCell ref="I50:K50"/>
    <mergeCell ref="X49:AA49"/>
    <mergeCell ref="AB49:AE49"/>
    <mergeCell ref="R49:T49"/>
    <mergeCell ref="U49:W49"/>
    <mergeCell ref="A49:B49"/>
    <mergeCell ref="C49:H49"/>
    <mergeCell ref="I49:K49"/>
    <mergeCell ref="L49:N49"/>
    <mergeCell ref="O49:Q49"/>
    <mergeCell ref="AJ50:AM50"/>
    <mergeCell ref="AJ47:AM47"/>
    <mergeCell ref="X48:AA48"/>
    <mergeCell ref="AB48:AE48"/>
    <mergeCell ref="A48:B48"/>
    <mergeCell ref="C48:H48"/>
    <mergeCell ref="I48:K48"/>
    <mergeCell ref="R48:T48"/>
    <mergeCell ref="U48:W48"/>
    <mergeCell ref="R47:T47"/>
    <mergeCell ref="U47:W47"/>
    <mergeCell ref="O46:Q46"/>
    <mergeCell ref="R46:T46"/>
    <mergeCell ref="AN48:AQ48"/>
    <mergeCell ref="AR48:AU48"/>
    <mergeCell ref="AN47:AQ47"/>
    <mergeCell ref="AR47:AU47"/>
    <mergeCell ref="AF48:AI48"/>
    <mergeCell ref="AJ48:AM48"/>
    <mergeCell ref="AN46:AQ46"/>
    <mergeCell ref="AR46:AU46"/>
    <mergeCell ref="A47:B47"/>
    <mergeCell ref="C47:H47"/>
    <mergeCell ref="I47:K47"/>
    <mergeCell ref="L47:N47"/>
    <mergeCell ref="O47:Q47"/>
    <mergeCell ref="X47:AA47"/>
    <mergeCell ref="AB47:AE47"/>
    <mergeCell ref="A26:B26"/>
    <mergeCell ref="A27:B27"/>
    <mergeCell ref="A29:B29"/>
    <mergeCell ref="A45:B45"/>
    <mergeCell ref="C45:H45"/>
    <mergeCell ref="A46:B46"/>
    <mergeCell ref="C46:H46"/>
    <mergeCell ref="I46:K46"/>
    <mergeCell ref="I45:K45"/>
    <mergeCell ref="AU38:AX39"/>
    <mergeCell ref="I43:K43"/>
    <mergeCell ref="A30:B30"/>
    <mergeCell ref="A31:B31"/>
    <mergeCell ref="AJ36:AM37"/>
    <mergeCell ref="AJ35:AM35"/>
    <mergeCell ref="AJ33:AM33"/>
    <mergeCell ref="AR35:AU35"/>
    <mergeCell ref="AN35:AQ35"/>
    <mergeCell ref="AV33:AY33"/>
    <mergeCell ref="I33:K33"/>
    <mergeCell ref="L33:N33"/>
    <mergeCell ref="U33:W33"/>
    <mergeCell ref="O33:Q33"/>
    <mergeCell ref="R33:T33"/>
    <mergeCell ref="X33:AA33"/>
    <mergeCell ref="AN33:AQ33"/>
    <mergeCell ref="AJ34:AM34"/>
    <mergeCell ref="AN34:AQ34"/>
    <mergeCell ref="AB29:AE29"/>
    <mergeCell ref="AV32:AY32"/>
    <mergeCell ref="AR31:AU31"/>
    <mergeCell ref="AV31:AY31"/>
    <mergeCell ref="AU1:AX2"/>
    <mergeCell ref="AN36:AQ37"/>
    <mergeCell ref="AR36:AU37"/>
    <mergeCell ref="AV36:AY37"/>
    <mergeCell ref="AV35:AY35"/>
    <mergeCell ref="AR34:AU34"/>
    <mergeCell ref="AV34:AY34"/>
    <mergeCell ref="AV28:AY28"/>
    <mergeCell ref="L45:N45"/>
    <mergeCell ref="O45:Q45"/>
    <mergeCell ref="AR45:AU45"/>
    <mergeCell ref="U46:W46"/>
    <mergeCell ref="AN45:AQ45"/>
    <mergeCell ref="X46:AA46"/>
    <mergeCell ref="AB46:AE46"/>
    <mergeCell ref="AF46:AI46"/>
    <mergeCell ref="AJ46:AM46"/>
    <mergeCell ref="L46:N46"/>
    <mergeCell ref="AF45:AI45"/>
    <mergeCell ref="AJ45:AM45"/>
    <mergeCell ref="X45:AA45"/>
    <mergeCell ref="AB45:AE45"/>
    <mergeCell ref="L43:N43"/>
    <mergeCell ref="U44:W44"/>
    <mergeCell ref="X44:AA44"/>
    <mergeCell ref="O43:Q43"/>
    <mergeCell ref="R43:T43"/>
    <mergeCell ref="AN43:AQ43"/>
    <mergeCell ref="AB43:AE43"/>
    <mergeCell ref="AN40:AQ42"/>
    <mergeCell ref="L32:N32"/>
    <mergeCell ref="L31:N31"/>
    <mergeCell ref="A16:B16"/>
    <mergeCell ref="A17:B17"/>
    <mergeCell ref="A18:B18"/>
    <mergeCell ref="A19:B19"/>
    <mergeCell ref="A20:B20"/>
    <mergeCell ref="A21:B21"/>
    <mergeCell ref="A22:B22"/>
    <mergeCell ref="C43:H43"/>
    <mergeCell ref="L35:N35"/>
    <mergeCell ref="C31:H31"/>
    <mergeCell ref="I31:K31"/>
    <mergeCell ref="C32:H32"/>
    <mergeCell ref="L23:N23"/>
    <mergeCell ref="C18:H18"/>
    <mergeCell ref="I16:K16"/>
    <mergeCell ref="L16:N16"/>
    <mergeCell ref="O40:Q42"/>
    <mergeCell ref="A38:J38"/>
    <mergeCell ref="K38:AN39"/>
    <mergeCell ref="AJ40:AM42"/>
    <mergeCell ref="O32:Q32"/>
    <mergeCell ref="R32:T32"/>
    <mergeCell ref="U30:W30"/>
    <mergeCell ref="U21:W21"/>
    <mergeCell ref="L34:N34"/>
    <mergeCell ref="C29:H29"/>
    <mergeCell ref="A36:B37"/>
    <mergeCell ref="C36:H37"/>
    <mergeCell ref="I36:K37"/>
    <mergeCell ref="C35:H35"/>
    <mergeCell ref="I35:K35"/>
    <mergeCell ref="C34:H34"/>
    <mergeCell ref="A23:B23"/>
    <mergeCell ref="O35:Q35"/>
    <mergeCell ref="R35:T35"/>
    <mergeCell ref="A44:B44"/>
    <mergeCell ref="A40:B42"/>
    <mergeCell ref="C40:H42"/>
    <mergeCell ref="A28:B28"/>
    <mergeCell ref="A43:B43"/>
    <mergeCell ref="A24:B24"/>
    <mergeCell ref="L36:N37"/>
    <mergeCell ref="A32:B32"/>
    <mergeCell ref="R40:T42"/>
    <mergeCell ref="X43:AA43"/>
    <mergeCell ref="R36:T37"/>
    <mergeCell ref="AF35:AI35"/>
    <mergeCell ref="AF36:AI37"/>
    <mergeCell ref="A25:B25"/>
    <mergeCell ref="O30:Q30"/>
    <mergeCell ref="O31:Q31"/>
    <mergeCell ref="AB35:AE35"/>
    <mergeCell ref="AB34:AE34"/>
    <mergeCell ref="X35:AA35"/>
    <mergeCell ref="U35:W35"/>
    <mergeCell ref="AB33:AE33"/>
    <mergeCell ref="L30:N30"/>
    <mergeCell ref="R30:T30"/>
    <mergeCell ref="R31:T31"/>
    <mergeCell ref="U31:W31"/>
    <mergeCell ref="AB30:AE30"/>
    <mergeCell ref="C28:H28"/>
    <mergeCell ref="I28:K28"/>
    <mergeCell ref="L28:N28"/>
    <mergeCell ref="C17:H17"/>
    <mergeCell ref="I14:K14"/>
    <mergeCell ref="L14:N14"/>
    <mergeCell ref="C15:H15"/>
    <mergeCell ref="AJ44:AM44"/>
    <mergeCell ref="A33:B33"/>
    <mergeCell ref="I40:K42"/>
    <mergeCell ref="L40:N42"/>
    <mergeCell ref="A34:B34"/>
    <mergeCell ref="A35:B35"/>
    <mergeCell ref="U43:W43"/>
    <mergeCell ref="AR43:AU43"/>
    <mergeCell ref="C44:H44"/>
    <mergeCell ref="I44:K44"/>
    <mergeCell ref="L44:N44"/>
    <mergeCell ref="O44:Q44"/>
    <mergeCell ref="AR44:AU44"/>
    <mergeCell ref="AJ43:AM43"/>
    <mergeCell ref="R44:T44"/>
    <mergeCell ref="O36:Q37"/>
    <mergeCell ref="AN44:AQ44"/>
    <mergeCell ref="AF43:AI43"/>
    <mergeCell ref="AN32:AQ32"/>
    <mergeCell ref="U32:W32"/>
    <mergeCell ref="O34:Q34"/>
    <mergeCell ref="AR33:AU33"/>
    <mergeCell ref="I32:K32"/>
    <mergeCell ref="X31:AA31"/>
    <mergeCell ref="AB31:AE31"/>
    <mergeCell ref="C30:H30"/>
    <mergeCell ref="I30:K30"/>
    <mergeCell ref="C33:H33"/>
    <mergeCell ref="I29:K29"/>
    <mergeCell ref="L29:N29"/>
    <mergeCell ref="O29:Q29"/>
    <mergeCell ref="X30:AA30"/>
    <mergeCell ref="AV29:AY29"/>
    <mergeCell ref="AV30:AY30"/>
    <mergeCell ref="AN30:AQ30"/>
    <mergeCell ref="AR30:AU30"/>
    <mergeCell ref="AJ29:AM29"/>
    <mergeCell ref="AF29:AI29"/>
    <mergeCell ref="AF30:AI30"/>
    <mergeCell ref="AF31:AI31"/>
    <mergeCell ref="AF32:AI32"/>
    <mergeCell ref="AF33:AI33"/>
    <mergeCell ref="AF34:AI34"/>
    <mergeCell ref="AN28:AQ28"/>
    <mergeCell ref="AR28:AU28"/>
    <mergeCell ref="O28:Q28"/>
    <mergeCell ref="AR29:AU29"/>
    <mergeCell ref="AN29:AQ29"/>
    <mergeCell ref="AR27:AU27"/>
    <mergeCell ref="U28:W28"/>
    <mergeCell ref="X28:AA28"/>
    <mergeCell ref="AB28:AE28"/>
    <mergeCell ref="AJ28:AM28"/>
    <mergeCell ref="R29:T29"/>
    <mergeCell ref="X29:AA29"/>
    <mergeCell ref="U29:W29"/>
    <mergeCell ref="AR32:AU32"/>
    <mergeCell ref="X32:AA32"/>
    <mergeCell ref="AJ32:AM32"/>
    <mergeCell ref="AB32:AE32"/>
    <mergeCell ref="AJ30:AM30"/>
    <mergeCell ref="AN31:AQ31"/>
    <mergeCell ref="AF27:AI27"/>
    <mergeCell ref="AF28:AI28"/>
    <mergeCell ref="R28:T28"/>
    <mergeCell ref="AJ31:AM31"/>
    <mergeCell ref="AV26:AY26"/>
    <mergeCell ref="C27:H27"/>
    <mergeCell ref="I27:K27"/>
    <mergeCell ref="L27:N27"/>
    <mergeCell ref="O27:Q27"/>
    <mergeCell ref="R27:T27"/>
    <mergeCell ref="U27:W27"/>
    <mergeCell ref="X27:AA27"/>
    <mergeCell ref="AB27:AE27"/>
    <mergeCell ref="AN25:AQ25"/>
    <mergeCell ref="AR25:AU25"/>
    <mergeCell ref="U26:W26"/>
    <mergeCell ref="X26:AA26"/>
    <mergeCell ref="AB26:AE26"/>
    <mergeCell ref="AJ26:AM26"/>
    <mergeCell ref="AV25:AY25"/>
    <mergeCell ref="C26:H26"/>
    <mergeCell ref="I26:K26"/>
    <mergeCell ref="L26:N26"/>
    <mergeCell ref="O26:Q26"/>
    <mergeCell ref="R26:T26"/>
    <mergeCell ref="AN26:AQ26"/>
    <mergeCell ref="AR26:AU26"/>
    <mergeCell ref="AJ25:AM25"/>
    <mergeCell ref="AV27:AY27"/>
    <mergeCell ref="AF25:AI25"/>
    <mergeCell ref="AF26:AI26"/>
    <mergeCell ref="C25:H25"/>
    <mergeCell ref="I25:K25"/>
    <mergeCell ref="L25:N25"/>
    <mergeCell ref="AJ27:AM27"/>
    <mergeCell ref="AN27:AQ27"/>
    <mergeCell ref="I21:K21"/>
    <mergeCell ref="L21:N21"/>
    <mergeCell ref="C22:H22"/>
    <mergeCell ref="I22:K22"/>
    <mergeCell ref="L22:N22"/>
    <mergeCell ref="O21:Q21"/>
    <mergeCell ref="AV24:AY24"/>
    <mergeCell ref="AV23:AY23"/>
    <mergeCell ref="AF22:AI22"/>
    <mergeCell ref="X21:AA21"/>
    <mergeCell ref="O25:Q25"/>
    <mergeCell ref="R25:T25"/>
    <mergeCell ref="U25:W25"/>
    <mergeCell ref="X25:AA25"/>
    <mergeCell ref="AB25:AE25"/>
    <mergeCell ref="AN24:AQ24"/>
    <mergeCell ref="AR24:AU24"/>
    <mergeCell ref="AR23:AU23"/>
    <mergeCell ref="U24:W24"/>
    <mergeCell ref="X24:AA24"/>
    <mergeCell ref="AB24:AE24"/>
    <mergeCell ref="AJ24:AM24"/>
    <mergeCell ref="U23:W23"/>
    <mergeCell ref="AN23:AQ23"/>
    <mergeCell ref="AJ23:AM23"/>
    <mergeCell ref="X23:AA23"/>
    <mergeCell ref="AB23:AE23"/>
    <mergeCell ref="AB21:AE21"/>
    <mergeCell ref="X22:AA22"/>
    <mergeCell ref="R23:T23"/>
    <mergeCell ref="U22:W22"/>
    <mergeCell ref="AB22:AE22"/>
    <mergeCell ref="R21:T21"/>
    <mergeCell ref="AV19:AY19"/>
    <mergeCell ref="AN20:AQ20"/>
    <mergeCell ref="AR20:AU20"/>
    <mergeCell ref="AJ19:AM19"/>
    <mergeCell ref="AV20:AY20"/>
    <mergeCell ref="AN19:AQ19"/>
    <mergeCell ref="C24:H24"/>
    <mergeCell ref="I24:K24"/>
    <mergeCell ref="L24:N24"/>
    <mergeCell ref="O24:Q24"/>
    <mergeCell ref="R24:T24"/>
    <mergeCell ref="C23:H23"/>
    <mergeCell ref="I23:K23"/>
    <mergeCell ref="O23:Q23"/>
    <mergeCell ref="AF23:AI23"/>
    <mergeCell ref="AF24:AI24"/>
    <mergeCell ref="AV21:AY21"/>
    <mergeCell ref="AN22:AQ22"/>
    <mergeCell ref="AR22:AU22"/>
    <mergeCell ref="AJ21:AM21"/>
    <mergeCell ref="AV22:AY22"/>
    <mergeCell ref="AR21:AU21"/>
    <mergeCell ref="AJ22:AM22"/>
    <mergeCell ref="O22:Q22"/>
    <mergeCell ref="R22:T22"/>
    <mergeCell ref="C21:H21"/>
    <mergeCell ref="U20:W20"/>
    <mergeCell ref="X20:AA20"/>
    <mergeCell ref="AB20:AE20"/>
    <mergeCell ref="AJ20:AM20"/>
    <mergeCell ref="C20:H20"/>
    <mergeCell ref="AV18:AY18"/>
    <mergeCell ref="AR17:AU17"/>
    <mergeCell ref="O18:Q18"/>
    <mergeCell ref="AB18:AE18"/>
    <mergeCell ref="R18:T18"/>
    <mergeCell ref="AJ18:AM18"/>
    <mergeCell ref="X16:AA16"/>
    <mergeCell ref="AB16:AE16"/>
    <mergeCell ref="U17:W17"/>
    <mergeCell ref="X17:AA17"/>
    <mergeCell ref="O17:Q17"/>
    <mergeCell ref="I20:K20"/>
    <mergeCell ref="L20:N20"/>
    <mergeCell ref="O20:Q20"/>
    <mergeCell ref="R20:T20"/>
    <mergeCell ref="U19:W19"/>
    <mergeCell ref="X19:AA19"/>
    <mergeCell ref="AB19:AE19"/>
    <mergeCell ref="I19:K19"/>
    <mergeCell ref="L19:N19"/>
    <mergeCell ref="O19:Q19"/>
    <mergeCell ref="R17:T17"/>
    <mergeCell ref="AN17:AQ17"/>
    <mergeCell ref="AB17:AE17"/>
    <mergeCell ref="X18:AA18"/>
    <mergeCell ref="R19:T19"/>
    <mergeCell ref="U18:W18"/>
    <mergeCell ref="I18:K18"/>
    <mergeCell ref="L18:N18"/>
    <mergeCell ref="I17:K17"/>
    <mergeCell ref="L17:N17"/>
    <mergeCell ref="AJ17:AM17"/>
    <mergeCell ref="C16:H16"/>
    <mergeCell ref="I15:K15"/>
    <mergeCell ref="L15:N15"/>
    <mergeCell ref="AV14:AY14"/>
    <mergeCell ref="R14:T14"/>
    <mergeCell ref="O14:Q14"/>
    <mergeCell ref="AB14:AE14"/>
    <mergeCell ref="AJ14:AM14"/>
    <mergeCell ref="U14:W14"/>
    <mergeCell ref="X14:AA14"/>
    <mergeCell ref="AN14:AQ14"/>
    <mergeCell ref="AR14:AU14"/>
    <mergeCell ref="AV9:AY9"/>
    <mergeCell ref="AN9:AQ9"/>
    <mergeCell ref="O9:Q9"/>
    <mergeCell ref="U8:W8"/>
    <mergeCell ref="L10:N10"/>
    <mergeCell ref="O10:Q10"/>
    <mergeCell ref="L8:N8"/>
    <mergeCell ref="X8:AA8"/>
    <mergeCell ref="AR9:AU9"/>
    <mergeCell ref="X11:AA11"/>
    <mergeCell ref="X9:AA9"/>
    <mergeCell ref="R10:T10"/>
    <mergeCell ref="O8:Q8"/>
    <mergeCell ref="R8:T8"/>
    <mergeCell ref="R9:T9"/>
    <mergeCell ref="C19:H19"/>
    <mergeCell ref="AR19:AU19"/>
    <mergeCell ref="AJ12:AM12"/>
    <mergeCell ref="AV12:AY12"/>
    <mergeCell ref="AR8:AU8"/>
    <mergeCell ref="AR10:AU10"/>
    <mergeCell ref="AJ9:AM9"/>
    <mergeCell ref="AN16:AQ16"/>
    <mergeCell ref="AR16:AU16"/>
    <mergeCell ref="AJ15:AM15"/>
    <mergeCell ref="AV16:AY16"/>
    <mergeCell ref="AV15:AY15"/>
    <mergeCell ref="AJ16:AM16"/>
    <mergeCell ref="O16:Q16"/>
    <mergeCell ref="AB15:AE15"/>
    <mergeCell ref="R16:T16"/>
    <mergeCell ref="R15:T15"/>
    <mergeCell ref="O15:Q15"/>
    <mergeCell ref="U15:W15"/>
    <mergeCell ref="X15:AA15"/>
    <mergeCell ref="U16:W16"/>
    <mergeCell ref="AN12:AQ12"/>
    <mergeCell ref="AR12:AU12"/>
    <mergeCell ref="AJ11:AM11"/>
    <mergeCell ref="X12:AA12"/>
    <mergeCell ref="AN11:AQ11"/>
    <mergeCell ref="AR11:AU11"/>
    <mergeCell ref="AB11:AE11"/>
    <mergeCell ref="AR15:AU15"/>
    <mergeCell ref="AN15:AQ15"/>
    <mergeCell ref="AV8:AY8"/>
    <mergeCell ref="C9:H9"/>
    <mergeCell ref="AR40:AU42"/>
    <mergeCell ref="AN21:AQ21"/>
    <mergeCell ref="U11:W11"/>
    <mergeCell ref="U12:W12"/>
    <mergeCell ref="AV10:AY10"/>
    <mergeCell ref="C11:H11"/>
    <mergeCell ref="I11:K11"/>
    <mergeCell ref="L11:N11"/>
    <mergeCell ref="O11:Q11"/>
    <mergeCell ref="AN10:AQ10"/>
    <mergeCell ref="U10:W10"/>
    <mergeCell ref="U13:W13"/>
    <mergeCell ref="X13:AA13"/>
    <mergeCell ref="AV13:AY13"/>
    <mergeCell ref="AJ13:AM13"/>
    <mergeCell ref="AR13:AU13"/>
    <mergeCell ref="AB13:AE13"/>
    <mergeCell ref="AN13:AQ13"/>
    <mergeCell ref="AV17:AY17"/>
    <mergeCell ref="AN18:AQ18"/>
    <mergeCell ref="AR18:AU18"/>
    <mergeCell ref="AB10:AE10"/>
    <mergeCell ref="AJ10:AM10"/>
    <mergeCell ref="X10:AA10"/>
    <mergeCell ref="C13:H13"/>
    <mergeCell ref="I13:K13"/>
    <mergeCell ref="L13:N13"/>
    <mergeCell ref="O13:Q13"/>
    <mergeCell ref="R13:T13"/>
    <mergeCell ref="AV11:AY11"/>
    <mergeCell ref="C12:H12"/>
    <mergeCell ref="I12:K12"/>
    <mergeCell ref="A15:B15"/>
    <mergeCell ref="A8:B8"/>
    <mergeCell ref="A9:B9"/>
    <mergeCell ref="A10:B10"/>
    <mergeCell ref="A11:B11"/>
    <mergeCell ref="A13:B13"/>
    <mergeCell ref="A12:B12"/>
    <mergeCell ref="AV3:AY5"/>
    <mergeCell ref="AR7:AU7"/>
    <mergeCell ref="AV7:AY7"/>
    <mergeCell ref="A7:B7"/>
    <mergeCell ref="C7:H7"/>
    <mergeCell ref="L7:N7"/>
    <mergeCell ref="O7:Q7"/>
    <mergeCell ref="U7:W7"/>
    <mergeCell ref="AB7:AE7"/>
    <mergeCell ref="AJ7:AM7"/>
    <mergeCell ref="AB6:AE6"/>
    <mergeCell ref="AJ6:AM6"/>
    <mergeCell ref="AN6:AQ6"/>
    <mergeCell ref="AR6:AU6"/>
    <mergeCell ref="AN7:AQ7"/>
    <mergeCell ref="AN8:AQ8"/>
    <mergeCell ref="AV6:AY6"/>
    <mergeCell ref="AJ8:AM8"/>
    <mergeCell ref="AR3:AU5"/>
    <mergeCell ref="X3:AA5"/>
    <mergeCell ref="I3:K5"/>
    <mergeCell ref="AJ3:AM5"/>
    <mergeCell ref="L3:N5"/>
    <mergeCell ref="AN3:AQ5"/>
    <mergeCell ref="AB9:AE9"/>
    <mergeCell ref="AB3:AE5"/>
    <mergeCell ref="O3:Q5"/>
    <mergeCell ref="R3:T5"/>
    <mergeCell ref="C10:H10"/>
    <mergeCell ref="C14:H14"/>
    <mergeCell ref="U6:W6"/>
    <mergeCell ref="X6:AA6"/>
    <mergeCell ref="L6:N6"/>
    <mergeCell ref="O6:Q6"/>
    <mergeCell ref="R6:T6"/>
    <mergeCell ref="R11:T11"/>
    <mergeCell ref="A6:B6"/>
    <mergeCell ref="I6:K6"/>
    <mergeCell ref="C6:H6"/>
    <mergeCell ref="C8:H8"/>
    <mergeCell ref="X7:AA7"/>
    <mergeCell ref="I7:K7"/>
    <mergeCell ref="R7:T7"/>
    <mergeCell ref="A14:B14"/>
    <mergeCell ref="U9:W9"/>
    <mergeCell ref="AB8:AE8"/>
    <mergeCell ref="L12:N12"/>
    <mergeCell ref="O12:Q12"/>
    <mergeCell ref="R12:T12"/>
    <mergeCell ref="C3:H5"/>
    <mergeCell ref="A3:B5"/>
    <mergeCell ref="U3:W5"/>
    <mergeCell ref="I10:K10"/>
    <mergeCell ref="AB12:AE12"/>
    <mergeCell ref="I9:K9"/>
    <mergeCell ref="L9:N9"/>
    <mergeCell ref="I8:K8"/>
    <mergeCell ref="A88:B88"/>
    <mergeCell ref="C88:H88"/>
    <mergeCell ref="I88:K88"/>
    <mergeCell ref="L88:N88"/>
    <mergeCell ref="U88:W88"/>
    <mergeCell ref="X88:AA88"/>
    <mergeCell ref="AN88:AQ88"/>
    <mergeCell ref="AR89:AU89"/>
    <mergeCell ref="AR88:AU88"/>
    <mergeCell ref="AF88:AI88"/>
    <mergeCell ref="A89:B89"/>
    <mergeCell ref="C89:H89"/>
    <mergeCell ref="L89:N89"/>
    <mergeCell ref="AB88:AE88"/>
    <mergeCell ref="AF89:AI89"/>
    <mergeCell ref="AJ88:AM88"/>
    <mergeCell ref="AJ89:AM89"/>
    <mergeCell ref="O88:Q88"/>
    <mergeCell ref="R88:T88"/>
    <mergeCell ref="O89:Q89"/>
    <mergeCell ref="R89:T89"/>
    <mergeCell ref="AN89:AQ89"/>
    <mergeCell ref="I90:K90"/>
    <mergeCell ref="L90:N90"/>
    <mergeCell ref="AB91:AE91"/>
    <mergeCell ref="AF91:AI91"/>
    <mergeCell ref="AJ91:AM91"/>
    <mergeCell ref="AN91:AQ91"/>
    <mergeCell ref="R90:T90"/>
    <mergeCell ref="AB90:AE90"/>
    <mergeCell ref="AN90:AQ90"/>
    <mergeCell ref="X90:AA90"/>
    <mergeCell ref="AN86:AQ86"/>
    <mergeCell ref="AB86:AE86"/>
    <mergeCell ref="AF86:AI86"/>
    <mergeCell ref="U86:W86"/>
    <mergeCell ref="X86:AA86"/>
    <mergeCell ref="O86:Q86"/>
    <mergeCell ref="R86:T86"/>
    <mergeCell ref="A91:B91"/>
    <mergeCell ref="C91:H91"/>
    <mergeCell ref="I91:K91"/>
    <mergeCell ref="L91:N91"/>
    <mergeCell ref="O91:Q91"/>
    <mergeCell ref="R91:T91"/>
    <mergeCell ref="U91:W91"/>
    <mergeCell ref="X91:AA91"/>
    <mergeCell ref="AR91:AU91"/>
    <mergeCell ref="AR95:AU95"/>
    <mergeCell ref="O96:Q96"/>
    <mergeCell ref="R96:T96"/>
    <mergeCell ref="L95:N95"/>
    <mergeCell ref="O95:Q95"/>
    <mergeCell ref="X96:AA96"/>
    <mergeCell ref="AJ96:AM96"/>
    <mergeCell ref="AN96:AQ96"/>
    <mergeCell ref="AR96:AU96"/>
    <mergeCell ref="A93:B93"/>
    <mergeCell ref="C93:H93"/>
    <mergeCell ref="I93:K93"/>
    <mergeCell ref="L93:N93"/>
    <mergeCell ref="U93:W93"/>
    <mergeCell ref="X93:AA93"/>
    <mergeCell ref="U92:W92"/>
    <mergeCell ref="AJ93:AM93"/>
    <mergeCell ref="AJ92:AM92"/>
    <mergeCell ref="AN92:AQ92"/>
    <mergeCell ref="O93:Q93"/>
    <mergeCell ref="R93:T93"/>
    <mergeCell ref="O92:Q92"/>
    <mergeCell ref="R92:T92"/>
    <mergeCell ref="X92:AA92"/>
    <mergeCell ref="AB92:AE92"/>
    <mergeCell ref="AF92:AI92"/>
    <mergeCell ref="AB93:AE93"/>
    <mergeCell ref="AF93:AI93"/>
    <mergeCell ref="AN93:AQ93"/>
    <mergeCell ref="A92:B92"/>
    <mergeCell ref="C92:H92"/>
    <mergeCell ref="L92:N92"/>
    <mergeCell ref="I92:K92"/>
    <mergeCell ref="R95:T95"/>
    <mergeCell ref="AN95:AQ95"/>
    <mergeCell ref="U97:W97"/>
    <mergeCell ref="X97:AA97"/>
    <mergeCell ref="U96:W96"/>
    <mergeCell ref="A96:B96"/>
    <mergeCell ref="C96:H96"/>
    <mergeCell ref="I96:K96"/>
    <mergeCell ref="L96:N96"/>
    <mergeCell ref="A94:B94"/>
    <mergeCell ref="C94:H94"/>
    <mergeCell ref="I94:K94"/>
    <mergeCell ref="AB94:AE94"/>
    <mergeCell ref="AF95:AI95"/>
    <mergeCell ref="U94:W94"/>
    <mergeCell ref="X94:AA94"/>
    <mergeCell ref="AJ95:AM95"/>
    <mergeCell ref="A95:B95"/>
    <mergeCell ref="C95:H95"/>
    <mergeCell ref="I95:K95"/>
    <mergeCell ref="L94:N94"/>
    <mergeCell ref="O94:Q94"/>
    <mergeCell ref="AF94:AI94"/>
    <mergeCell ref="U95:W95"/>
    <mergeCell ref="X95:AA95"/>
    <mergeCell ref="AB95:AE95"/>
    <mergeCell ref="R94:T94"/>
    <mergeCell ref="AB96:AE96"/>
    <mergeCell ref="AF96:AI96"/>
    <mergeCell ref="A98:B98"/>
    <mergeCell ref="C98:H98"/>
    <mergeCell ref="I98:K98"/>
    <mergeCell ref="L98:N98"/>
    <mergeCell ref="AB97:AE97"/>
    <mergeCell ref="AF97:AI97"/>
    <mergeCell ref="AJ97:AM97"/>
    <mergeCell ref="AN97:AQ97"/>
    <mergeCell ref="AR98:AU98"/>
    <mergeCell ref="A99:B99"/>
    <mergeCell ref="C99:H99"/>
    <mergeCell ref="I99:K99"/>
    <mergeCell ref="L99:N99"/>
    <mergeCell ref="U99:W99"/>
    <mergeCell ref="AJ99:AM99"/>
    <mergeCell ref="AN99:AQ99"/>
    <mergeCell ref="AJ98:AM98"/>
    <mergeCell ref="AN98:AQ98"/>
    <mergeCell ref="AB98:AE98"/>
    <mergeCell ref="AF98:AI98"/>
    <mergeCell ref="AB99:AE99"/>
    <mergeCell ref="A97:B97"/>
    <mergeCell ref="C97:H97"/>
    <mergeCell ref="I97:K97"/>
    <mergeCell ref="L97:N97"/>
    <mergeCell ref="O97:Q97"/>
    <mergeCell ref="R97:T97"/>
    <mergeCell ref="AR97:AU97"/>
    <mergeCell ref="AB102:AE102"/>
    <mergeCell ref="AF102:AI102"/>
    <mergeCell ref="AB101:AE101"/>
    <mergeCell ref="AF101:AI101"/>
    <mergeCell ref="O100:Q100"/>
    <mergeCell ref="R100:T100"/>
    <mergeCell ref="O99:Q99"/>
    <mergeCell ref="R99:T99"/>
    <mergeCell ref="O98:Q98"/>
    <mergeCell ref="R98:T98"/>
    <mergeCell ref="X99:AA99"/>
    <mergeCell ref="AR99:AU99"/>
    <mergeCell ref="AF99:AI99"/>
    <mergeCell ref="U98:W98"/>
    <mergeCell ref="X98:AA98"/>
    <mergeCell ref="AR101:AU101"/>
    <mergeCell ref="I100:K100"/>
    <mergeCell ref="L100:N100"/>
    <mergeCell ref="U100:W100"/>
    <mergeCell ref="X100:AA100"/>
    <mergeCell ref="AR100:AU100"/>
    <mergeCell ref="AF100:AI100"/>
    <mergeCell ref="AJ100:AM100"/>
    <mergeCell ref="AN100:AQ100"/>
    <mergeCell ref="AB100:AE100"/>
    <mergeCell ref="A102:B102"/>
    <mergeCell ref="C102:H102"/>
    <mergeCell ref="I102:K102"/>
    <mergeCell ref="L102:N102"/>
    <mergeCell ref="AJ102:AM102"/>
    <mergeCell ref="AN102:AQ102"/>
    <mergeCell ref="AR102:AU102"/>
    <mergeCell ref="L101:N101"/>
    <mergeCell ref="I103:K103"/>
    <mergeCell ref="L103:N103"/>
    <mergeCell ref="O103:Q103"/>
    <mergeCell ref="R103:T103"/>
    <mergeCell ref="U103:W103"/>
    <mergeCell ref="X103:AA103"/>
    <mergeCell ref="AR103:AU103"/>
    <mergeCell ref="A101:B101"/>
    <mergeCell ref="C101:H101"/>
    <mergeCell ref="I101:K101"/>
    <mergeCell ref="AJ101:AM101"/>
    <mergeCell ref="AN101:AQ101"/>
    <mergeCell ref="U101:W101"/>
    <mergeCell ref="X101:AA101"/>
    <mergeCell ref="O102:Q102"/>
    <mergeCell ref="R102:T102"/>
    <mergeCell ref="O101:Q101"/>
    <mergeCell ref="R101:T101"/>
    <mergeCell ref="AB103:AE103"/>
    <mergeCell ref="AF103:AI103"/>
    <mergeCell ref="AJ103:AM103"/>
    <mergeCell ref="AN103:AQ103"/>
    <mergeCell ref="U102:W102"/>
    <mergeCell ref="X102:AA102"/>
    <mergeCell ref="AR104:AU104"/>
    <mergeCell ref="A105:B105"/>
    <mergeCell ref="C105:H105"/>
    <mergeCell ref="I105:K105"/>
    <mergeCell ref="L105:N105"/>
    <mergeCell ref="U105:W105"/>
    <mergeCell ref="X105:AA105"/>
    <mergeCell ref="AF105:AI105"/>
    <mergeCell ref="U104:W104"/>
    <mergeCell ref="AJ104:AM104"/>
    <mergeCell ref="AN104:AQ104"/>
    <mergeCell ref="AR105:AU105"/>
    <mergeCell ref="AB104:AE104"/>
    <mergeCell ref="AF104:AI104"/>
    <mergeCell ref="U106:W106"/>
    <mergeCell ref="X106:AA106"/>
    <mergeCell ref="O105:Q105"/>
    <mergeCell ref="R105:T105"/>
    <mergeCell ref="O104:Q104"/>
    <mergeCell ref="R104:T104"/>
    <mergeCell ref="AB105:AE105"/>
    <mergeCell ref="X104:AA104"/>
    <mergeCell ref="A106:B106"/>
    <mergeCell ref="C106:H106"/>
    <mergeCell ref="I106:K106"/>
    <mergeCell ref="L106:N106"/>
    <mergeCell ref="O106:Q106"/>
    <mergeCell ref="A104:B104"/>
    <mergeCell ref="C104:H104"/>
    <mergeCell ref="I104:K104"/>
    <mergeCell ref="L104:N104"/>
    <mergeCell ref="AR106:AU106"/>
    <mergeCell ref="A107:B107"/>
    <mergeCell ref="O107:Q107"/>
    <mergeCell ref="R107:T107"/>
    <mergeCell ref="U108:W108"/>
    <mergeCell ref="A108:B108"/>
    <mergeCell ref="C108:H108"/>
    <mergeCell ref="R106:T106"/>
    <mergeCell ref="AJ106:AM106"/>
    <mergeCell ref="AN106:AQ106"/>
    <mergeCell ref="O109:Q109"/>
    <mergeCell ref="X108:AA108"/>
    <mergeCell ref="AJ107:AM107"/>
    <mergeCell ref="AN107:AQ107"/>
    <mergeCell ref="U107:W107"/>
    <mergeCell ref="X107:AA107"/>
    <mergeCell ref="AB107:AE107"/>
    <mergeCell ref="AF107:AI107"/>
    <mergeCell ref="AF106:AI106"/>
    <mergeCell ref="AB106:AE106"/>
    <mergeCell ref="A109:B109"/>
    <mergeCell ref="C109:H109"/>
    <mergeCell ref="L109:N109"/>
    <mergeCell ref="AB109:AE109"/>
    <mergeCell ref="R109:T109"/>
    <mergeCell ref="AJ105:AM105"/>
    <mergeCell ref="AR107:AU107"/>
    <mergeCell ref="AN105:AQ105"/>
    <mergeCell ref="I108:K108"/>
    <mergeCell ref="L108:N108"/>
    <mergeCell ref="O108:Q108"/>
    <mergeCell ref="X110:AA110"/>
    <mergeCell ref="AJ111:AM111"/>
    <mergeCell ref="O111:Q111"/>
    <mergeCell ref="C107:H107"/>
    <mergeCell ref="I109:K109"/>
    <mergeCell ref="I107:K107"/>
    <mergeCell ref="AJ108:AM108"/>
    <mergeCell ref="R108:T108"/>
    <mergeCell ref="L107:N107"/>
    <mergeCell ref="AR108:AU108"/>
    <mergeCell ref="U109:W109"/>
    <mergeCell ref="X109:AA109"/>
    <mergeCell ref="AR109:AU109"/>
    <mergeCell ref="AF109:AI109"/>
    <mergeCell ref="AB111:AE111"/>
    <mergeCell ref="AF111:AI111"/>
    <mergeCell ref="AR110:AU110"/>
    <mergeCell ref="L111:N111"/>
    <mergeCell ref="U111:W111"/>
    <mergeCell ref="R111:T111"/>
    <mergeCell ref="AN111:AQ111"/>
    <mergeCell ref="AB108:AE108"/>
    <mergeCell ref="AF108:AI108"/>
    <mergeCell ref="AN108:AQ108"/>
    <mergeCell ref="AJ109:AM109"/>
    <mergeCell ref="AN109:AQ109"/>
    <mergeCell ref="A110:B110"/>
    <mergeCell ref="C110:H110"/>
    <mergeCell ref="I110:K110"/>
    <mergeCell ref="L110:N110"/>
    <mergeCell ref="X111:AA111"/>
    <mergeCell ref="O110:Q110"/>
    <mergeCell ref="R110:T110"/>
    <mergeCell ref="AJ110:AM110"/>
    <mergeCell ref="AN110:AQ110"/>
    <mergeCell ref="AB110:AE110"/>
    <mergeCell ref="AF110:AI110"/>
    <mergeCell ref="U110:W110"/>
    <mergeCell ref="AR151:AU152"/>
    <mergeCell ref="AV151:AY152"/>
    <mergeCell ref="A73:B74"/>
    <mergeCell ref="C73:H74"/>
    <mergeCell ref="I73:K74"/>
    <mergeCell ref="L73:N74"/>
    <mergeCell ref="O73:Q74"/>
    <mergeCell ref="R73:T74"/>
    <mergeCell ref="U73:W74"/>
    <mergeCell ref="X73:AA74"/>
    <mergeCell ref="AB73:AE74"/>
    <mergeCell ref="AF73:AI74"/>
    <mergeCell ref="AJ73:AM74"/>
    <mergeCell ref="AN73:AQ74"/>
    <mergeCell ref="AR73:AU74"/>
    <mergeCell ref="AV73:AY74"/>
    <mergeCell ref="A111:B111"/>
    <mergeCell ref="C111:H111"/>
    <mergeCell ref="I111:K111"/>
    <mergeCell ref="AR111:AU111"/>
    <mergeCell ref="A112:B113"/>
    <mergeCell ref="C112:H113"/>
    <mergeCell ref="I112:K113"/>
    <mergeCell ref="L112:N113"/>
    <mergeCell ref="O112:Q113"/>
    <mergeCell ref="R112:T113"/>
    <mergeCell ref="U112:W113"/>
    <mergeCell ref="X112:AA113"/>
    <mergeCell ref="AB112:AE113"/>
    <mergeCell ref="AF112:AI113"/>
    <mergeCell ref="AJ112:AM113"/>
    <mergeCell ref="AN112:AQ113"/>
    <mergeCell ref="AR112:AU113"/>
    <mergeCell ref="AV112:AY113"/>
    <mergeCell ref="A151:B152"/>
    <mergeCell ref="C151:H152"/>
    <mergeCell ref="I151:K152"/>
    <mergeCell ref="L151:N152"/>
    <mergeCell ref="O151:Q152"/>
    <mergeCell ref="R151:T152"/>
    <mergeCell ref="U151:W152"/>
    <mergeCell ref="X151:AA152"/>
    <mergeCell ref="AB151:AE152"/>
    <mergeCell ref="AF151:AI152"/>
    <mergeCell ref="AJ151:AM152"/>
    <mergeCell ref="AN151:AQ152"/>
    <mergeCell ref="K116:AN117"/>
    <mergeCell ref="AU116:AX117"/>
    <mergeCell ref="A118:B120"/>
    <mergeCell ref="C118:H120"/>
    <mergeCell ref="I118:K120"/>
    <mergeCell ref="L118:N120"/>
    <mergeCell ref="AB307:AE308"/>
    <mergeCell ref="AF307:AI308"/>
    <mergeCell ref="AJ307:AM308"/>
    <mergeCell ref="AN307:AQ308"/>
    <mergeCell ref="AR307:AU308"/>
    <mergeCell ref="AV307:AY308"/>
    <mergeCell ref="A190:B191"/>
    <mergeCell ref="C190:H191"/>
    <mergeCell ref="I190:K191"/>
    <mergeCell ref="L190:N191"/>
    <mergeCell ref="O190:Q191"/>
    <mergeCell ref="R190:T191"/>
    <mergeCell ref="U190:W191"/>
    <mergeCell ref="X190:AA191"/>
    <mergeCell ref="AB190:AE191"/>
    <mergeCell ref="AF190:AI191"/>
    <mergeCell ref="AJ190:AM191"/>
    <mergeCell ref="AN190:AQ191"/>
    <mergeCell ref="AR190:AU191"/>
    <mergeCell ref="AV190:AY191"/>
    <mergeCell ref="A229:B230"/>
    <mergeCell ref="C229:H230"/>
    <mergeCell ref="I229:K230"/>
    <mergeCell ref="L229:N230"/>
    <mergeCell ref="O229:Q230"/>
    <mergeCell ref="R229:T230"/>
    <mergeCell ref="U229:W230"/>
    <mergeCell ref="X229:AA230"/>
    <mergeCell ref="AR229:AU230"/>
    <mergeCell ref="AV229:AY230"/>
    <mergeCell ref="A192:B193"/>
    <mergeCell ref="C192:H193"/>
    <mergeCell ref="A346:B347"/>
    <mergeCell ref="C346:H347"/>
    <mergeCell ref="I346:K347"/>
    <mergeCell ref="L346:N347"/>
    <mergeCell ref="O346:Q347"/>
    <mergeCell ref="R346:T347"/>
    <mergeCell ref="U346:W347"/>
    <mergeCell ref="X346:AA347"/>
    <mergeCell ref="AB346:AE347"/>
    <mergeCell ref="AF346:AI347"/>
    <mergeCell ref="AJ346:AM347"/>
    <mergeCell ref="AN346:AQ347"/>
    <mergeCell ref="AR346:AU347"/>
    <mergeCell ref="AV346:AY347"/>
    <mergeCell ref="A268:B269"/>
    <mergeCell ref="C268:H269"/>
    <mergeCell ref="I268:K269"/>
    <mergeCell ref="L268:N269"/>
    <mergeCell ref="O268:Q269"/>
    <mergeCell ref="R268:T269"/>
    <mergeCell ref="U268:W269"/>
    <mergeCell ref="X268:AA269"/>
    <mergeCell ref="AB268:AE269"/>
    <mergeCell ref="AF268:AI269"/>
    <mergeCell ref="AJ268:AM269"/>
    <mergeCell ref="AN268:AQ269"/>
    <mergeCell ref="AR268:AU269"/>
    <mergeCell ref="AV268:AY269"/>
    <mergeCell ref="A307:B308"/>
    <mergeCell ref="C307:H308"/>
    <mergeCell ref="I307:K308"/>
    <mergeCell ref="L307:N308"/>
  </mergeCells>
  <phoneticPr fontId="2"/>
  <pageMargins left="0.70866141732283472" right="0.70866141732283472" top="0.74803149606299213" bottom="0.74803149606299213" header="0.31496062992125984" footer="0.31496062992125984"/>
  <pageSetup paperSize="9" scale="92" orientation="landscape" r:id="rId1"/>
  <headerFooter alignWithMargins="0"/>
  <rowBreaks count="8" manualBreakCount="8">
    <brk id="37" max="50" man="1"/>
    <brk id="76" max="50" man="1"/>
    <brk id="115" max="50" man="1"/>
    <brk id="154" max="50" man="1"/>
    <brk id="193" max="50" man="1"/>
    <brk id="232" max="50" man="1"/>
    <brk id="271" max="50" man="1"/>
    <brk id="310" max="5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K351"/>
  <sheetViews>
    <sheetView view="pageBreakPreview" zoomScaleNormal="85" zoomScaleSheetLayoutView="100" workbookViewId="0">
      <selection activeCell="AY6" sqref="AY6:BB6"/>
    </sheetView>
  </sheetViews>
  <sheetFormatPr defaultColWidth="9" defaultRowHeight="13.2"/>
  <cols>
    <col min="1" max="62" width="2.6640625" style="1" customWidth="1"/>
    <col min="63" max="63" width="6.44140625" style="1" customWidth="1"/>
    <col min="64" max="136" width="2.6640625" style="1" customWidth="1"/>
    <col min="137" max="16384" width="9" style="1"/>
  </cols>
  <sheetData>
    <row r="1" spans="1:61" ht="13.5" customHeight="1">
      <c r="A1" s="517" t="s">
        <v>139</v>
      </c>
      <c r="B1" s="517"/>
      <c r="C1" s="517"/>
      <c r="D1" s="517"/>
      <c r="E1" s="517"/>
      <c r="F1" s="517"/>
      <c r="G1" s="517"/>
      <c r="H1" s="517"/>
      <c r="I1" s="517"/>
      <c r="J1" s="517"/>
      <c r="K1" s="523" t="s">
        <v>15</v>
      </c>
      <c r="L1" s="523"/>
      <c r="M1" s="523"/>
      <c r="N1" s="523"/>
      <c r="O1" s="523"/>
      <c r="P1" s="523"/>
      <c r="Q1" s="523"/>
      <c r="R1" s="523"/>
      <c r="S1" s="523"/>
      <c r="T1" s="523"/>
      <c r="U1" s="523"/>
      <c r="V1" s="523"/>
      <c r="W1" s="523"/>
      <c r="X1" s="523"/>
      <c r="Y1" s="523"/>
      <c r="Z1" s="523"/>
      <c r="AA1" s="523"/>
      <c r="AB1" s="523"/>
      <c r="AC1" s="523"/>
      <c r="AD1" s="523"/>
      <c r="AE1" s="523"/>
      <c r="AF1" s="523"/>
      <c r="AG1" s="523"/>
      <c r="AH1" s="523"/>
      <c r="AI1" s="523"/>
      <c r="AJ1" s="523"/>
      <c r="AK1" s="523"/>
      <c r="AL1" s="523"/>
      <c r="AM1" s="523"/>
      <c r="AN1" s="523"/>
      <c r="AO1" s="131"/>
      <c r="AP1" s="131"/>
      <c r="AQ1" s="131"/>
      <c r="AR1" s="131"/>
      <c r="AS1" s="131"/>
      <c r="AT1" s="131"/>
      <c r="AU1" s="520" t="str">
        <f>IF(C6="","","1page")</f>
        <v>1page</v>
      </c>
      <c r="AV1" s="520"/>
      <c r="AW1" s="520"/>
      <c r="AX1" s="520"/>
      <c r="AY1" s="129"/>
      <c r="AZ1" s="129"/>
      <c r="BA1" s="129"/>
      <c r="BB1" s="129"/>
      <c r="BC1" s="129"/>
      <c r="BD1" s="129"/>
      <c r="BE1" s="129"/>
      <c r="BF1" s="129"/>
      <c r="BG1" s="129"/>
      <c r="BH1" s="129"/>
      <c r="BI1" s="129"/>
    </row>
    <row r="2" spans="1:61" ht="13.5" customHeight="1">
      <c r="A2" s="132"/>
      <c r="B2" s="132"/>
      <c r="C2" s="132"/>
      <c r="D2" s="132"/>
      <c r="E2" s="133"/>
      <c r="F2" s="133"/>
      <c r="G2" s="133"/>
      <c r="H2" s="133"/>
      <c r="I2" s="133"/>
      <c r="J2" s="133"/>
      <c r="K2" s="522"/>
      <c r="L2" s="522"/>
      <c r="M2" s="522"/>
      <c r="N2" s="522"/>
      <c r="O2" s="522"/>
      <c r="P2" s="522"/>
      <c r="Q2" s="522"/>
      <c r="R2" s="522"/>
      <c r="S2" s="522"/>
      <c r="T2" s="522"/>
      <c r="U2" s="522"/>
      <c r="V2" s="522"/>
      <c r="W2" s="522"/>
      <c r="X2" s="522"/>
      <c r="Y2" s="522"/>
      <c r="Z2" s="522"/>
      <c r="AA2" s="522"/>
      <c r="AB2" s="522"/>
      <c r="AC2" s="522"/>
      <c r="AD2" s="522"/>
      <c r="AE2" s="522"/>
      <c r="AF2" s="522"/>
      <c r="AG2" s="522"/>
      <c r="AH2" s="522"/>
      <c r="AI2" s="522"/>
      <c r="AJ2" s="522"/>
      <c r="AK2" s="522"/>
      <c r="AL2" s="522"/>
      <c r="AM2" s="522"/>
      <c r="AN2" s="522"/>
      <c r="AO2" s="133"/>
      <c r="AP2" s="133"/>
      <c r="AQ2" s="133"/>
      <c r="AR2" s="133"/>
      <c r="AS2" s="133"/>
      <c r="AT2" s="133"/>
      <c r="AU2" s="520"/>
      <c r="AV2" s="520"/>
      <c r="AW2" s="520"/>
      <c r="AX2" s="520"/>
      <c r="AY2" s="129"/>
      <c r="AZ2" s="129"/>
      <c r="BA2" s="129"/>
      <c r="BB2" s="129"/>
      <c r="BC2" s="129"/>
      <c r="BD2" s="129"/>
      <c r="BE2" s="129"/>
      <c r="BF2" s="129"/>
      <c r="BG2" s="129"/>
      <c r="BH2" s="129"/>
      <c r="BI2" s="129"/>
    </row>
    <row r="3" spans="1:61">
      <c r="A3" s="503" t="s">
        <v>3</v>
      </c>
      <c r="B3" s="503"/>
      <c r="C3" s="503" t="s">
        <v>2</v>
      </c>
      <c r="D3" s="503"/>
      <c r="E3" s="503"/>
      <c r="F3" s="503"/>
      <c r="G3" s="503"/>
      <c r="H3" s="503"/>
      <c r="I3" s="503" t="s">
        <v>0</v>
      </c>
      <c r="J3" s="503"/>
      <c r="K3" s="503"/>
      <c r="L3" s="507" t="s">
        <v>4</v>
      </c>
      <c r="M3" s="503"/>
      <c r="N3" s="503"/>
      <c r="O3" s="507" t="s">
        <v>5</v>
      </c>
      <c r="P3" s="503"/>
      <c r="Q3" s="503"/>
      <c r="R3" s="507" t="s">
        <v>6</v>
      </c>
      <c r="S3" s="503"/>
      <c r="T3" s="503"/>
      <c r="U3" s="507" t="s">
        <v>7</v>
      </c>
      <c r="V3" s="503"/>
      <c r="W3" s="503"/>
      <c r="X3" s="507" t="s">
        <v>8</v>
      </c>
      <c r="Y3" s="503"/>
      <c r="Z3" s="503"/>
      <c r="AA3" s="507" t="s">
        <v>9</v>
      </c>
      <c r="AB3" s="507"/>
      <c r="AC3" s="503"/>
      <c r="AD3" s="503"/>
      <c r="AE3" s="507" t="s">
        <v>208</v>
      </c>
      <c r="AF3" s="503"/>
      <c r="AG3" s="503"/>
      <c r="AH3" s="503"/>
      <c r="AI3" s="507" t="s">
        <v>206</v>
      </c>
      <c r="AJ3" s="507"/>
      <c r="AK3" s="507"/>
      <c r="AL3" s="507"/>
      <c r="AM3" s="507" t="s">
        <v>10</v>
      </c>
      <c r="AN3" s="507"/>
      <c r="AO3" s="507"/>
      <c r="AP3" s="507"/>
      <c r="AQ3" s="507" t="s">
        <v>207</v>
      </c>
      <c r="AR3" s="507"/>
      <c r="AS3" s="507"/>
      <c r="AT3" s="507"/>
      <c r="AU3" s="507" t="s">
        <v>140</v>
      </c>
      <c r="AV3" s="507"/>
      <c r="AW3" s="507"/>
      <c r="AX3" s="507"/>
      <c r="AY3" s="496" t="s">
        <v>156</v>
      </c>
      <c r="AZ3" s="497"/>
      <c r="BA3" s="497"/>
      <c r="BB3" s="497"/>
      <c r="BC3" s="500" t="s">
        <v>157</v>
      </c>
      <c r="BD3" s="500"/>
      <c r="BE3" s="500"/>
      <c r="BF3" s="500"/>
      <c r="BG3" s="500" t="s">
        <v>158</v>
      </c>
      <c r="BH3" s="500"/>
      <c r="BI3" s="500"/>
    </row>
    <row r="4" spans="1:61" ht="13.5" customHeight="1">
      <c r="A4" s="503"/>
      <c r="B4" s="503"/>
      <c r="C4" s="503"/>
      <c r="D4" s="503"/>
      <c r="E4" s="503"/>
      <c r="F4" s="503"/>
      <c r="G4" s="503"/>
      <c r="H4" s="503"/>
      <c r="I4" s="503"/>
      <c r="J4" s="503"/>
      <c r="K4" s="503"/>
      <c r="L4" s="503"/>
      <c r="M4" s="503"/>
      <c r="N4" s="503"/>
      <c r="O4" s="503"/>
      <c r="P4" s="503"/>
      <c r="Q4" s="503"/>
      <c r="R4" s="503"/>
      <c r="S4" s="503"/>
      <c r="T4" s="503"/>
      <c r="U4" s="503"/>
      <c r="V4" s="503"/>
      <c r="W4" s="503"/>
      <c r="X4" s="503"/>
      <c r="Y4" s="503"/>
      <c r="Z4" s="503"/>
      <c r="AA4" s="503"/>
      <c r="AB4" s="503"/>
      <c r="AC4" s="503"/>
      <c r="AD4" s="503"/>
      <c r="AE4" s="503"/>
      <c r="AF4" s="503"/>
      <c r="AG4" s="503"/>
      <c r="AH4" s="503"/>
      <c r="AI4" s="507"/>
      <c r="AJ4" s="507"/>
      <c r="AK4" s="507"/>
      <c r="AL4" s="507"/>
      <c r="AM4" s="507"/>
      <c r="AN4" s="507"/>
      <c r="AO4" s="507"/>
      <c r="AP4" s="507"/>
      <c r="AQ4" s="507"/>
      <c r="AR4" s="507"/>
      <c r="AS4" s="507"/>
      <c r="AT4" s="507"/>
      <c r="AU4" s="507"/>
      <c r="AV4" s="507"/>
      <c r="AW4" s="507"/>
      <c r="AX4" s="507"/>
      <c r="AY4" s="498"/>
      <c r="AZ4" s="497"/>
      <c r="BA4" s="497"/>
      <c r="BB4" s="497"/>
      <c r="BC4" s="500"/>
      <c r="BD4" s="500"/>
      <c r="BE4" s="500"/>
      <c r="BF4" s="500"/>
      <c r="BG4" s="500"/>
      <c r="BH4" s="500"/>
      <c r="BI4" s="500"/>
    </row>
    <row r="5" spans="1:61">
      <c r="A5" s="503"/>
      <c r="B5" s="503"/>
      <c r="C5" s="503"/>
      <c r="D5" s="503"/>
      <c r="E5" s="503"/>
      <c r="F5" s="503"/>
      <c r="G5" s="503"/>
      <c r="H5" s="503"/>
      <c r="I5" s="503"/>
      <c r="J5" s="503"/>
      <c r="K5" s="503"/>
      <c r="L5" s="503"/>
      <c r="M5" s="503"/>
      <c r="N5" s="503"/>
      <c r="O5" s="503"/>
      <c r="P5" s="503"/>
      <c r="Q5" s="503"/>
      <c r="R5" s="503"/>
      <c r="S5" s="503"/>
      <c r="T5" s="503"/>
      <c r="U5" s="503"/>
      <c r="V5" s="503"/>
      <c r="W5" s="503"/>
      <c r="X5" s="503"/>
      <c r="Y5" s="503"/>
      <c r="Z5" s="503"/>
      <c r="AA5" s="503"/>
      <c r="AB5" s="503"/>
      <c r="AC5" s="503"/>
      <c r="AD5" s="503"/>
      <c r="AE5" s="503"/>
      <c r="AF5" s="503"/>
      <c r="AG5" s="503"/>
      <c r="AH5" s="503"/>
      <c r="AI5" s="507"/>
      <c r="AJ5" s="507"/>
      <c r="AK5" s="507"/>
      <c r="AL5" s="507"/>
      <c r="AM5" s="507"/>
      <c r="AN5" s="507"/>
      <c r="AO5" s="507"/>
      <c r="AP5" s="507"/>
      <c r="AQ5" s="507"/>
      <c r="AR5" s="507"/>
      <c r="AS5" s="507"/>
      <c r="AT5" s="507"/>
      <c r="AU5" s="507"/>
      <c r="AV5" s="507"/>
      <c r="AW5" s="507"/>
      <c r="AX5" s="507"/>
      <c r="AY5" s="498"/>
      <c r="AZ5" s="497"/>
      <c r="BA5" s="497"/>
      <c r="BB5" s="497"/>
      <c r="BC5" s="500"/>
      <c r="BD5" s="500"/>
      <c r="BE5" s="500"/>
      <c r="BF5" s="500"/>
      <c r="BG5" s="500"/>
      <c r="BH5" s="500"/>
      <c r="BI5" s="500"/>
    </row>
    <row r="6" spans="1:61" s="130" customFormat="1">
      <c r="A6" s="503">
        <v>1</v>
      </c>
      <c r="B6" s="503"/>
      <c r="C6" s="503" t="str">
        <f>IF(入力ｼｰﾄ2!O6="","",入力ｼｰﾄ2!O6)</f>
        <v>土台</v>
      </c>
      <c r="D6" s="503"/>
      <c r="E6" s="503"/>
      <c r="F6" s="503"/>
      <c r="G6" s="503"/>
      <c r="H6" s="503"/>
      <c r="I6" s="506" t="e">
        <f>IF(入力ｼｰﾄ2!#REF!="","",入力ｼｰﾄ2!#REF!)</f>
        <v>#REF!</v>
      </c>
      <c r="J6" s="506"/>
      <c r="K6" s="506"/>
      <c r="L6" s="504">
        <f>IF(入力ｼｰﾄ2!U6="",0,入力ｼｰﾄ2!U6)</f>
        <v>4</v>
      </c>
      <c r="M6" s="504"/>
      <c r="N6" s="504"/>
      <c r="O6" s="504">
        <f>IF(入力ｼｰﾄ2!X6="",0,入力ｼｰﾄ2!X6)</f>
        <v>0.105</v>
      </c>
      <c r="P6" s="504"/>
      <c r="Q6" s="504"/>
      <c r="R6" s="504">
        <f>IF(入力ｼｰﾄ2!AA6="",0,入力ｼｰﾄ2!AA6)</f>
        <v>0.105</v>
      </c>
      <c r="S6" s="504"/>
      <c r="T6" s="504"/>
      <c r="U6" s="502">
        <f>ROUNDDOWN(L6*O6*R6,4)</f>
        <v>4.41E-2</v>
      </c>
      <c r="V6" s="502"/>
      <c r="W6" s="502"/>
      <c r="X6" s="503">
        <f>IF(入力ｼｰﾄ2!AG6="",0,入力ｼｰﾄ2!AG6)</f>
        <v>9</v>
      </c>
      <c r="Y6" s="503"/>
      <c r="Z6" s="503"/>
      <c r="AA6" s="502">
        <f>ROUNDDOWN(U6*X6,4)</f>
        <v>0.39689999999999998</v>
      </c>
      <c r="AB6" s="502"/>
      <c r="AC6" s="502"/>
      <c r="AD6" s="502"/>
      <c r="AE6" s="501">
        <f>IF(入力ｼｰﾄ2!AN6="",0,入力ｼｰﾄ2!AN6)</f>
        <v>144897</v>
      </c>
      <c r="AF6" s="501"/>
      <c r="AG6" s="501"/>
      <c r="AH6" s="501"/>
      <c r="AI6" s="501"/>
      <c r="AJ6" s="501"/>
      <c r="AK6" s="501"/>
      <c r="AL6" s="501"/>
      <c r="AM6" s="501">
        <f>ROUNDDOWN(AA6*AE6,0)</f>
        <v>57509</v>
      </c>
      <c r="AN6" s="501"/>
      <c r="AO6" s="501"/>
      <c r="AP6" s="501"/>
      <c r="AQ6" s="501" t="e">
        <f>IF(AI6="-",入力ｼｰﾄ2!BX6,MIN((IF((AE6-AI6)&gt;0,AE6-AI6,0)),入力ｼｰﾄ2!BX6))</f>
        <v>#REF!</v>
      </c>
      <c r="AR6" s="501"/>
      <c r="AS6" s="501"/>
      <c r="AT6" s="501"/>
      <c r="AU6" s="501" t="e">
        <f>ROUNDDOWN(AA6*AQ6,0)</f>
        <v>#REF!</v>
      </c>
      <c r="AV6" s="501"/>
      <c r="AW6" s="501"/>
      <c r="AX6" s="501"/>
      <c r="AY6" s="493">
        <f>ROUNDDOWN(L6*O6*R6*X6*AE6,0)</f>
        <v>57509</v>
      </c>
      <c r="AZ6" s="494"/>
      <c r="BA6" s="494"/>
      <c r="BB6" s="494"/>
      <c r="BC6" s="494" t="e">
        <f>IF(AM6="-",AU6,AM6+AU6)</f>
        <v>#REF!</v>
      </c>
      <c r="BD6" s="494"/>
      <c r="BE6" s="494"/>
      <c r="BF6" s="494"/>
      <c r="BG6" s="494" t="e">
        <f>IF(AY6&gt;=BC6,"OK","NG")</f>
        <v>#REF!</v>
      </c>
      <c r="BH6" s="494"/>
      <c r="BI6" s="494"/>
    </row>
    <row r="7" spans="1:61" s="130" customFormat="1">
      <c r="A7" s="503">
        <v>2</v>
      </c>
      <c r="B7" s="503"/>
      <c r="C7" s="503" t="str">
        <f>IF(入力ｼｰﾄ2!O7="","",入力ｼｰﾄ2!O7)</f>
        <v>土台</v>
      </c>
      <c r="D7" s="503"/>
      <c r="E7" s="503"/>
      <c r="F7" s="503"/>
      <c r="G7" s="503"/>
      <c r="H7" s="503"/>
      <c r="I7" s="506" t="e">
        <f>IF(入力ｼｰﾄ2!#REF!="","",入力ｼｰﾄ2!#REF!)</f>
        <v>#REF!</v>
      </c>
      <c r="J7" s="506"/>
      <c r="K7" s="506"/>
      <c r="L7" s="504">
        <f>IF(入力ｼｰﾄ2!U7="",0,入力ｼｰﾄ2!U7)</f>
        <v>3</v>
      </c>
      <c r="M7" s="504"/>
      <c r="N7" s="504"/>
      <c r="O7" s="504">
        <f>IF(入力ｼｰﾄ2!X7="",0,入力ｼｰﾄ2!X7)</f>
        <v>0.105</v>
      </c>
      <c r="P7" s="504"/>
      <c r="Q7" s="504"/>
      <c r="R7" s="504">
        <f>IF(入力ｼｰﾄ2!AA7="",0,入力ｼｰﾄ2!AA7)</f>
        <v>0.105</v>
      </c>
      <c r="S7" s="504"/>
      <c r="T7" s="504"/>
      <c r="U7" s="502">
        <f t="shared" ref="U7:U29" si="0">ROUNDDOWN(L7*O7*R7,4)</f>
        <v>3.3000000000000002E-2</v>
      </c>
      <c r="V7" s="502"/>
      <c r="W7" s="502"/>
      <c r="X7" s="503">
        <f>IF(入力ｼｰﾄ2!AG7="",0,入力ｼｰﾄ2!AG7)</f>
        <v>19</v>
      </c>
      <c r="Y7" s="503"/>
      <c r="Z7" s="503"/>
      <c r="AA7" s="502">
        <f t="shared" ref="AA7:AA35" si="1">ROUNDDOWN(U7*X7,4)</f>
        <v>0.627</v>
      </c>
      <c r="AB7" s="502"/>
      <c r="AC7" s="502"/>
      <c r="AD7" s="502"/>
      <c r="AE7" s="501">
        <f>IF(入力ｼｰﾄ2!AN7="",0,入力ｼｰﾄ2!AN7)</f>
        <v>143613</v>
      </c>
      <c r="AF7" s="501"/>
      <c r="AG7" s="501"/>
      <c r="AH7" s="501"/>
      <c r="AI7" s="501"/>
      <c r="AJ7" s="501"/>
      <c r="AK7" s="501"/>
      <c r="AL7" s="501"/>
      <c r="AM7" s="501">
        <f t="shared" ref="AM7:AM35" si="2">ROUNDDOWN(AA7*AE7,0)</f>
        <v>90045</v>
      </c>
      <c r="AN7" s="501"/>
      <c r="AO7" s="501"/>
      <c r="AP7" s="501"/>
      <c r="AQ7" s="501">
        <f>IF(AI7="-",入力ｼｰﾄ2!BX7,MIN((IF((AE7-AI7)&gt;0,AE7-AI7,0)),入力ｼｰﾄ2!BX7))</f>
        <v>143613</v>
      </c>
      <c r="AR7" s="501"/>
      <c r="AS7" s="501"/>
      <c r="AT7" s="501"/>
      <c r="AU7" s="501">
        <f t="shared" ref="AU7:AU35" si="3">ROUNDDOWN(AA7*AQ7,0)</f>
        <v>90045</v>
      </c>
      <c r="AV7" s="501"/>
      <c r="AW7" s="501"/>
      <c r="AX7" s="501"/>
      <c r="AY7" s="493">
        <f t="shared" ref="AY7:AY35" si="4">ROUNDDOWN(L7*O7*R7*X7*AE7,0)</f>
        <v>90249</v>
      </c>
      <c r="AZ7" s="494"/>
      <c r="BA7" s="494"/>
      <c r="BB7" s="494"/>
      <c r="BC7" s="494">
        <f t="shared" ref="BC7:BC35" si="5">IF(AM7="-",AU7,AM7+AU7)</f>
        <v>180090</v>
      </c>
      <c r="BD7" s="494"/>
      <c r="BE7" s="494"/>
      <c r="BF7" s="494"/>
      <c r="BG7" s="494" t="str">
        <f t="shared" ref="BG7:BG35" si="6">IF(AY7&gt;=BC7,"OK","NG")</f>
        <v>NG</v>
      </c>
      <c r="BH7" s="494"/>
      <c r="BI7" s="494"/>
    </row>
    <row r="8" spans="1:61" s="130" customFormat="1">
      <c r="A8" s="503">
        <v>3</v>
      </c>
      <c r="B8" s="503"/>
      <c r="C8" s="503" t="str">
        <f>IF(入力ｼｰﾄ2!O8="","",入力ｼｰﾄ2!O8)</f>
        <v>大引</v>
      </c>
      <c r="D8" s="503"/>
      <c r="E8" s="503"/>
      <c r="F8" s="503"/>
      <c r="G8" s="503"/>
      <c r="H8" s="503"/>
      <c r="I8" s="506" t="e">
        <f>IF(入力ｼｰﾄ2!#REF!="","",入力ｼｰﾄ2!#REF!)</f>
        <v>#REF!</v>
      </c>
      <c r="J8" s="506"/>
      <c r="K8" s="506"/>
      <c r="L8" s="504">
        <f>IF(入力ｼｰﾄ2!U8="",0,入力ｼｰﾄ2!U8)</f>
        <v>4</v>
      </c>
      <c r="M8" s="504"/>
      <c r="N8" s="504"/>
      <c r="O8" s="504">
        <f>IF(入力ｼｰﾄ2!X8="",0,入力ｼｰﾄ2!X8)</f>
        <v>0.105</v>
      </c>
      <c r="P8" s="504"/>
      <c r="Q8" s="504"/>
      <c r="R8" s="504">
        <f>IF(入力ｼｰﾄ2!AA8="",0,入力ｼｰﾄ2!AA8)</f>
        <v>0.105</v>
      </c>
      <c r="S8" s="504"/>
      <c r="T8" s="504"/>
      <c r="U8" s="502">
        <f t="shared" si="0"/>
        <v>4.41E-2</v>
      </c>
      <c r="V8" s="502"/>
      <c r="W8" s="502"/>
      <c r="X8" s="503">
        <f>IF(入力ｼｰﾄ2!AG8="",0,入力ｼｰﾄ2!AG8)</f>
        <v>5</v>
      </c>
      <c r="Y8" s="503"/>
      <c r="Z8" s="503"/>
      <c r="AA8" s="502">
        <f t="shared" si="1"/>
        <v>0.2205</v>
      </c>
      <c r="AB8" s="502"/>
      <c r="AC8" s="502"/>
      <c r="AD8" s="502"/>
      <c r="AE8" s="501">
        <f>IF(入力ｼｰﾄ2!AN8="",0,入力ｼｰﾄ2!AN8)</f>
        <v>144897</v>
      </c>
      <c r="AF8" s="501"/>
      <c r="AG8" s="501"/>
      <c r="AH8" s="501"/>
      <c r="AI8" s="501"/>
      <c r="AJ8" s="501"/>
      <c r="AK8" s="501"/>
      <c r="AL8" s="501"/>
      <c r="AM8" s="501">
        <f t="shared" si="2"/>
        <v>31949</v>
      </c>
      <c r="AN8" s="501"/>
      <c r="AO8" s="501"/>
      <c r="AP8" s="501"/>
      <c r="AQ8" s="501">
        <f>IF(AI8="-",入力ｼｰﾄ2!BX8,MIN((IF((AE8-AI8)&gt;0,AE8-AI8,0)),入力ｼｰﾄ2!BX8))</f>
        <v>144897</v>
      </c>
      <c r="AR8" s="501"/>
      <c r="AS8" s="501"/>
      <c r="AT8" s="501"/>
      <c r="AU8" s="501">
        <f t="shared" si="3"/>
        <v>31949</v>
      </c>
      <c r="AV8" s="501"/>
      <c r="AW8" s="501"/>
      <c r="AX8" s="501"/>
      <c r="AY8" s="493">
        <f t="shared" si="4"/>
        <v>31949</v>
      </c>
      <c r="AZ8" s="494"/>
      <c r="BA8" s="494"/>
      <c r="BB8" s="494"/>
      <c r="BC8" s="494">
        <f t="shared" si="5"/>
        <v>63898</v>
      </c>
      <c r="BD8" s="494"/>
      <c r="BE8" s="494"/>
      <c r="BF8" s="494"/>
      <c r="BG8" s="494" t="str">
        <f t="shared" si="6"/>
        <v>NG</v>
      </c>
      <c r="BH8" s="494"/>
      <c r="BI8" s="494"/>
    </row>
    <row r="9" spans="1:61" s="130" customFormat="1">
      <c r="A9" s="503">
        <v>4</v>
      </c>
      <c r="B9" s="503"/>
      <c r="C9" s="503" t="str">
        <f>IF(入力ｼｰﾄ2!O9="","",入力ｼｰﾄ2!O9)</f>
        <v>大引</v>
      </c>
      <c r="D9" s="503"/>
      <c r="E9" s="503"/>
      <c r="F9" s="503"/>
      <c r="G9" s="503"/>
      <c r="H9" s="503"/>
      <c r="I9" s="506" t="e">
        <f>IF(入力ｼｰﾄ2!#REF!="","",入力ｼｰﾄ2!#REF!)</f>
        <v>#REF!</v>
      </c>
      <c r="J9" s="506"/>
      <c r="K9" s="506"/>
      <c r="L9" s="504">
        <f>IF(入力ｼｰﾄ2!U9="",0,入力ｼｰﾄ2!U9)</f>
        <v>3</v>
      </c>
      <c r="M9" s="504"/>
      <c r="N9" s="504"/>
      <c r="O9" s="504">
        <f>IF(入力ｼｰﾄ2!X9="",0,入力ｼｰﾄ2!X9)</f>
        <v>0.105</v>
      </c>
      <c r="P9" s="504"/>
      <c r="Q9" s="504"/>
      <c r="R9" s="504">
        <f>IF(入力ｼｰﾄ2!AA9="",0,入力ｼｰﾄ2!AA9)</f>
        <v>0.105</v>
      </c>
      <c r="S9" s="504"/>
      <c r="T9" s="504"/>
      <c r="U9" s="502">
        <f t="shared" si="0"/>
        <v>3.3000000000000002E-2</v>
      </c>
      <c r="V9" s="502"/>
      <c r="W9" s="502"/>
      <c r="X9" s="503">
        <f>IF(入力ｼｰﾄ2!AG9="",0,入力ｼｰﾄ2!AG9)</f>
        <v>6</v>
      </c>
      <c r="Y9" s="503"/>
      <c r="Z9" s="503"/>
      <c r="AA9" s="502">
        <f t="shared" si="1"/>
        <v>0.19800000000000001</v>
      </c>
      <c r="AB9" s="502"/>
      <c r="AC9" s="502"/>
      <c r="AD9" s="502"/>
      <c r="AE9" s="501">
        <f>IF(入力ｼｰﾄ2!AN9="",0,入力ｼｰﾄ2!AN9)</f>
        <v>143613</v>
      </c>
      <c r="AF9" s="501"/>
      <c r="AG9" s="501"/>
      <c r="AH9" s="501"/>
      <c r="AI9" s="501"/>
      <c r="AJ9" s="501"/>
      <c r="AK9" s="501"/>
      <c r="AL9" s="501"/>
      <c r="AM9" s="501">
        <f t="shared" si="2"/>
        <v>28435</v>
      </c>
      <c r="AN9" s="501"/>
      <c r="AO9" s="501"/>
      <c r="AP9" s="501"/>
      <c r="AQ9" s="524">
        <f>IF(AI9="-",入力ｼｰﾄ2!BX9,MIN((IF((AE9-AI9)&gt;0,AE9-AI9,0)),入力ｼｰﾄ2!BX9))</f>
        <v>143613</v>
      </c>
      <c r="AR9" s="525"/>
      <c r="AS9" s="525"/>
      <c r="AT9" s="526"/>
      <c r="AU9" s="501">
        <f t="shared" si="3"/>
        <v>28435</v>
      </c>
      <c r="AV9" s="501"/>
      <c r="AW9" s="501"/>
      <c r="AX9" s="501"/>
      <c r="AY9" s="493">
        <f t="shared" si="4"/>
        <v>28499</v>
      </c>
      <c r="AZ9" s="494"/>
      <c r="BA9" s="494"/>
      <c r="BB9" s="494"/>
      <c r="BC9" s="494">
        <f t="shared" si="5"/>
        <v>56870</v>
      </c>
      <c r="BD9" s="494"/>
      <c r="BE9" s="494"/>
      <c r="BF9" s="494"/>
      <c r="BG9" s="494" t="str">
        <f t="shared" si="6"/>
        <v>NG</v>
      </c>
      <c r="BH9" s="494"/>
      <c r="BI9" s="494"/>
    </row>
    <row r="10" spans="1:61" s="130" customFormat="1">
      <c r="A10" s="503">
        <v>5</v>
      </c>
      <c r="B10" s="503"/>
      <c r="C10" s="503" t="str">
        <f>IF(入力ｼｰﾄ2!O10="","",入力ｼｰﾄ2!O10)</f>
        <v>梁・桁</v>
      </c>
      <c r="D10" s="503"/>
      <c r="E10" s="503"/>
      <c r="F10" s="503"/>
      <c r="G10" s="503"/>
      <c r="H10" s="503"/>
      <c r="I10" s="506" t="e">
        <f>IF(入力ｼｰﾄ2!#REF!="","",入力ｼｰﾄ2!#REF!)</f>
        <v>#REF!</v>
      </c>
      <c r="J10" s="506"/>
      <c r="K10" s="506"/>
      <c r="L10" s="504">
        <f>IF(入力ｼｰﾄ2!U10="",0,入力ｼｰﾄ2!U10)</f>
        <v>4</v>
      </c>
      <c r="M10" s="504"/>
      <c r="N10" s="504"/>
      <c r="O10" s="504">
        <f>IF(入力ｼｰﾄ2!X10="",0,入力ｼｰﾄ2!X10)</f>
        <v>0.105</v>
      </c>
      <c r="P10" s="504"/>
      <c r="Q10" s="504"/>
      <c r="R10" s="504">
        <f>IF(入力ｼｰﾄ2!AA10="",0,入力ｼｰﾄ2!AA10)</f>
        <v>0.21</v>
      </c>
      <c r="S10" s="504"/>
      <c r="T10" s="504"/>
      <c r="U10" s="502">
        <f t="shared" si="0"/>
        <v>8.8200000000000001E-2</v>
      </c>
      <c r="V10" s="502"/>
      <c r="W10" s="502"/>
      <c r="X10" s="503">
        <f>IF(入力ｼｰﾄ2!AG10="",0,入力ｼｰﾄ2!AG10)</f>
        <v>10</v>
      </c>
      <c r="Y10" s="503"/>
      <c r="Z10" s="503"/>
      <c r="AA10" s="502">
        <f t="shared" si="1"/>
        <v>0.88200000000000001</v>
      </c>
      <c r="AB10" s="502"/>
      <c r="AC10" s="502"/>
      <c r="AD10" s="502"/>
      <c r="AE10" s="501">
        <f>IF(入力ｼｰﾄ2!AN10="",0,入力ｼｰﾄ2!AN10)</f>
        <v>150000</v>
      </c>
      <c r="AF10" s="501"/>
      <c r="AG10" s="501"/>
      <c r="AH10" s="501"/>
      <c r="AI10" s="501"/>
      <c r="AJ10" s="501"/>
      <c r="AK10" s="501"/>
      <c r="AL10" s="501"/>
      <c r="AM10" s="501">
        <f t="shared" si="2"/>
        <v>132300</v>
      </c>
      <c r="AN10" s="501"/>
      <c r="AO10" s="501"/>
      <c r="AP10" s="501"/>
      <c r="AQ10" s="524">
        <f>IF(AI10="-",入力ｼｰﾄ2!BX10,MIN((IF((AE10-AI10)&gt;0,AE10-AI10,0)),入力ｼｰﾄ2!BX10))</f>
        <v>150000</v>
      </c>
      <c r="AR10" s="525"/>
      <c r="AS10" s="525"/>
      <c r="AT10" s="526"/>
      <c r="AU10" s="501">
        <f t="shared" si="3"/>
        <v>132300</v>
      </c>
      <c r="AV10" s="501"/>
      <c r="AW10" s="501"/>
      <c r="AX10" s="501"/>
      <c r="AY10" s="493">
        <f t="shared" si="4"/>
        <v>132300</v>
      </c>
      <c r="AZ10" s="494"/>
      <c r="BA10" s="494"/>
      <c r="BB10" s="494"/>
      <c r="BC10" s="494">
        <f t="shared" si="5"/>
        <v>264600</v>
      </c>
      <c r="BD10" s="494"/>
      <c r="BE10" s="494"/>
      <c r="BF10" s="494"/>
      <c r="BG10" s="494" t="str">
        <f t="shared" si="6"/>
        <v>NG</v>
      </c>
      <c r="BH10" s="494"/>
      <c r="BI10" s="494"/>
    </row>
    <row r="11" spans="1:61" s="130" customFormat="1">
      <c r="A11" s="503">
        <v>6</v>
      </c>
      <c r="B11" s="503"/>
      <c r="C11" s="503" t="str">
        <f>IF(入力ｼｰﾄ2!O11="","",入力ｼｰﾄ2!O11)</f>
        <v>梁・桁</v>
      </c>
      <c r="D11" s="503"/>
      <c r="E11" s="503"/>
      <c r="F11" s="503"/>
      <c r="G11" s="503"/>
      <c r="H11" s="503"/>
      <c r="I11" s="506" t="e">
        <f>IF(入力ｼｰﾄ2!#REF!="","",入力ｼｰﾄ2!#REF!)</f>
        <v>#REF!</v>
      </c>
      <c r="J11" s="506"/>
      <c r="K11" s="506"/>
      <c r="L11" s="504">
        <f>IF(入力ｼｰﾄ2!U11="",0,入力ｼｰﾄ2!U11)</f>
        <v>4</v>
      </c>
      <c r="M11" s="504"/>
      <c r="N11" s="504"/>
      <c r="O11" s="504">
        <f>IF(入力ｼｰﾄ2!X11="",0,入力ｼｰﾄ2!X11)</f>
        <v>0.105</v>
      </c>
      <c r="P11" s="504"/>
      <c r="Q11" s="504"/>
      <c r="R11" s="504">
        <f>IF(入力ｼｰﾄ2!AA11="",0,入力ｼｰﾄ2!AA11)</f>
        <v>0.18</v>
      </c>
      <c r="S11" s="504"/>
      <c r="T11" s="504"/>
      <c r="U11" s="502">
        <f t="shared" si="0"/>
        <v>7.5600000000000001E-2</v>
      </c>
      <c r="V11" s="502"/>
      <c r="W11" s="502"/>
      <c r="X11" s="503">
        <f>IF(入力ｼｰﾄ2!AG11="",0,入力ｼｰﾄ2!AG11)</f>
        <v>11</v>
      </c>
      <c r="Y11" s="503"/>
      <c r="Z11" s="503"/>
      <c r="AA11" s="502">
        <f t="shared" si="1"/>
        <v>0.83160000000000001</v>
      </c>
      <c r="AB11" s="502"/>
      <c r="AC11" s="502"/>
      <c r="AD11" s="502"/>
      <c r="AE11" s="501">
        <f>IF(入力ｼｰﾄ2!AN11="",0,入力ｼｰﾄ2!AN11)</f>
        <v>140211</v>
      </c>
      <c r="AF11" s="501"/>
      <c r="AG11" s="501"/>
      <c r="AH11" s="501"/>
      <c r="AI11" s="501"/>
      <c r="AJ11" s="501"/>
      <c r="AK11" s="501"/>
      <c r="AL11" s="501"/>
      <c r="AM11" s="501">
        <f t="shared" si="2"/>
        <v>116599</v>
      </c>
      <c r="AN11" s="501"/>
      <c r="AO11" s="501"/>
      <c r="AP11" s="501"/>
      <c r="AQ11" s="524">
        <f>IF(AI11="-",入力ｼｰﾄ2!BX11,MIN((IF((AE11-AI11)&gt;0,AE11-AI11,0)),入力ｼｰﾄ2!BX11))</f>
        <v>140211</v>
      </c>
      <c r="AR11" s="525"/>
      <c r="AS11" s="525"/>
      <c r="AT11" s="526"/>
      <c r="AU11" s="501">
        <f t="shared" si="3"/>
        <v>116599</v>
      </c>
      <c r="AV11" s="501"/>
      <c r="AW11" s="501"/>
      <c r="AX11" s="501"/>
      <c r="AY11" s="493">
        <f t="shared" si="4"/>
        <v>116599</v>
      </c>
      <c r="AZ11" s="494"/>
      <c r="BA11" s="494"/>
      <c r="BB11" s="494"/>
      <c r="BC11" s="494">
        <f t="shared" si="5"/>
        <v>233198</v>
      </c>
      <c r="BD11" s="494"/>
      <c r="BE11" s="494"/>
      <c r="BF11" s="494"/>
      <c r="BG11" s="494" t="str">
        <f t="shared" si="6"/>
        <v>NG</v>
      </c>
      <c r="BH11" s="494"/>
      <c r="BI11" s="494"/>
    </row>
    <row r="12" spans="1:61" s="130" customFormat="1">
      <c r="A12" s="503">
        <v>7</v>
      </c>
      <c r="B12" s="503"/>
      <c r="C12" s="503" t="str">
        <f>IF(入力ｼｰﾄ2!O12="","",入力ｼｰﾄ2!O12)</f>
        <v>梁・桁</v>
      </c>
      <c r="D12" s="503"/>
      <c r="E12" s="503"/>
      <c r="F12" s="503"/>
      <c r="G12" s="503"/>
      <c r="H12" s="503"/>
      <c r="I12" s="506" t="e">
        <f>IF(入力ｼｰﾄ2!#REF!="","",入力ｼｰﾄ2!#REF!)</f>
        <v>#REF!</v>
      </c>
      <c r="J12" s="506"/>
      <c r="K12" s="506"/>
      <c r="L12" s="504">
        <f>IF(入力ｼｰﾄ2!U12="",0,入力ｼｰﾄ2!U12)</f>
        <v>3</v>
      </c>
      <c r="M12" s="504"/>
      <c r="N12" s="504"/>
      <c r="O12" s="504">
        <f>IF(入力ｼｰﾄ2!X12="",0,入力ｼｰﾄ2!X12)</f>
        <v>0.105</v>
      </c>
      <c r="P12" s="504"/>
      <c r="Q12" s="504"/>
      <c r="R12" s="504">
        <f>IF(入力ｼｰﾄ2!AA12="",0,入力ｼｰﾄ2!AA12)</f>
        <v>0.27</v>
      </c>
      <c r="S12" s="504"/>
      <c r="T12" s="504"/>
      <c r="U12" s="502">
        <f t="shared" si="0"/>
        <v>8.5000000000000006E-2</v>
      </c>
      <c r="V12" s="502"/>
      <c r="W12" s="502"/>
      <c r="X12" s="503">
        <f>IF(入力ｼｰﾄ2!AG12="",0,入力ｼｰﾄ2!AG12)</f>
        <v>5</v>
      </c>
      <c r="Y12" s="503"/>
      <c r="Z12" s="503"/>
      <c r="AA12" s="502">
        <f t="shared" si="1"/>
        <v>0.42499999999999999</v>
      </c>
      <c r="AB12" s="502"/>
      <c r="AC12" s="502"/>
      <c r="AD12" s="502"/>
      <c r="AE12" s="501">
        <f>IF(入力ｼｰﾄ2!AN12="",0,入力ｼｰﾄ2!AN12)</f>
        <v>175073</v>
      </c>
      <c r="AF12" s="501"/>
      <c r="AG12" s="501"/>
      <c r="AH12" s="501"/>
      <c r="AI12" s="501"/>
      <c r="AJ12" s="501"/>
      <c r="AK12" s="501"/>
      <c r="AL12" s="501"/>
      <c r="AM12" s="501">
        <f t="shared" si="2"/>
        <v>74406</v>
      </c>
      <c r="AN12" s="501"/>
      <c r="AO12" s="501"/>
      <c r="AP12" s="501"/>
      <c r="AQ12" s="524">
        <f>IF(AI12="-",入力ｼｰﾄ2!BX12,MIN((IF((AE12-AI12)&gt;0,AE12-AI12,0)),入力ｼｰﾄ2!BX12))</f>
        <v>175073</v>
      </c>
      <c r="AR12" s="525"/>
      <c r="AS12" s="525"/>
      <c r="AT12" s="526"/>
      <c r="AU12" s="501">
        <f t="shared" si="3"/>
        <v>74406</v>
      </c>
      <c r="AV12" s="501"/>
      <c r="AW12" s="501"/>
      <c r="AX12" s="501"/>
      <c r="AY12" s="493">
        <f t="shared" si="4"/>
        <v>74449</v>
      </c>
      <c r="AZ12" s="494"/>
      <c r="BA12" s="494"/>
      <c r="BB12" s="494"/>
      <c r="BC12" s="494">
        <f t="shared" si="5"/>
        <v>148812</v>
      </c>
      <c r="BD12" s="494"/>
      <c r="BE12" s="494"/>
      <c r="BF12" s="494"/>
      <c r="BG12" s="494" t="str">
        <f t="shared" si="6"/>
        <v>NG</v>
      </c>
      <c r="BH12" s="494"/>
      <c r="BI12" s="494"/>
    </row>
    <row r="13" spans="1:61" s="130" customFormat="1">
      <c r="A13" s="503">
        <v>8</v>
      </c>
      <c r="B13" s="503"/>
      <c r="C13" s="503" t="str">
        <f>IF(入力ｼｰﾄ2!O13="","",入力ｼｰﾄ2!O13)</f>
        <v>梁・桁</v>
      </c>
      <c r="D13" s="503"/>
      <c r="E13" s="503"/>
      <c r="F13" s="503"/>
      <c r="G13" s="503"/>
      <c r="H13" s="503"/>
      <c r="I13" s="506" t="e">
        <f>IF(入力ｼｰﾄ2!#REF!="","",入力ｼｰﾄ2!#REF!)</f>
        <v>#REF!</v>
      </c>
      <c r="J13" s="506"/>
      <c r="K13" s="506"/>
      <c r="L13" s="504">
        <f>IF(入力ｼｰﾄ2!U13="",0,入力ｼｰﾄ2!U13)</f>
        <v>3</v>
      </c>
      <c r="M13" s="504"/>
      <c r="N13" s="504"/>
      <c r="O13" s="504">
        <f>IF(入力ｼｰﾄ2!X13="",0,入力ｼｰﾄ2!X13)</f>
        <v>0.105</v>
      </c>
      <c r="P13" s="504"/>
      <c r="Q13" s="504"/>
      <c r="R13" s="504">
        <f>IF(入力ｼｰﾄ2!AA13="",0,入力ｼｰﾄ2!AA13)</f>
        <v>0.24</v>
      </c>
      <c r="S13" s="504"/>
      <c r="T13" s="504"/>
      <c r="U13" s="502">
        <f t="shared" si="0"/>
        <v>7.5600000000000001E-2</v>
      </c>
      <c r="V13" s="502"/>
      <c r="W13" s="502"/>
      <c r="X13" s="503">
        <f>IF(入力ｼｰﾄ2!AG13="",0,入力ｼｰﾄ2!AG13)</f>
        <v>1</v>
      </c>
      <c r="Y13" s="503"/>
      <c r="Z13" s="503"/>
      <c r="AA13" s="502">
        <f t="shared" si="1"/>
        <v>7.5600000000000001E-2</v>
      </c>
      <c r="AB13" s="502"/>
      <c r="AC13" s="502"/>
      <c r="AD13" s="502"/>
      <c r="AE13" s="501">
        <f>IF(入力ｼｰﾄ2!AN13="",0,入力ｼｰﾄ2!AN13)</f>
        <v>155026</v>
      </c>
      <c r="AF13" s="501"/>
      <c r="AG13" s="501"/>
      <c r="AH13" s="501"/>
      <c r="AI13" s="501"/>
      <c r="AJ13" s="501"/>
      <c r="AK13" s="501"/>
      <c r="AL13" s="501"/>
      <c r="AM13" s="501">
        <f t="shared" si="2"/>
        <v>11719</v>
      </c>
      <c r="AN13" s="501"/>
      <c r="AO13" s="501"/>
      <c r="AP13" s="501"/>
      <c r="AQ13" s="524">
        <f>IF(AI13="-",入力ｼｰﾄ2!BX13,MIN((IF((AE13-AI13)&gt;0,AE13-AI13,0)),入力ｼｰﾄ2!BX13))</f>
        <v>155026</v>
      </c>
      <c r="AR13" s="525"/>
      <c r="AS13" s="525"/>
      <c r="AT13" s="526"/>
      <c r="AU13" s="501">
        <f t="shared" si="3"/>
        <v>11719</v>
      </c>
      <c r="AV13" s="501"/>
      <c r="AW13" s="501"/>
      <c r="AX13" s="501"/>
      <c r="AY13" s="493">
        <f t="shared" si="4"/>
        <v>11719</v>
      </c>
      <c r="AZ13" s="494"/>
      <c r="BA13" s="494"/>
      <c r="BB13" s="494"/>
      <c r="BC13" s="494">
        <f t="shared" si="5"/>
        <v>23438</v>
      </c>
      <c r="BD13" s="494"/>
      <c r="BE13" s="494"/>
      <c r="BF13" s="494"/>
      <c r="BG13" s="494" t="str">
        <f t="shared" si="6"/>
        <v>NG</v>
      </c>
      <c r="BH13" s="494"/>
      <c r="BI13" s="494"/>
    </row>
    <row r="14" spans="1:61" s="130" customFormat="1">
      <c r="A14" s="503">
        <v>9</v>
      </c>
      <c r="B14" s="503"/>
      <c r="C14" s="503" t="str">
        <f>IF(入力ｼｰﾄ2!O14="","",入力ｼｰﾄ2!O14)</f>
        <v>梁・桁</v>
      </c>
      <c r="D14" s="503"/>
      <c r="E14" s="503"/>
      <c r="F14" s="503"/>
      <c r="G14" s="503"/>
      <c r="H14" s="503"/>
      <c r="I14" s="506" t="e">
        <f>IF(入力ｼｰﾄ2!#REF!="","",入力ｼｰﾄ2!#REF!)</f>
        <v>#REF!</v>
      </c>
      <c r="J14" s="506"/>
      <c r="K14" s="506"/>
      <c r="L14" s="504">
        <f>IF(入力ｼｰﾄ2!U14="",0,入力ｼｰﾄ2!U14)</f>
        <v>3</v>
      </c>
      <c r="M14" s="504"/>
      <c r="N14" s="504"/>
      <c r="O14" s="504">
        <f>IF(入力ｼｰﾄ2!X14="",0,入力ｼｰﾄ2!X14)</f>
        <v>0.105</v>
      </c>
      <c r="P14" s="504"/>
      <c r="Q14" s="504"/>
      <c r="R14" s="504">
        <f>IF(入力ｼｰﾄ2!AA14="",0,入力ｼｰﾄ2!AA14)</f>
        <v>0.21</v>
      </c>
      <c r="S14" s="504"/>
      <c r="T14" s="504"/>
      <c r="U14" s="502">
        <f t="shared" si="0"/>
        <v>6.6100000000000006E-2</v>
      </c>
      <c r="V14" s="502"/>
      <c r="W14" s="502"/>
      <c r="X14" s="503">
        <f>IF(入力ｼｰﾄ2!AG14="",0,入力ｼｰﾄ2!AG14)</f>
        <v>9</v>
      </c>
      <c r="Y14" s="503"/>
      <c r="Z14" s="503"/>
      <c r="AA14" s="502">
        <f t="shared" si="1"/>
        <v>0.59489999999999998</v>
      </c>
      <c r="AB14" s="502"/>
      <c r="AC14" s="502"/>
      <c r="AD14" s="502"/>
      <c r="AE14" s="501">
        <f>IF(入力ｼｰﾄ2!AN14="",0,入力ｼｰﾄ2!AN14)</f>
        <v>149962</v>
      </c>
      <c r="AF14" s="501"/>
      <c r="AG14" s="501"/>
      <c r="AH14" s="501"/>
      <c r="AI14" s="501"/>
      <c r="AJ14" s="501"/>
      <c r="AK14" s="501"/>
      <c r="AL14" s="501"/>
      <c r="AM14" s="501">
        <f t="shared" si="2"/>
        <v>89212</v>
      </c>
      <c r="AN14" s="501"/>
      <c r="AO14" s="501"/>
      <c r="AP14" s="501"/>
      <c r="AQ14" s="524">
        <f>IF(AI14="-",入力ｼｰﾄ2!BX14,MIN((IF((AE14-AI14)&gt;0,AE14-AI14,0)),入力ｼｰﾄ2!BX14))</f>
        <v>149962</v>
      </c>
      <c r="AR14" s="525"/>
      <c r="AS14" s="525"/>
      <c r="AT14" s="526"/>
      <c r="AU14" s="501">
        <f t="shared" si="3"/>
        <v>89212</v>
      </c>
      <c r="AV14" s="501"/>
      <c r="AW14" s="501"/>
      <c r="AX14" s="501"/>
      <c r="AY14" s="493">
        <f t="shared" si="4"/>
        <v>89279</v>
      </c>
      <c r="AZ14" s="494"/>
      <c r="BA14" s="494"/>
      <c r="BB14" s="494"/>
      <c r="BC14" s="494">
        <f t="shared" si="5"/>
        <v>178424</v>
      </c>
      <c r="BD14" s="494"/>
      <c r="BE14" s="494"/>
      <c r="BF14" s="494"/>
      <c r="BG14" s="494" t="str">
        <f t="shared" si="6"/>
        <v>NG</v>
      </c>
      <c r="BH14" s="494"/>
      <c r="BI14" s="494"/>
    </row>
    <row r="15" spans="1:61" s="130" customFormat="1">
      <c r="A15" s="503">
        <v>10</v>
      </c>
      <c r="B15" s="503"/>
      <c r="C15" s="503" t="str">
        <f>IF(入力ｼｰﾄ2!O15="","",入力ｼｰﾄ2!O15)</f>
        <v>梁・桁</v>
      </c>
      <c r="D15" s="503"/>
      <c r="E15" s="503"/>
      <c r="F15" s="503"/>
      <c r="G15" s="503"/>
      <c r="H15" s="503"/>
      <c r="I15" s="506" t="e">
        <f>IF(入力ｼｰﾄ2!#REF!="","",入力ｼｰﾄ2!#REF!)</f>
        <v>#REF!</v>
      </c>
      <c r="J15" s="506"/>
      <c r="K15" s="506"/>
      <c r="L15" s="504">
        <f>IF(入力ｼｰﾄ2!U15="",0,入力ｼｰﾄ2!U15)</f>
        <v>3</v>
      </c>
      <c r="M15" s="504"/>
      <c r="N15" s="504"/>
      <c r="O15" s="504">
        <f>IF(入力ｼｰﾄ2!X15="",0,入力ｼｰﾄ2!X15)</f>
        <v>0.105</v>
      </c>
      <c r="P15" s="504"/>
      <c r="Q15" s="504"/>
      <c r="R15" s="504">
        <f>IF(入力ｼｰﾄ2!AA15="",0,入力ｼｰﾄ2!AA15)</f>
        <v>0.18</v>
      </c>
      <c r="S15" s="504"/>
      <c r="T15" s="504"/>
      <c r="U15" s="502">
        <f t="shared" si="0"/>
        <v>5.67E-2</v>
      </c>
      <c r="V15" s="502"/>
      <c r="W15" s="502"/>
      <c r="X15" s="503">
        <f>IF(入力ｼｰﾄ2!AG15="",0,入力ｼｰﾄ2!AG15)</f>
        <v>11</v>
      </c>
      <c r="Y15" s="503"/>
      <c r="Z15" s="503"/>
      <c r="AA15" s="502">
        <f t="shared" si="1"/>
        <v>0.62370000000000003</v>
      </c>
      <c r="AB15" s="502"/>
      <c r="AC15" s="502"/>
      <c r="AD15" s="502"/>
      <c r="AE15" s="501">
        <f>IF(入力ｼｰﾄ2!AN15="",0,入力ｼｰﾄ2!AN15)</f>
        <v>140035</v>
      </c>
      <c r="AF15" s="501"/>
      <c r="AG15" s="501"/>
      <c r="AH15" s="501"/>
      <c r="AI15" s="501"/>
      <c r="AJ15" s="501"/>
      <c r="AK15" s="501"/>
      <c r="AL15" s="501"/>
      <c r="AM15" s="501">
        <f t="shared" si="2"/>
        <v>87339</v>
      </c>
      <c r="AN15" s="501"/>
      <c r="AO15" s="501"/>
      <c r="AP15" s="501"/>
      <c r="AQ15" s="524">
        <f>IF(AI15="-",入力ｼｰﾄ2!BX15,MIN((IF((AE15-AI15)&gt;0,AE15-AI15,0)),入力ｼｰﾄ2!BX15))</f>
        <v>140035</v>
      </c>
      <c r="AR15" s="525"/>
      <c r="AS15" s="525"/>
      <c r="AT15" s="526"/>
      <c r="AU15" s="501">
        <f t="shared" si="3"/>
        <v>87339</v>
      </c>
      <c r="AV15" s="501"/>
      <c r="AW15" s="501"/>
      <c r="AX15" s="501"/>
      <c r="AY15" s="493">
        <f t="shared" si="4"/>
        <v>87339</v>
      </c>
      <c r="AZ15" s="494"/>
      <c r="BA15" s="494"/>
      <c r="BB15" s="494"/>
      <c r="BC15" s="494">
        <f t="shared" si="5"/>
        <v>174678</v>
      </c>
      <c r="BD15" s="494"/>
      <c r="BE15" s="494"/>
      <c r="BF15" s="494"/>
      <c r="BG15" s="494" t="str">
        <f t="shared" si="6"/>
        <v>NG</v>
      </c>
      <c r="BH15" s="494"/>
      <c r="BI15" s="494"/>
    </row>
    <row r="16" spans="1:61" s="130" customFormat="1">
      <c r="A16" s="503">
        <v>11</v>
      </c>
      <c r="B16" s="503"/>
      <c r="C16" s="503" t="str">
        <f>IF(入力ｼｰﾄ2!O16="","",入力ｼｰﾄ2!O16)</f>
        <v>梁・桁</v>
      </c>
      <c r="D16" s="503"/>
      <c r="E16" s="503"/>
      <c r="F16" s="503"/>
      <c r="G16" s="503"/>
      <c r="H16" s="503"/>
      <c r="I16" s="506" t="e">
        <f>IF(入力ｼｰﾄ2!#REF!="","",入力ｼｰﾄ2!#REF!)</f>
        <v>#REF!</v>
      </c>
      <c r="J16" s="506"/>
      <c r="K16" s="506"/>
      <c r="L16" s="504">
        <f>IF(入力ｼｰﾄ2!U16="",0,入力ｼｰﾄ2!U16)</f>
        <v>3</v>
      </c>
      <c r="M16" s="504"/>
      <c r="N16" s="504"/>
      <c r="O16" s="504">
        <f>IF(入力ｼｰﾄ2!X16="",0,入力ｼｰﾄ2!X16)</f>
        <v>0.105</v>
      </c>
      <c r="P16" s="504"/>
      <c r="Q16" s="504"/>
      <c r="R16" s="504">
        <f>IF(入力ｼｰﾄ2!AA16="",0,入力ｼｰﾄ2!AA16)</f>
        <v>0.15</v>
      </c>
      <c r="S16" s="504"/>
      <c r="T16" s="504"/>
      <c r="U16" s="502">
        <f t="shared" si="0"/>
        <v>4.7199999999999999E-2</v>
      </c>
      <c r="V16" s="502"/>
      <c r="W16" s="502"/>
      <c r="X16" s="503">
        <f>IF(入力ｼｰﾄ2!AG16="",0,入力ｼｰﾄ2!AG16)</f>
        <v>1</v>
      </c>
      <c r="Y16" s="503"/>
      <c r="Z16" s="503"/>
      <c r="AA16" s="502">
        <f t="shared" si="1"/>
        <v>4.7199999999999999E-2</v>
      </c>
      <c r="AB16" s="502"/>
      <c r="AC16" s="502"/>
      <c r="AD16" s="502"/>
      <c r="AE16" s="501">
        <f>IF(入力ｼｰﾄ2!AN16="",0,入力ｼｰﾄ2!AN16)</f>
        <v>140105</v>
      </c>
      <c r="AF16" s="501"/>
      <c r="AG16" s="501"/>
      <c r="AH16" s="501"/>
      <c r="AI16" s="501"/>
      <c r="AJ16" s="501"/>
      <c r="AK16" s="501"/>
      <c r="AL16" s="501"/>
      <c r="AM16" s="501">
        <f t="shared" si="2"/>
        <v>6612</v>
      </c>
      <c r="AN16" s="501"/>
      <c r="AO16" s="501"/>
      <c r="AP16" s="501"/>
      <c r="AQ16" s="524">
        <f>IF(AI16="-",入力ｼｰﾄ2!BX16,MIN((IF((AE16-AI16)&gt;0,AE16-AI16,0)),入力ｼｰﾄ2!BX16))</f>
        <v>140105</v>
      </c>
      <c r="AR16" s="525"/>
      <c r="AS16" s="525"/>
      <c r="AT16" s="526"/>
      <c r="AU16" s="501">
        <f t="shared" si="3"/>
        <v>6612</v>
      </c>
      <c r="AV16" s="501"/>
      <c r="AW16" s="501"/>
      <c r="AX16" s="501"/>
      <c r="AY16" s="493">
        <f t="shared" si="4"/>
        <v>6619</v>
      </c>
      <c r="AZ16" s="494"/>
      <c r="BA16" s="494"/>
      <c r="BB16" s="494"/>
      <c r="BC16" s="494">
        <f t="shared" si="5"/>
        <v>13224</v>
      </c>
      <c r="BD16" s="494"/>
      <c r="BE16" s="494"/>
      <c r="BF16" s="494"/>
      <c r="BG16" s="494" t="str">
        <f t="shared" si="6"/>
        <v>NG</v>
      </c>
      <c r="BH16" s="494"/>
      <c r="BI16" s="494"/>
    </row>
    <row r="17" spans="1:61" s="130" customFormat="1">
      <c r="A17" s="503">
        <v>12</v>
      </c>
      <c r="B17" s="503"/>
      <c r="C17" s="503" t="str">
        <f>IF(入力ｼｰﾄ2!O17="","",入力ｼｰﾄ2!O17)</f>
        <v>梁・桁</v>
      </c>
      <c r="D17" s="503"/>
      <c r="E17" s="503"/>
      <c r="F17" s="503"/>
      <c r="G17" s="503"/>
      <c r="H17" s="503"/>
      <c r="I17" s="506" t="e">
        <f>IF(入力ｼｰﾄ2!#REF!="","",入力ｼｰﾄ2!#REF!)</f>
        <v>#REF!</v>
      </c>
      <c r="J17" s="506"/>
      <c r="K17" s="506"/>
      <c r="L17" s="504">
        <f>IF(入力ｼｰﾄ2!U17="",0,入力ｼｰﾄ2!U17)</f>
        <v>3</v>
      </c>
      <c r="M17" s="504"/>
      <c r="N17" s="504"/>
      <c r="O17" s="504">
        <f>IF(入力ｼｰﾄ2!X17="",0,入力ｼｰﾄ2!X17)</f>
        <v>0.105</v>
      </c>
      <c r="P17" s="504"/>
      <c r="Q17" s="504"/>
      <c r="R17" s="504">
        <f>IF(入力ｼｰﾄ2!AA17="",0,入力ｼｰﾄ2!AA17)</f>
        <v>0.105</v>
      </c>
      <c r="S17" s="504"/>
      <c r="T17" s="504"/>
      <c r="U17" s="502">
        <f t="shared" si="0"/>
        <v>3.3000000000000002E-2</v>
      </c>
      <c r="V17" s="502"/>
      <c r="W17" s="502"/>
      <c r="X17" s="503">
        <f>IF(入力ｼｰﾄ2!AG17="",0,入力ｼｰﾄ2!AG17)</f>
        <v>5</v>
      </c>
      <c r="Y17" s="503"/>
      <c r="Z17" s="503"/>
      <c r="AA17" s="502">
        <f t="shared" si="1"/>
        <v>0.16500000000000001</v>
      </c>
      <c r="AB17" s="502"/>
      <c r="AC17" s="502"/>
      <c r="AD17" s="502"/>
      <c r="AE17" s="501">
        <f>IF(入力ｼｰﾄ2!AN17="",0,入力ｼｰﾄ2!AN17)</f>
        <v>143613</v>
      </c>
      <c r="AF17" s="501"/>
      <c r="AG17" s="501"/>
      <c r="AH17" s="501"/>
      <c r="AI17" s="501"/>
      <c r="AJ17" s="501"/>
      <c r="AK17" s="501"/>
      <c r="AL17" s="501"/>
      <c r="AM17" s="501">
        <f t="shared" si="2"/>
        <v>23696</v>
      </c>
      <c r="AN17" s="501"/>
      <c r="AO17" s="501"/>
      <c r="AP17" s="501"/>
      <c r="AQ17" s="524">
        <f>IF(AI17="-",入力ｼｰﾄ2!BX17,MIN((IF((AE17-AI17)&gt;0,AE17-AI17,0)),入力ｼｰﾄ2!BX17))</f>
        <v>143613</v>
      </c>
      <c r="AR17" s="525"/>
      <c r="AS17" s="525"/>
      <c r="AT17" s="526"/>
      <c r="AU17" s="501">
        <f t="shared" si="3"/>
        <v>23696</v>
      </c>
      <c r="AV17" s="501"/>
      <c r="AW17" s="501"/>
      <c r="AX17" s="501"/>
      <c r="AY17" s="493">
        <f t="shared" si="4"/>
        <v>23749</v>
      </c>
      <c r="AZ17" s="494"/>
      <c r="BA17" s="494"/>
      <c r="BB17" s="494"/>
      <c r="BC17" s="494">
        <f t="shared" si="5"/>
        <v>47392</v>
      </c>
      <c r="BD17" s="494"/>
      <c r="BE17" s="494"/>
      <c r="BF17" s="494"/>
      <c r="BG17" s="494" t="str">
        <f t="shared" si="6"/>
        <v>NG</v>
      </c>
      <c r="BH17" s="494"/>
      <c r="BI17" s="494"/>
    </row>
    <row r="18" spans="1:61" s="130" customFormat="1">
      <c r="A18" s="503">
        <v>13</v>
      </c>
      <c r="B18" s="503"/>
      <c r="C18" s="503" t="str">
        <f>IF(入力ｼｰﾄ2!O18="","",入力ｼｰﾄ2!O18)</f>
        <v>梁・桁</v>
      </c>
      <c r="D18" s="503"/>
      <c r="E18" s="503"/>
      <c r="F18" s="503"/>
      <c r="G18" s="503"/>
      <c r="H18" s="503"/>
      <c r="I18" s="506" t="e">
        <f>IF(入力ｼｰﾄ2!#REF!="","",入力ｼｰﾄ2!#REF!)</f>
        <v>#REF!</v>
      </c>
      <c r="J18" s="506"/>
      <c r="K18" s="506"/>
      <c r="L18" s="504">
        <f>IF(入力ｼｰﾄ2!U18="",0,入力ｼｰﾄ2!U18)</f>
        <v>4</v>
      </c>
      <c r="M18" s="504"/>
      <c r="N18" s="504"/>
      <c r="O18" s="504">
        <f>IF(入力ｼｰﾄ2!X18="",0,入力ｼｰﾄ2!X18)</f>
        <v>0.105</v>
      </c>
      <c r="P18" s="504"/>
      <c r="Q18" s="504"/>
      <c r="R18" s="504">
        <f>IF(入力ｼｰﾄ2!AA18="",0,入力ｼｰﾄ2!AA18)</f>
        <v>0.105</v>
      </c>
      <c r="S18" s="504"/>
      <c r="T18" s="504"/>
      <c r="U18" s="502">
        <f t="shared" si="0"/>
        <v>4.41E-2</v>
      </c>
      <c r="V18" s="502"/>
      <c r="W18" s="502"/>
      <c r="X18" s="503">
        <f>IF(入力ｼｰﾄ2!AG18="",0,入力ｼｰﾄ2!AG18)</f>
        <v>1</v>
      </c>
      <c r="Y18" s="503"/>
      <c r="Z18" s="503"/>
      <c r="AA18" s="502">
        <f t="shared" si="1"/>
        <v>4.41E-2</v>
      </c>
      <c r="AB18" s="502"/>
      <c r="AC18" s="502"/>
      <c r="AD18" s="502"/>
      <c r="AE18" s="501">
        <f>IF(入力ｼｰﾄ2!AN18="",0,入力ｼｰﾄ2!AN18)</f>
        <v>144897</v>
      </c>
      <c r="AF18" s="501"/>
      <c r="AG18" s="501"/>
      <c r="AH18" s="501"/>
      <c r="AI18" s="501"/>
      <c r="AJ18" s="501"/>
      <c r="AK18" s="501"/>
      <c r="AL18" s="501"/>
      <c r="AM18" s="501">
        <f t="shared" si="2"/>
        <v>6389</v>
      </c>
      <c r="AN18" s="501"/>
      <c r="AO18" s="501"/>
      <c r="AP18" s="501"/>
      <c r="AQ18" s="524">
        <f>IF(AI18="-",入力ｼｰﾄ2!BX18,MIN((IF((AE18-AI18)&gt;0,AE18-AI18,0)),入力ｼｰﾄ2!BX18))</f>
        <v>144897</v>
      </c>
      <c r="AR18" s="525"/>
      <c r="AS18" s="525"/>
      <c r="AT18" s="526"/>
      <c r="AU18" s="501">
        <f t="shared" si="3"/>
        <v>6389</v>
      </c>
      <c r="AV18" s="501"/>
      <c r="AW18" s="501"/>
      <c r="AX18" s="501"/>
      <c r="AY18" s="493">
        <f t="shared" si="4"/>
        <v>6389</v>
      </c>
      <c r="AZ18" s="494"/>
      <c r="BA18" s="494"/>
      <c r="BB18" s="494"/>
      <c r="BC18" s="494">
        <f t="shared" si="5"/>
        <v>12778</v>
      </c>
      <c r="BD18" s="494"/>
      <c r="BE18" s="494"/>
      <c r="BF18" s="494"/>
      <c r="BG18" s="494" t="str">
        <f t="shared" si="6"/>
        <v>NG</v>
      </c>
      <c r="BH18" s="494"/>
      <c r="BI18" s="494"/>
    </row>
    <row r="19" spans="1:61" s="130" customFormat="1">
      <c r="A19" s="503">
        <v>14</v>
      </c>
      <c r="B19" s="503"/>
      <c r="C19" s="503" t="str">
        <f>IF(入力ｼｰﾄ2!O19="","",入力ｼｰﾄ2!O19)</f>
        <v>母屋</v>
      </c>
      <c r="D19" s="503"/>
      <c r="E19" s="503"/>
      <c r="F19" s="503"/>
      <c r="G19" s="503"/>
      <c r="H19" s="503"/>
      <c r="I19" s="506" t="e">
        <f>IF(入力ｼｰﾄ2!#REF!="","",入力ｼｰﾄ2!#REF!)</f>
        <v>#REF!</v>
      </c>
      <c r="J19" s="506"/>
      <c r="K19" s="506"/>
      <c r="L19" s="504">
        <f>IF(入力ｼｰﾄ2!U19="",0,入力ｼｰﾄ2!U19)</f>
        <v>4</v>
      </c>
      <c r="M19" s="504"/>
      <c r="N19" s="504"/>
      <c r="O19" s="504">
        <f>IF(入力ｼｰﾄ2!X19="",0,入力ｼｰﾄ2!X19)</f>
        <v>0.105</v>
      </c>
      <c r="P19" s="504"/>
      <c r="Q19" s="504"/>
      <c r="R19" s="504">
        <f>IF(入力ｼｰﾄ2!AA19="",0,入力ｼｰﾄ2!AA19)</f>
        <v>0.105</v>
      </c>
      <c r="S19" s="504"/>
      <c r="T19" s="504"/>
      <c r="U19" s="502">
        <f t="shared" si="0"/>
        <v>4.41E-2</v>
      </c>
      <c r="V19" s="502"/>
      <c r="W19" s="502"/>
      <c r="X19" s="503">
        <f>IF(入力ｼｰﾄ2!AG19="",0,入力ｼｰﾄ2!AG19)</f>
        <v>20</v>
      </c>
      <c r="Y19" s="503"/>
      <c r="Z19" s="503"/>
      <c r="AA19" s="502">
        <f t="shared" si="1"/>
        <v>0.88200000000000001</v>
      </c>
      <c r="AB19" s="502"/>
      <c r="AC19" s="502"/>
      <c r="AD19" s="502"/>
      <c r="AE19" s="501">
        <f>IF(入力ｼｰﾄ2!AN19="",0,入力ｼｰﾄ2!AN19)</f>
        <v>144897</v>
      </c>
      <c r="AF19" s="501"/>
      <c r="AG19" s="501"/>
      <c r="AH19" s="501"/>
      <c r="AI19" s="501"/>
      <c r="AJ19" s="501"/>
      <c r="AK19" s="501"/>
      <c r="AL19" s="501"/>
      <c r="AM19" s="501">
        <f t="shared" si="2"/>
        <v>127799</v>
      </c>
      <c r="AN19" s="501"/>
      <c r="AO19" s="501"/>
      <c r="AP19" s="501"/>
      <c r="AQ19" s="524">
        <f>IF(AI19="-",入力ｼｰﾄ2!BX19,MIN((IF((AE19-AI19)&gt;0,AE19-AI19,0)),入力ｼｰﾄ2!BX19))</f>
        <v>144897</v>
      </c>
      <c r="AR19" s="525"/>
      <c r="AS19" s="525"/>
      <c r="AT19" s="526"/>
      <c r="AU19" s="501">
        <f t="shared" si="3"/>
        <v>127799</v>
      </c>
      <c r="AV19" s="501"/>
      <c r="AW19" s="501"/>
      <c r="AX19" s="501"/>
      <c r="AY19" s="493">
        <f t="shared" si="4"/>
        <v>127799</v>
      </c>
      <c r="AZ19" s="494"/>
      <c r="BA19" s="494"/>
      <c r="BB19" s="494"/>
      <c r="BC19" s="494">
        <f t="shared" si="5"/>
        <v>255598</v>
      </c>
      <c r="BD19" s="494"/>
      <c r="BE19" s="494"/>
      <c r="BF19" s="494"/>
      <c r="BG19" s="494" t="str">
        <f t="shared" si="6"/>
        <v>NG</v>
      </c>
      <c r="BH19" s="494"/>
      <c r="BI19" s="494"/>
    </row>
    <row r="20" spans="1:61" s="130" customFormat="1">
      <c r="A20" s="503">
        <v>15</v>
      </c>
      <c r="B20" s="503"/>
      <c r="C20" s="503" t="str">
        <f>IF(入力ｼｰﾄ2!O20="","",入力ｼｰﾄ2!O20)</f>
        <v>母屋</v>
      </c>
      <c r="D20" s="503"/>
      <c r="E20" s="503"/>
      <c r="F20" s="503"/>
      <c r="G20" s="503"/>
      <c r="H20" s="503"/>
      <c r="I20" s="506" t="e">
        <f>IF(入力ｼｰﾄ2!#REF!="","",入力ｼｰﾄ2!#REF!)</f>
        <v>#REF!</v>
      </c>
      <c r="J20" s="506"/>
      <c r="K20" s="506"/>
      <c r="L20" s="504">
        <f>IF(入力ｼｰﾄ2!U20="",0,入力ｼｰﾄ2!U20)</f>
        <v>3</v>
      </c>
      <c r="M20" s="504"/>
      <c r="N20" s="504"/>
      <c r="O20" s="504">
        <f>IF(入力ｼｰﾄ2!X20="",0,入力ｼｰﾄ2!X20)</f>
        <v>0.105</v>
      </c>
      <c r="P20" s="504"/>
      <c r="Q20" s="504"/>
      <c r="R20" s="504">
        <f>IF(入力ｼｰﾄ2!AA20="",0,入力ｼｰﾄ2!AA20)</f>
        <v>0.105</v>
      </c>
      <c r="S20" s="504"/>
      <c r="T20" s="504"/>
      <c r="U20" s="502">
        <f t="shared" si="0"/>
        <v>3.3000000000000002E-2</v>
      </c>
      <c r="V20" s="502"/>
      <c r="W20" s="502"/>
      <c r="X20" s="503">
        <f>IF(入力ｼｰﾄ2!AG20="",0,入力ｼｰﾄ2!AG20)</f>
        <v>3</v>
      </c>
      <c r="Y20" s="503"/>
      <c r="Z20" s="503"/>
      <c r="AA20" s="502">
        <f t="shared" si="1"/>
        <v>9.9000000000000005E-2</v>
      </c>
      <c r="AB20" s="502"/>
      <c r="AC20" s="502"/>
      <c r="AD20" s="502"/>
      <c r="AE20" s="501">
        <f>IF(入力ｼｰﾄ2!AN20="",0,入力ｼｰﾄ2!AN20)</f>
        <v>143613</v>
      </c>
      <c r="AF20" s="501"/>
      <c r="AG20" s="501"/>
      <c r="AH20" s="501"/>
      <c r="AI20" s="501"/>
      <c r="AJ20" s="501"/>
      <c r="AK20" s="501"/>
      <c r="AL20" s="501"/>
      <c r="AM20" s="501">
        <f t="shared" si="2"/>
        <v>14217</v>
      </c>
      <c r="AN20" s="501"/>
      <c r="AO20" s="501"/>
      <c r="AP20" s="501"/>
      <c r="AQ20" s="524">
        <f>IF(AI20="-",入力ｼｰﾄ2!BX20,MIN((IF((AE20-AI20)&gt;0,AE20-AI20,0)),入力ｼｰﾄ2!BX20))</f>
        <v>143613</v>
      </c>
      <c r="AR20" s="525"/>
      <c r="AS20" s="525"/>
      <c r="AT20" s="526"/>
      <c r="AU20" s="501">
        <f t="shared" si="3"/>
        <v>14217</v>
      </c>
      <c r="AV20" s="501"/>
      <c r="AW20" s="501"/>
      <c r="AX20" s="501"/>
      <c r="AY20" s="493">
        <f t="shared" si="4"/>
        <v>14249</v>
      </c>
      <c r="AZ20" s="494"/>
      <c r="BA20" s="494"/>
      <c r="BB20" s="494"/>
      <c r="BC20" s="494">
        <f t="shared" si="5"/>
        <v>28434</v>
      </c>
      <c r="BD20" s="494"/>
      <c r="BE20" s="494"/>
      <c r="BF20" s="494"/>
      <c r="BG20" s="494" t="str">
        <f t="shared" si="6"/>
        <v>NG</v>
      </c>
      <c r="BH20" s="494"/>
      <c r="BI20" s="494"/>
    </row>
    <row r="21" spans="1:61" s="130" customFormat="1">
      <c r="A21" s="503">
        <v>16</v>
      </c>
      <c r="B21" s="503"/>
      <c r="C21" s="503" t="str">
        <f>IF(入力ｼｰﾄ2!O21="","",入力ｼｰﾄ2!O21)</f>
        <v>火打</v>
      </c>
      <c r="D21" s="503"/>
      <c r="E21" s="503"/>
      <c r="F21" s="503"/>
      <c r="G21" s="503"/>
      <c r="H21" s="503"/>
      <c r="I21" s="506" t="e">
        <f>IF(入力ｼｰﾄ2!#REF!="","",入力ｼｰﾄ2!#REF!)</f>
        <v>#REF!</v>
      </c>
      <c r="J21" s="506"/>
      <c r="K21" s="506"/>
      <c r="L21" s="504">
        <f>IF(入力ｼｰﾄ2!U21="",0,入力ｼｰﾄ2!U21)</f>
        <v>3</v>
      </c>
      <c r="M21" s="504"/>
      <c r="N21" s="504"/>
      <c r="O21" s="504">
        <f>IF(入力ｼｰﾄ2!X21="",0,入力ｼｰﾄ2!X21)</f>
        <v>0.105</v>
      </c>
      <c r="P21" s="504"/>
      <c r="Q21" s="504"/>
      <c r="R21" s="504">
        <f>IF(入力ｼｰﾄ2!AA21="",0,入力ｼｰﾄ2!AA21)</f>
        <v>0.105</v>
      </c>
      <c r="S21" s="504"/>
      <c r="T21" s="504"/>
      <c r="U21" s="502">
        <f t="shared" si="0"/>
        <v>3.3000000000000002E-2</v>
      </c>
      <c r="V21" s="502"/>
      <c r="W21" s="502"/>
      <c r="X21" s="503">
        <f>IF(入力ｼｰﾄ2!AG21="",0,入力ｼｰﾄ2!AG21)</f>
        <v>10</v>
      </c>
      <c r="Y21" s="503"/>
      <c r="Z21" s="503"/>
      <c r="AA21" s="502">
        <f t="shared" si="1"/>
        <v>0.33</v>
      </c>
      <c r="AB21" s="502"/>
      <c r="AC21" s="502"/>
      <c r="AD21" s="502"/>
      <c r="AE21" s="501">
        <f>IF(入力ｼｰﾄ2!AN21="",0,入力ｼｰﾄ2!AN21)</f>
        <v>143613</v>
      </c>
      <c r="AF21" s="501"/>
      <c r="AG21" s="501"/>
      <c r="AH21" s="501"/>
      <c r="AI21" s="501"/>
      <c r="AJ21" s="501"/>
      <c r="AK21" s="501"/>
      <c r="AL21" s="501"/>
      <c r="AM21" s="501">
        <f t="shared" si="2"/>
        <v>47392</v>
      </c>
      <c r="AN21" s="501"/>
      <c r="AO21" s="501"/>
      <c r="AP21" s="501"/>
      <c r="AQ21" s="524">
        <f>IF(AI21="-",入力ｼｰﾄ2!BX21,MIN((IF((AE21-AI21)&gt;0,AE21-AI21,0)),入力ｼｰﾄ2!BX21))</f>
        <v>143613</v>
      </c>
      <c r="AR21" s="525"/>
      <c r="AS21" s="525"/>
      <c r="AT21" s="526"/>
      <c r="AU21" s="501">
        <f t="shared" si="3"/>
        <v>47392</v>
      </c>
      <c r="AV21" s="501"/>
      <c r="AW21" s="501"/>
      <c r="AX21" s="501"/>
      <c r="AY21" s="493">
        <f t="shared" si="4"/>
        <v>47499</v>
      </c>
      <c r="AZ21" s="494"/>
      <c r="BA21" s="494"/>
      <c r="BB21" s="494"/>
      <c r="BC21" s="494">
        <f t="shared" si="5"/>
        <v>94784</v>
      </c>
      <c r="BD21" s="494"/>
      <c r="BE21" s="494"/>
      <c r="BF21" s="494"/>
      <c r="BG21" s="494" t="str">
        <f t="shared" si="6"/>
        <v>NG</v>
      </c>
      <c r="BH21" s="494"/>
      <c r="BI21" s="494"/>
    </row>
    <row r="22" spans="1:61" s="130" customFormat="1">
      <c r="A22" s="503">
        <v>17</v>
      </c>
      <c r="B22" s="503"/>
      <c r="C22" s="503" t="str">
        <f>IF(入力ｼｰﾄ2!O22="","",入力ｼｰﾄ2!O22)</f>
        <v>通し柱</v>
      </c>
      <c r="D22" s="503"/>
      <c r="E22" s="503"/>
      <c r="F22" s="503"/>
      <c r="G22" s="503"/>
      <c r="H22" s="503"/>
      <c r="I22" s="506" t="e">
        <f>IF(入力ｼｰﾄ2!#REF!="","",入力ｼｰﾄ2!#REF!)</f>
        <v>#REF!</v>
      </c>
      <c r="J22" s="506"/>
      <c r="K22" s="506"/>
      <c r="L22" s="504">
        <f>IF(入力ｼｰﾄ2!U22="",0,入力ｼｰﾄ2!U22)</f>
        <v>6</v>
      </c>
      <c r="M22" s="504"/>
      <c r="N22" s="504"/>
      <c r="O22" s="504">
        <f>IF(入力ｼｰﾄ2!X22="",0,入力ｼｰﾄ2!X22)</f>
        <v>0.12</v>
      </c>
      <c r="P22" s="504"/>
      <c r="Q22" s="504"/>
      <c r="R22" s="504">
        <f>IF(入力ｼｰﾄ2!AA22="",0,入力ｼｰﾄ2!AA22)</f>
        <v>0.12</v>
      </c>
      <c r="S22" s="504"/>
      <c r="T22" s="504"/>
      <c r="U22" s="502">
        <f t="shared" si="0"/>
        <v>8.6400000000000005E-2</v>
      </c>
      <c r="V22" s="502"/>
      <c r="W22" s="502"/>
      <c r="X22" s="503">
        <f>IF(入力ｼｰﾄ2!AG22="",0,入力ｼｰﾄ2!AG22)</f>
        <v>4</v>
      </c>
      <c r="Y22" s="503"/>
      <c r="Z22" s="503"/>
      <c r="AA22" s="502">
        <f t="shared" si="1"/>
        <v>0.34560000000000002</v>
      </c>
      <c r="AB22" s="502"/>
      <c r="AC22" s="502"/>
      <c r="AD22" s="502"/>
      <c r="AE22" s="501">
        <f>IF(入力ｼｰﾄ2!AN22="",0,入力ｼｰﾄ2!AN22)</f>
        <v>256712</v>
      </c>
      <c r="AF22" s="501"/>
      <c r="AG22" s="501"/>
      <c r="AH22" s="501"/>
      <c r="AI22" s="501"/>
      <c r="AJ22" s="501"/>
      <c r="AK22" s="501"/>
      <c r="AL22" s="501"/>
      <c r="AM22" s="501">
        <f t="shared" si="2"/>
        <v>88719</v>
      </c>
      <c r="AN22" s="501"/>
      <c r="AO22" s="501"/>
      <c r="AP22" s="501"/>
      <c r="AQ22" s="524">
        <f>IF(AI22="-",入力ｼｰﾄ2!BX22,MIN((IF((AE22-AI22)&gt;0,AE22-AI22,0)),入力ｼｰﾄ2!BX22))</f>
        <v>256712</v>
      </c>
      <c r="AR22" s="525"/>
      <c r="AS22" s="525"/>
      <c r="AT22" s="526"/>
      <c r="AU22" s="501">
        <f t="shared" si="3"/>
        <v>88719</v>
      </c>
      <c r="AV22" s="501"/>
      <c r="AW22" s="501"/>
      <c r="AX22" s="501"/>
      <c r="AY22" s="493">
        <f t="shared" si="4"/>
        <v>88719</v>
      </c>
      <c r="AZ22" s="494"/>
      <c r="BA22" s="494"/>
      <c r="BB22" s="494"/>
      <c r="BC22" s="494">
        <f t="shared" si="5"/>
        <v>177438</v>
      </c>
      <c r="BD22" s="494"/>
      <c r="BE22" s="494"/>
      <c r="BF22" s="494"/>
      <c r="BG22" s="494" t="str">
        <f t="shared" si="6"/>
        <v>NG</v>
      </c>
      <c r="BH22" s="494"/>
      <c r="BI22" s="494"/>
    </row>
    <row r="23" spans="1:61" s="130" customFormat="1">
      <c r="A23" s="503">
        <v>18</v>
      </c>
      <c r="B23" s="503"/>
      <c r="C23" s="503" t="str">
        <f>IF(入力ｼｰﾄ2!O23="","",入力ｼｰﾄ2!O23)</f>
        <v>管柱</v>
      </c>
      <c r="D23" s="503"/>
      <c r="E23" s="503"/>
      <c r="F23" s="503"/>
      <c r="G23" s="503"/>
      <c r="H23" s="503"/>
      <c r="I23" s="506" t="e">
        <f>IF(入力ｼｰﾄ2!#REF!="","",入力ｼｰﾄ2!#REF!)</f>
        <v>#REF!</v>
      </c>
      <c r="J23" s="506"/>
      <c r="K23" s="506"/>
      <c r="L23" s="504">
        <f>IF(入力ｼｰﾄ2!U23="",0,入力ｼｰﾄ2!U23)</f>
        <v>4</v>
      </c>
      <c r="M23" s="504"/>
      <c r="N23" s="504"/>
      <c r="O23" s="504">
        <f>IF(入力ｼｰﾄ2!X23="",0,入力ｼｰﾄ2!X23)</f>
        <v>0.105</v>
      </c>
      <c r="P23" s="504"/>
      <c r="Q23" s="504"/>
      <c r="R23" s="504">
        <f>IF(入力ｼｰﾄ2!AA23="",0,入力ｼｰﾄ2!AA23)</f>
        <v>0.105</v>
      </c>
      <c r="S23" s="504"/>
      <c r="T23" s="504"/>
      <c r="U23" s="502">
        <f t="shared" si="0"/>
        <v>4.41E-2</v>
      </c>
      <c r="V23" s="502"/>
      <c r="W23" s="502"/>
      <c r="X23" s="503">
        <f>IF(入力ｼｰﾄ2!AG23="",0,入力ｼｰﾄ2!AG23)</f>
        <v>3</v>
      </c>
      <c r="Y23" s="503"/>
      <c r="Z23" s="503"/>
      <c r="AA23" s="502">
        <f t="shared" si="1"/>
        <v>0.1323</v>
      </c>
      <c r="AB23" s="502"/>
      <c r="AC23" s="502"/>
      <c r="AD23" s="502"/>
      <c r="AE23" s="501">
        <f>IF(入力ｼｰﾄ2!AN23="",0,入力ｼｰﾄ2!AN23)</f>
        <v>148526</v>
      </c>
      <c r="AF23" s="501"/>
      <c r="AG23" s="501"/>
      <c r="AH23" s="501"/>
      <c r="AI23" s="501"/>
      <c r="AJ23" s="501"/>
      <c r="AK23" s="501"/>
      <c r="AL23" s="501"/>
      <c r="AM23" s="501">
        <f t="shared" si="2"/>
        <v>19649</v>
      </c>
      <c r="AN23" s="501"/>
      <c r="AO23" s="501"/>
      <c r="AP23" s="501"/>
      <c r="AQ23" s="524">
        <f>IF(AI23="-",入力ｼｰﾄ2!BX23,MIN((IF((AE23-AI23)&gt;0,AE23-AI23,0)),入力ｼｰﾄ2!BX23))</f>
        <v>148526</v>
      </c>
      <c r="AR23" s="525"/>
      <c r="AS23" s="525"/>
      <c r="AT23" s="526"/>
      <c r="AU23" s="501">
        <f t="shared" si="3"/>
        <v>19649</v>
      </c>
      <c r="AV23" s="501"/>
      <c r="AW23" s="501"/>
      <c r="AX23" s="501"/>
      <c r="AY23" s="493">
        <f t="shared" si="4"/>
        <v>19649</v>
      </c>
      <c r="AZ23" s="494"/>
      <c r="BA23" s="494"/>
      <c r="BB23" s="494"/>
      <c r="BC23" s="494">
        <f t="shared" si="5"/>
        <v>39298</v>
      </c>
      <c r="BD23" s="494"/>
      <c r="BE23" s="494"/>
      <c r="BF23" s="494"/>
      <c r="BG23" s="494" t="str">
        <f t="shared" si="6"/>
        <v>NG</v>
      </c>
      <c r="BH23" s="494"/>
      <c r="BI23" s="494"/>
    </row>
    <row r="24" spans="1:61" s="130" customFormat="1">
      <c r="A24" s="503">
        <v>19</v>
      </c>
      <c r="B24" s="503"/>
      <c r="C24" s="503" t="str">
        <f>IF(入力ｼｰﾄ2!O24="","",入力ｼｰﾄ2!O24)</f>
        <v>管柱</v>
      </c>
      <c r="D24" s="503"/>
      <c r="E24" s="503"/>
      <c r="F24" s="503"/>
      <c r="G24" s="503"/>
      <c r="H24" s="503"/>
      <c r="I24" s="506" t="e">
        <f>IF(入力ｼｰﾄ2!#REF!="","",入力ｼｰﾄ2!#REF!)</f>
        <v>#REF!</v>
      </c>
      <c r="J24" s="506"/>
      <c r="K24" s="506"/>
      <c r="L24" s="504">
        <f>IF(入力ｼｰﾄ2!U24="",0,入力ｼｰﾄ2!U24)</f>
        <v>3</v>
      </c>
      <c r="M24" s="504"/>
      <c r="N24" s="504"/>
      <c r="O24" s="504">
        <f>IF(入力ｼｰﾄ2!X24="",0,入力ｼｰﾄ2!X24)</f>
        <v>0.105</v>
      </c>
      <c r="P24" s="504"/>
      <c r="Q24" s="504"/>
      <c r="R24" s="504">
        <f>IF(入力ｼｰﾄ2!AA24="",0,入力ｼｰﾄ2!AA24)</f>
        <v>0.105</v>
      </c>
      <c r="S24" s="504"/>
      <c r="T24" s="504"/>
      <c r="U24" s="502">
        <f t="shared" si="0"/>
        <v>3.3000000000000002E-2</v>
      </c>
      <c r="V24" s="502"/>
      <c r="W24" s="502"/>
      <c r="X24" s="503">
        <f>IF(入力ｼｰﾄ2!AG24="",0,入力ｼｰﾄ2!AG24)</f>
        <v>88</v>
      </c>
      <c r="Y24" s="503"/>
      <c r="Z24" s="503"/>
      <c r="AA24" s="502">
        <f t="shared" si="1"/>
        <v>2.9039999999999999</v>
      </c>
      <c r="AB24" s="502"/>
      <c r="AC24" s="502"/>
      <c r="AD24" s="502"/>
      <c r="AE24" s="501">
        <f>IF(入力ｼｰﾄ2!AN24="",0,入力ｼｰﾄ2!AN24)</f>
        <v>146636</v>
      </c>
      <c r="AF24" s="501"/>
      <c r="AG24" s="501"/>
      <c r="AH24" s="501"/>
      <c r="AI24" s="501"/>
      <c r="AJ24" s="501"/>
      <c r="AK24" s="501"/>
      <c r="AL24" s="501"/>
      <c r="AM24" s="501">
        <f t="shared" si="2"/>
        <v>425830</v>
      </c>
      <c r="AN24" s="501"/>
      <c r="AO24" s="501"/>
      <c r="AP24" s="501"/>
      <c r="AQ24" s="524">
        <f>IF(AI24="-",入力ｼｰﾄ2!BX24,MIN((IF((AE24-AI24)&gt;0,AE24-AI24,0)),入力ｼｰﾄ2!BX24))</f>
        <v>146636</v>
      </c>
      <c r="AR24" s="525"/>
      <c r="AS24" s="525"/>
      <c r="AT24" s="526"/>
      <c r="AU24" s="501">
        <f t="shared" si="3"/>
        <v>425830</v>
      </c>
      <c r="AV24" s="501"/>
      <c r="AW24" s="501"/>
      <c r="AX24" s="501"/>
      <c r="AY24" s="493">
        <f t="shared" si="4"/>
        <v>426798</v>
      </c>
      <c r="AZ24" s="494"/>
      <c r="BA24" s="494"/>
      <c r="BB24" s="494"/>
      <c r="BC24" s="494">
        <f t="shared" si="5"/>
        <v>851660</v>
      </c>
      <c r="BD24" s="494"/>
      <c r="BE24" s="494"/>
      <c r="BF24" s="494"/>
      <c r="BG24" s="494" t="str">
        <f t="shared" si="6"/>
        <v>NG</v>
      </c>
      <c r="BH24" s="494"/>
      <c r="BI24" s="494"/>
    </row>
    <row r="25" spans="1:61" s="130" customFormat="1">
      <c r="A25" s="503">
        <v>20</v>
      </c>
      <c r="B25" s="503"/>
      <c r="C25" s="503" t="str">
        <f>IF(入力ｼｰﾄ2!O25="","",入力ｼｰﾄ2!O25)</f>
        <v>束</v>
      </c>
      <c r="D25" s="503"/>
      <c r="E25" s="503"/>
      <c r="F25" s="503"/>
      <c r="G25" s="503"/>
      <c r="H25" s="503"/>
      <c r="I25" s="506" t="e">
        <f>IF(入力ｼｰﾄ2!#REF!="","",入力ｼｰﾄ2!#REF!)</f>
        <v>#REF!</v>
      </c>
      <c r="J25" s="506"/>
      <c r="K25" s="506"/>
      <c r="L25" s="504">
        <f>IF(入力ｼｰﾄ2!U25="",0,入力ｼｰﾄ2!U25)</f>
        <v>3</v>
      </c>
      <c r="M25" s="504"/>
      <c r="N25" s="504"/>
      <c r="O25" s="504">
        <f>IF(入力ｼｰﾄ2!X25="",0,入力ｼｰﾄ2!X25)</f>
        <v>0.105</v>
      </c>
      <c r="P25" s="504"/>
      <c r="Q25" s="504"/>
      <c r="R25" s="504">
        <f>IF(入力ｼｰﾄ2!AA25="",0,入力ｼｰﾄ2!AA25)</f>
        <v>0.105</v>
      </c>
      <c r="S25" s="504"/>
      <c r="T25" s="504"/>
      <c r="U25" s="502">
        <f t="shared" si="0"/>
        <v>3.3000000000000002E-2</v>
      </c>
      <c r="V25" s="502"/>
      <c r="W25" s="502"/>
      <c r="X25" s="503">
        <f>IF(入力ｼｰﾄ2!AG25="",0,入力ｼｰﾄ2!AG25)</f>
        <v>9</v>
      </c>
      <c r="Y25" s="503"/>
      <c r="Z25" s="503"/>
      <c r="AA25" s="502">
        <f t="shared" si="1"/>
        <v>0.29699999999999999</v>
      </c>
      <c r="AB25" s="502"/>
      <c r="AC25" s="502"/>
      <c r="AD25" s="502"/>
      <c r="AE25" s="501">
        <f>IF(入力ｼｰﾄ2!AN25="",0,入力ｼｰﾄ2!AN25)</f>
        <v>143613</v>
      </c>
      <c r="AF25" s="501"/>
      <c r="AG25" s="501"/>
      <c r="AH25" s="501"/>
      <c r="AI25" s="501"/>
      <c r="AJ25" s="501"/>
      <c r="AK25" s="501"/>
      <c r="AL25" s="501"/>
      <c r="AM25" s="501">
        <f t="shared" si="2"/>
        <v>42653</v>
      </c>
      <c r="AN25" s="501"/>
      <c r="AO25" s="501"/>
      <c r="AP25" s="501"/>
      <c r="AQ25" s="524">
        <f>IF(AI25="-",入力ｼｰﾄ2!BX25,MIN((IF((AE25-AI25)&gt;0,AE25-AI25,0)),入力ｼｰﾄ2!BX25))</f>
        <v>143613</v>
      </c>
      <c r="AR25" s="525"/>
      <c r="AS25" s="525"/>
      <c r="AT25" s="526"/>
      <c r="AU25" s="501">
        <f t="shared" si="3"/>
        <v>42653</v>
      </c>
      <c r="AV25" s="501"/>
      <c r="AW25" s="501"/>
      <c r="AX25" s="501"/>
      <c r="AY25" s="493">
        <f t="shared" si="4"/>
        <v>42749</v>
      </c>
      <c r="AZ25" s="494"/>
      <c r="BA25" s="494"/>
      <c r="BB25" s="494"/>
      <c r="BC25" s="494">
        <f t="shared" si="5"/>
        <v>85306</v>
      </c>
      <c r="BD25" s="494"/>
      <c r="BE25" s="494"/>
      <c r="BF25" s="494"/>
      <c r="BG25" s="494" t="str">
        <f t="shared" si="6"/>
        <v>NG</v>
      </c>
      <c r="BH25" s="494"/>
      <c r="BI25" s="494"/>
    </row>
    <row r="26" spans="1:61" s="130" customFormat="1">
      <c r="A26" s="503">
        <v>21</v>
      </c>
      <c r="B26" s="503"/>
      <c r="C26" s="503" t="str">
        <f>IF(入力ｼｰﾄ2!O26="","",入力ｼｰﾄ2!O26)</f>
        <v>間柱</v>
      </c>
      <c r="D26" s="503"/>
      <c r="E26" s="503"/>
      <c r="F26" s="503"/>
      <c r="G26" s="503"/>
      <c r="H26" s="503"/>
      <c r="I26" s="506" t="e">
        <f>IF(入力ｼｰﾄ2!#REF!="","",入力ｼｰﾄ2!#REF!)</f>
        <v>#REF!</v>
      </c>
      <c r="J26" s="506"/>
      <c r="K26" s="506"/>
      <c r="L26" s="504">
        <f>IF(入力ｼｰﾄ2!U26="",0,入力ｼｰﾄ2!U26)</f>
        <v>3</v>
      </c>
      <c r="M26" s="504"/>
      <c r="N26" s="504"/>
      <c r="O26" s="504">
        <f>IF(入力ｼｰﾄ2!X26="",0,入力ｼｰﾄ2!X26)</f>
        <v>0.105</v>
      </c>
      <c r="P26" s="504"/>
      <c r="Q26" s="504"/>
      <c r="R26" s="504">
        <f>IF(入力ｼｰﾄ2!AA26="",0,入力ｼｰﾄ2!AA26)</f>
        <v>0.03</v>
      </c>
      <c r="S26" s="504"/>
      <c r="T26" s="504"/>
      <c r="U26" s="502">
        <f t="shared" si="0"/>
        <v>9.4000000000000004E-3</v>
      </c>
      <c r="V26" s="502"/>
      <c r="W26" s="502"/>
      <c r="X26" s="503">
        <f>IF(入力ｼｰﾄ2!AG26="",0,入力ｼｰﾄ2!AG26)</f>
        <v>150</v>
      </c>
      <c r="Y26" s="503"/>
      <c r="Z26" s="503"/>
      <c r="AA26" s="502">
        <f t="shared" si="1"/>
        <v>1.41</v>
      </c>
      <c r="AB26" s="502"/>
      <c r="AC26" s="502"/>
      <c r="AD26" s="502"/>
      <c r="AE26" s="501">
        <f>IF(入力ｼｰﾄ2!AN26="",0,入力ｼｰﾄ2!AN26)</f>
        <v>135449</v>
      </c>
      <c r="AF26" s="501"/>
      <c r="AG26" s="501"/>
      <c r="AH26" s="501"/>
      <c r="AI26" s="501"/>
      <c r="AJ26" s="501"/>
      <c r="AK26" s="501"/>
      <c r="AL26" s="501"/>
      <c r="AM26" s="501">
        <f t="shared" si="2"/>
        <v>190983</v>
      </c>
      <c r="AN26" s="501"/>
      <c r="AO26" s="501"/>
      <c r="AP26" s="501"/>
      <c r="AQ26" s="524">
        <f>IF(AI26="-",入力ｼｰﾄ2!BX26,MIN((IF((AE26-AI26)&gt;0,AE26-AI26,0)),入力ｼｰﾄ2!BX26))</f>
        <v>135449</v>
      </c>
      <c r="AR26" s="525"/>
      <c r="AS26" s="525"/>
      <c r="AT26" s="526"/>
      <c r="AU26" s="501">
        <f t="shared" si="3"/>
        <v>190983</v>
      </c>
      <c r="AV26" s="501"/>
      <c r="AW26" s="501"/>
      <c r="AX26" s="501"/>
      <c r="AY26" s="493">
        <f t="shared" si="4"/>
        <v>191998</v>
      </c>
      <c r="AZ26" s="494"/>
      <c r="BA26" s="494"/>
      <c r="BB26" s="494"/>
      <c r="BC26" s="494">
        <f t="shared" si="5"/>
        <v>381966</v>
      </c>
      <c r="BD26" s="494"/>
      <c r="BE26" s="494"/>
      <c r="BF26" s="494"/>
      <c r="BG26" s="494" t="str">
        <f t="shared" si="6"/>
        <v>NG</v>
      </c>
      <c r="BH26" s="494"/>
      <c r="BI26" s="494"/>
    </row>
    <row r="27" spans="1:61" s="130" customFormat="1">
      <c r="A27" s="503">
        <v>22</v>
      </c>
      <c r="B27" s="503"/>
      <c r="C27" s="503" t="str">
        <f>IF(入力ｼｰﾄ2!O27="","",入力ｼｰﾄ2!O27)</f>
        <v>垂木</v>
      </c>
      <c r="D27" s="503"/>
      <c r="E27" s="503"/>
      <c r="F27" s="503"/>
      <c r="G27" s="503"/>
      <c r="H27" s="503"/>
      <c r="I27" s="506" t="e">
        <f>IF(入力ｼｰﾄ2!#REF!="","",入力ｼｰﾄ2!#REF!)</f>
        <v>#REF!</v>
      </c>
      <c r="J27" s="506"/>
      <c r="K27" s="506"/>
      <c r="L27" s="504">
        <f>IF(入力ｼｰﾄ2!U27="",0,入力ｼｰﾄ2!U27)</f>
        <v>4</v>
      </c>
      <c r="M27" s="504"/>
      <c r="N27" s="504"/>
      <c r="O27" s="504">
        <f>IF(入力ｼｰﾄ2!X27="",0,入力ｼｰﾄ2!X27)</f>
        <v>4.4999999999999998E-2</v>
      </c>
      <c r="P27" s="504"/>
      <c r="Q27" s="504"/>
      <c r="R27" s="504">
        <f>IF(入力ｼｰﾄ2!AA27="",0,入力ｼｰﾄ2!AA27)</f>
        <v>0.06</v>
      </c>
      <c r="S27" s="504"/>
      <c r="T27" s="504"/>
      <c r="U27" s="502">
        <f t="shared" si="0"/>
        <v>1.0800000000000001E-2</v>
      </c>
      <c r="V27" s="502"/>
      <c r="W27" s="502"/>
      <c r="X27" s="503">
        <f>IF(入力ｼｰﾄ2!AG27="",0,入力ｼｰﾄ2!AG27)</f>
        <v>12</v>
      </c>
      <c r="Y27" s="503"/>
      <c r="Z27" s="503"/>
      <c r="AA27" s="502">
        <f t="shared" si="1"/>
        <v>0.12959999999999999</v>
      </c>
      <c r="AB27" s="502"/>
      <c r="AC27" s="502"/>
      <c r="AD27" s="502"/>
      <c r="AE27" s="501">
        <f>IF(入力ｼｰﾄ2!AN27="",0,入力ｼｰﾄ2!AN27)</f>
        <v>143518</v>
      </c>
      <c r="AF27" s="501"/>
      <c r="AG27" s="501"/>
      <c r="AH27" s="501"/>
      <c r="AI27" s="501"/>
      <c r="AJ27" s="501"/>
      <c r="AK27" s="501"/>
      <c r="AL27" s="501"/>
      <c r="AM27" s="501">
        <f t="shared" si="2"/>
        <v>18599</v>
      </c>
      <c r="AN27" s="501"/>
      <c r="AO27" s="501"/>
      <c r="AP27" s="501"/>
      <c r="AQ27" s="524">
        <f>IF(AI27="-",入力ｼｰﾄ2!BX27,MIN((IF((AE27-AI27)&gt;0,AE27-AI27,0)),入力ｼｰﾄ2!BX27))</f>
        <v>143518</v>
      </c>
      <c r="AR27" s="525"/>
      <c r="AS27" s="525"/>
      <c r="AT27" s="526"/>
      <c r="AU27" s="501">
        <f t="shared" si="3"/>
        <v>18599</v>
      </c>
      <c r="AV27" s="501"/>
      <c r="AW27" s="501"/>
      <c r="AX27" s="501"/>
      <c r="AY27" s="493">
        <f t="shared" si="4"/>
        <v>18599</v>
      </c>
      <c r="AZ27" s="494"/>
      <c r="BA27" s="494"/>
      <c r="BB27" s="494"/>
      <c r="BC27" s="494">
        <f t="shared" si="5"/>
        <v>37198</v>
      </c>
      <c r="BD27" s="494"/>
      <c r="BE27" s="494"/>
      <c r="BF27" s="494"/>
      <c r="BG27" s="494" t="str">
        <f t="shared" si="6"/>
        <v>NG</v>
      </c>
      <c r="BH27" s="494"/>
      <c r="BI27" s="494"/>
    </row>
    <row r="28" spans="1:61" s="130" customFormat="1">
      <c r="A28" s="503">
        <v>23</v>
      </c>
      <c r="B28" s="503"/>
      <c r="C28" s="503" t="str">
        <f>IF(入力ｼｰﾄ2!O28="","",入力ｼｰﾄ2!O28)</f>
        <v>垂木</v>
      </c>
      <c r="D28" s="503"/>
      <c r="E28" s="503"/>
      <c r="F28" s="503"/>
      <c r="G28" s="503"/>
      <c r="H28" s="503"/>
      <c r="I28" s="506" t="e">
        <f>IF(入力ｼｰﾄ2!#REF!="","",入力ｼｰﾄ2!#REF!)</f>
        <v>#REF!</v>
      </c>
      <c r="J28" s="506"/>
      <c r="K28" s="506"/>
      <c r="L28" s="504">
        <f>IF(入力ｼｰﾄ2!U28="",0,入力ｼｰﾄ2!U28)</f>
        <v>3</v>
      </c>
      <c r="M28" s="504"/>
      <c r="N28" s="504"/>
      <c r="O28" s="504">
        <f>IF(入力ｼｰﾄ2!X28="",0,入力ｼｰﾄ2!X28)</f>
        <v>4.4999999999999998E-2</v>
      </c>
      <c r="P28" s="504"/>
      <c r="Q28" s="504"/>
      <c r="R28" s="504">
        <f>IF(入力ｼｰﾄ2!AA28="",0,入力ｼｰﾄ2!AA28)</f>
        <v>0.06</v>
      </c>
      <c r="S28" s="504"/>
      <c r="T28" s="504"/>
      <c r="U28" s="502">
        <f t="shared" si="0"/>
        <v>8.0999999999999996E-3</v>
      </c>
      <c r="V28" s="502"/>
      <c r="W28" s="502"/>
      <c r="X28" s="503">
        <f>IF(入力ｼｰﾄ2!AG28="",0,入力ｼｰﾄ2!AG28)</f>
        <v>71</v>
      </c>
      <c r="Y28" s="503"/>
      <c r="Z28" s="503"/>
      <c r="AA28" s="502">
        <f t="shared" si="1"/>
        <v>0.57509999999999994</v>
      </c>
      <c r="AB28" s="502"/>
      <c r="AC28" s="502"/>
      <c r="AD28" s="502"/>
      <c r="AE28" s="501">
        <f>IF(入力ｼｰﾄ2!AN28="",0,入力ｼｰﾄ2!AN28)</f>
        <v>158024</v>
      </c>
      <c r="AF28" s="501"/>
      <c r="AG28" s="501"/>
      <c r="AH28" s="501"/>
      <c r="AI28" s="501"/>
      <c r="AJ28" s="501"/>
      <c r="AK28" s="501"/>
      <c r="AL28" s="501"/>
      <c r="AM28" s="501">
        <f t="shared" si="2"/>
        <v>90879</v>
      </c>
      <c r="AN28" s="501"/>
      <c r="AO28" s="501"/>
      <c r="AP28" s="501"/>
      <c r="AQ28" s="501">
        <f>IF(AI28="-",入力ｼｰﾄ2!BX28,MIN((IF((AE28-AI28)&gt;0,AE28-AI28,0)),入力ｼｰﾄ2!BX28))</f>
        <v>158024</v>
      </c>
      <c r="AR28" s="501"/>
      <c r="AS28" s="501"/>
      <c r="AT28" s="501"/>
      <c r="AU28" s="501">
        <f t="shared" si="3"/>
        <v>90879</v>
      </c>
      <c r="AV28" s="501"/>
      <c r="AW28" s="501"/>
      <c r="AX28" s="501"/>
      <c r="AY28" s="493">
        <f t="shared" si="4"/>
        <v>90879</v>
      </c>
      <c r="AZ28" s="494"/>
      <c r="BA28" s="494"/>
      <c r="BB28" s="494"/>
      <c r="BC28" s="494">
        <f t="shared" si="5"/>
        <v>181758</v>
      </c>
      <c r="BD28" s="494"/>
      <c r="BE28" s="494"/>
      <c r="BF28" s="494"/>
      <c r="BG28" s="494" t="str">
        <f t="shared" si="6"/>
        <v>NG</v>
      </c>
      <c r="BH28" s="494"/>
      <c r="BI28" s="494"/>
    </row>
    <row r="29" spans="1:61" s="130" customFormat="1">
      <c r="A29" s="503">
        <v>24</v>
      </c>
      <c r="B29" s="503"/>
      <c r="C29" s="503" t="str">
        <f>IF(入力ｼｰﾄ2!O29="","",入力ｼｰﾄ2!O29)</f>
        <v>筋かい</v>
      </c>
      <c r="D29" s="503"/>
      <c r="E29" s="503"/>
      <c r="F29" s="503"/>
      <c r="G29" s="503"/>
      <c r="H29" s="503"/>
      <c r="I29" s="506" t="e">
        <f>IF(入力ｼｰﾄ2!#REF!="","",入力ｼｰﾄ2!#REF!)</f>
        <v>#REF!</v>
      </c>
      <c r="J29" s="506"/>
      <c r="K29" s="506"/>
      <c r="L29" s="504">
        <f>IF(入力ｼｰﾄ2!U29="",0,入力ｼｰﾄ2!U29)</f>
        <v>3</v>
      </c>
      <c r="M29" s="504"/>
      <c r="N29" s="504"/>
      <c r="O29" s="504">
        <f>IF(入力ｼｰﾄ2!X29="",0,入力ｼｰﾄ2!X29)</f>
        <v>0.105</v>
      </c>
      <c r="P29" s="504"/>
      <c r="Q29" s="504"/>
      <c r="R29" s="504">
        <f>IF(入力ｼｰﾄ2!AA29="",0,入力ｼｰﾄ2!AA29)</f>
        <v>4.4999999999999998E-2</v>
      </c>
      <c r="S29" s="504"/>
      <c r="T29" s="504"/>
      <c r="U29" s="502">
        <f t="shared" si="0"/>
        <v>1.41E-2</v>
      </c>
      <c r="V29" s="502"/>
      <c r="W29" s="502"/>
      <c r="X29" s="503">
        <f>IF(入力ｼｰﾄ2!AG29="",0,入力ｼｰﾄ2!AG29)</f>
        <v>60</v>
      </c>
      <c r="Y29" s="503"/>
      <c r="Z29" s="503"/>
      <c r="AA29" s="502">
        <f t="shared" si="1"/>
        <v>0.84599999999999997</v>
      </c>
      <c r="AB29" s="502"/>
      <c r="AC29" s="502"/>
      <c r="AD29" s="502"/>
      <c r="AE29" s="501">
        <f>IF(入力ｼｰﾄ2!AN29="",0,入力ｼｰﾄ2!AN29)</f>
        <v>130511</v>
      </c>
      <c r="AF29" s="501"/>
      <c r="AG29" s="501"/>
      <c r="AH29" s="501"/>
      <c r="AI29" s="501"/>
      <c r="AJ29" s="501"/>
      <c r="AK29" s="501"/>
      <c r="AL29" s="501"/>
      <c r="AM29" s="501">
        <f t="shared" si="2"/>
        <v>110412</v>
      </c>
      <c r="AN29" s="501"/>
      <c r="AO29" s="501"/>
      <c r="AP29" s="501"/>
      <c r="AQ29" s="501">
        <f>IF(AI29="-",入力ｼｰﾄ2!BX29,MIN((IF((AE29-AI29)&gt;0,AE29-AI29,0)),入力ｼｰﾄ2!BX29))</f>
        <v>130511</v>
      </c>
      <c r="AR29" s="501"/>
      <c r="AS29" s="501"/>
      <c r="AT29" s="501"/>
      <c r="AU29" s="501">
        <f t="shared" si="3"/>
        <v>110412</v>
      </c>
      <c r="AV29" s="501"/>
      <c r="AW29" s="501"/>
      <c r="AX29" s="501"/>
      <c r="AY29" s="493">
        <f t="shared" si="4"/>
        <v>110999</v>
      </c>
      <c r="AZ29" s="494"/>
      <c r="BA29" s="494"/>
      <c r="BB29" s="494"/>
      <c r="BC29" s="494">
        <f t="shared" si="5"/>
        <v>220824</v>
      </c>
      <c r="BD29" s="494"/>
      <c r="BE29" s="494"/>
      <c r="BF29" s="494"/>
      <c r="BG29" s="494" t="str">
        <f t="shared" si="6"/>
        <v>NG</v>
      </c>
      <c r="BH29" s="494"/>
      <c r="BI29" s="494"/>
    </row>
    <row r="30" spans="1:61" s="130" customFormat="1">
      <c r="A30" s="503">
        <v>25</v>
      </c>
      <c r="B30" s="503"/>
      <c r="C30" s="503" t="str">
        <f>IF(入力ｼｰﾄ2!O30="","",入力ｼｰﾄ2!O30)</f>
        <v>窓台・まぐさ</v>
      </c>
      <c r="D30" s="503"/>
      <c r="E30" s="503"/>
      <c r="F30" s="503"/>
      <c r="G30" s="503"/>
      <c r="H30" s="503"/>
      <c r="I30" s="506" t="e">
        <f>IF(入力ｼｰﾄ2!#REF!="","",入力ｼｰﾄ2!#REF!)</f>
        <v>#REF!</v>
      </c>
      <c r="J30" s="506"/>
      <c r="K30" s="506"/>
      <c r="L30" s="504">
        <f>IF(入力ｼｰﾄ2!U30="",0,入力ｼｰﾄ2!U30)</f>
        <v>4</v>
      </c>
      <c r="M30" s="504"/>
      <c r="N30" s="504"/>
      <c r="O30" s="504">
        <f>IF(入力ｼｰﾄ2!X30="",0,入力ｼｰﾄ2!X30)</f>
        <v>0.105</v>
      </c>
      <c r="P30" s="504"/>
      <c r="Q30" s="504"/>
      <c r="R30" s="504">
        <f>IF(入力ｼｰﾄ2!AA30="",0,入力ｼｰﾄ2!AA30)</f>
        <v>4.4999999999999998E-2</v>
      </c>
      <c r="S30" s="504"/>
      <c r="T30" s="504"/>
      <c r="U30" s="502">
        <f t="shared" ref="U30:U35" si="7">ROUNDDOWN(L30*O30*R30,4)</f>
        <v>1.89E-2</v>
      </c>
      <c r="V30" s="502"/>
      <c r="W30" s="502"/>
      <c r="X30" s="503">
        <f>IF(入力ｼｰﾄ2!AG30="",0,入力ｼｰﾄ2!AG30)</f>
        <v>8</v>
      </c>
      <c r="Y30" s="503"/>
      <c r="Z30" s="503"/>
      <c r="AA30" s="502">
        <f t="shared" si="1"/>
        <v>0.1512</v>
      </c>
      <c r="AB30" s="502"/>
      <c r="AC30" s="502"/>
      <c r="AD30" s="502"/>
      <c r="AE30" s="501">
        <f>IF(入力ｼｰﾄ2!AN30="",0,入力ｼｰﾄ2!AN30)</f>
        <v>134920</v>
      </c>
      <c r="AF30" s="501"/>
      <c r="AG30" s="501"/>
      <c r="AH30" s="501"/>
      <c r="AI30" s="501"/>
      <c r="AJ30" s="501"/>
      <c r="AK30" s="501"/>
      <c r="AL30" s="501"/>
      <c r="AM30" s="501">
        <f t="shared" si="2"/>
        <v>20399</v>
      </c>
      <c r="AN30" s="501"/>
      <c r="AO30" s="501"/>
      <c r="AP30" s="501"/>
      <c r="AQ30" s="501">
        <f>IF(AI30="-",入力ｼｰﾄ2!BX30,MIN((IF((AE30-AI30)&gt;0,AE30-AI30,0)),入力ｼｰﾄ2!BX30))</f>
        <v>134920</v>
      </c>
      <c r="AR30" s="501"/>
      <c r="AS30" s="501"/>
      <c r="AT30" s="501"/>
      <c r="AU30" s="501">
        <f t="shared" si="3"/>
        <v>20399</v>
      </c>
      <c r="AV30" s="501"/>
      <c r="AW30" s="501"/>
      <c r="AX30" s="501"/>
      <c r="AY30" s="493">
        <f t="shared" si="4"/>
        <v>20399</v>
      </c>
      <c r="AZ30" s="494"/>
      <c r="BA30" s="494"/>
      <c r="BB30" s="494"/>
      <c r="BC30" s="494">
        <f t="shared" si="5"/>
        <v>40798</v>
      </c>
      <c r="BD30" s="494"/>
      <c r="BE30" s="494"/>
      <c r="BF30" s="494"/>
      <c r="BG30" s="494" t="str">
        <f t="shared" si="6"/>
        <v>NG</v>
      </c>
      <c r="BH30" s="494"/>
      <c r="BI30" s="494"/>
    </row>
    <row r="31" spans="1:61" s="130" customFormat="1">
      <c r="A31" s="503">
        <v>26</v>
      </c>
      <c r="B31" s="503"/>
      <c r="C31" s="503" t="str">
        <f>IF(入力ｼｰﾄ2!O31="","",入力ｼｰﾄ2!O31)</f>
        <v>窓台・まぐさ</v>
      </c>
      <c r="D31" s="503"/>
      <c r="E31" s="503"/>
      <c r="F31" s="503"/>
      <c r="G31" s="503"/>
      <c r="H31" s="503"/>
      <c r="I31" s="506" t="e">
        <f>IF(入力ｼｰﾄ2!#REF!="","",入力ｼｰﾄ2!#REF!)</f>
        <v>#REF!</v>
      </c>
      <c r="J31" s="506"/>
      <c r="K31" s="506"/>
      <c r="L31" s="504">
        <f>IF(入力ｼｰﾄ2!U31="",0,入力ｼｰﾄ2!U31)</f>
        <v>3</v>
      </c>
      <c r="M31" s="504"/>
      <c r="N31" s="504"/>
      <c r="O31" s="504">
        <f>IF(入力ｼｰﾄ2!X31="",0,入力ｼｰﾄ2!X31)</f>
        <v>0.105</v>
      </c>
      <c r="P31" s="504"/>
      <c r="Q31" s="504"/>
      <c r="R31" s="504">
        <f>IF(入力ｼｰﾄ2!AA31="",0,入力ｼｰﾄ2!AA31)</f>
        <v>4.4999999999999998E-2</v>
      </c>
      <c r="S31" s="504"/>
      <c r="T31" s="504"/>
      <c r="U31" s="502">
        <f t="shared" si="7"/>
        <v>1.41E-2</v>
      </c>
      <c r="V31" s="502"/>
      <c r="W31" s="502"/>
      <c r="X31" s="503">
        <f>IF(入力ｼｰﾄ2!AG31="",0,入力ｼｰﾄ2!AG31)</f>
        <v>14</v>
      </c>
      <c r="Y31" s="503"/>
      <c r="Z31" s="503"/>
      <c r="AA31" s="502">
        <f t="shared" si="1"/>
        <v>0.19739999999999999</v>
      </c>
      <c r="AB31" s="502"/>
      <c r="AC31" s="502"/>
      <c r="AD31" s="502"/>
      <c r="AE31" s="501">
        <f>IF(入力ｼｰﾄ2!AN31="",0,入力ｼｰﾄ2!AN31)</f>
        <v>130511</v>
      </c>
      <c r="AF31" s="501"/>
      <c r="AG31" s="501"/>
      <c r="AH31" s="501"/>
      <c r="AI31" s="501"/>
      <c r="AJ31" s="501"/>
      <c r="AK31" s="501"/>
      <c r="AL31" s="501"/>
      <c r="AM31" s="501">
        <f t="shared" si="2"/>
        <v>25762</v>
      </c>
      <c r="AN31" s="501"/>
      <c r="AO31" s="501"/>
      <c r="AP31" s="501"/>
      <c r="AQ31" s="501">
        <f>IF(AI31="-",入力ｼｰﾄ2!BX31,MIN((IF((AE31-AI31)&gt;0,AE31-AI31,0)),入力ｼｰﾄ2!BX31))</f>
        <v>130511</v>
      </c>
      <c r="AR31" s="501"/>
      <c r="AS31" s="501"/>
      <c r="AT31" s="501"/>
      <c r="AU31" s="501">
        <f t="shared" si="3"/>
        <v>25762</v>
      </c>
      <c r="AV31" s="501"/>
      <c r="AW31" s="501"/>
      <c r="AX31" s="501"/>
      <c r="AY31" s="493">
        <f t="shared" si="4"/>
        <v>25899</v>
      </c>
      <c r="AZ31" s="494"/>
      <c r="BA31" s="494"/>
      <c r="BB31" s="494"/>
      <c r="BC31" s="494">
        <f t="shared" si="5"/>
        <v>51524</v>
      </c>
      <c r="BD31" s="494"/>
      <c r="BE31" s="494"/>
      <c r="BF31" s="494"/>
      <c r="BG31" s="494" t="str">
        <f t="shared" si="6"/>
        <v>NG</v>
      </c>
      <c r="BH31" s="494"/>
      <c r="BI31" s="494"/>
    </row>
    <row r="32" spans="1:61" s="130" customFormat="1">
      <c r="A32" s="503">
        <v>27</v>
      </c>
      <c r="B32" s="503"/>
      <c r="C32" s="503" t="str">
        <f>IF(入力ｼｰﾄ2!O32="","",入力ｼｰﾄ2!O32)</f>
        <v/>
      </c>
      <c r="D32" s="503"/>
      <c r="E32" s="503"/>
      <c r="F32" s="503"/>
      <c r="G32" s="503"/>
      <c r="H32" s="503"/>
      <c r="I32" s="506" t="e">
        <f>IF(入力ｼｰﾄ2!#REF!="","",入力ｼｰﾄ2!#REF!)</f>
        <v>#REF!</v>
      </c>
      <c r="J32" s="506"/>
      <c r="K32" s="506"/>
      <c r="L32" s="504">
        <f>IF(入力ｼｰﾄ2!U32="",0,入力ｼｰﾄ2!U32)</f>
        <v>0</v>
      </c>
      <c r="M32" s="504"/>
      <c r="N32" s="504"/>
      <c r="O32" s="504">
        <v>4.4999999999999998E-2</v>
      </c>
      <c r="P32" s="504"/>
      <c r="Q32" s="504"/>
      <c r="R32" s="504">
        <f>IF(入力ｼｰﾄ2!AA32="",0,入力ｼｰﾄ2!AA32)</f>
        <v>0</v>
      </c>
      <c r="S32" s="504"/>
      <c r="T32" s="504"/>
      <c r="U32" s="502">
        <f t="shared" si="7"/>
        <v>0</v>
      </c>
      <c r="V32" s="502"/>
      <c r="W32" s="502"/>
      <c r="X32" s="503">
        <f>IF(入力ｼｰﾄ2!AG32="",0,入力ｼｰﾄ2!AG32)</f>
        <v>0</v>
      </c>
      <c r="Y32" s="503"/>
      <c r="Z32" s="503"/>
      <c r="AA32" s="502">
        <f t="shared" si="1"/>
        <v>0</v>
      </c>
      <c r="AB32" s="502"/>
      <c r="AC32" s="502"/>
      <c r="AD32" s="502"/>
      <c r="AE32" s="501">
        <f>IF(入力ｼｰﾄ2!AN32="",0,入力ｼｰﾄ2!AN32)</f>
        <v>0</v>
      </c>
      <c r="AF32" s="501"/>
      <c r="AG32" s="501"/>
      <c r="AH32" s="501"/>
      <c r="AI32" s="501"/>
      <c r="AJ32" s="501"/>
      <c r="AK32" s="501"/>
      <c r="AL32" s="501"/>
      <c r="AM32" s="501">
        <f t="shared" si="2"/>
        <v>0</v>
      </c>
      <c r="AN32" s="501"/>
      <c r="AO32" s="501"/>
      <c r="AP32" s="501"/>
      <c r="AQ32" s="501">
        <f>IF(AI32="-",入力ｼｰﾄ2!BX32,MIN((IF((AE32-AI32)&gt;0,AE32-AI32,0)),入力ｼｰﾄ2!BX32))</f>
        <v>0</v>
      </c>
      <c r="AR32" s="501"/>
      <c r="AS32" s="501"/>
      <c r="AT32" s="501"/>
      <c r="AU32" s="501">
        <f t="shared" si="3"/>
        <v>0</v>
      </c>
      <c r="AV32" s="501"/>
      <c r="AW32" s="501"/>
      <c r="AX32" s="501"/>
      <c r="AY32" s="493">
        <f t="shared" si="4"/>
        <v>0</v>
      </c>
      <c r="AZ32" s="494"/>
      <c r="BA32" s="494"/>
      <c r="BB32" s="494"/>
      <c r="BC32" s="494">
        <f t="shared" si="5"/>
        <v>0</v>
      </c>
      <c r="BD32" s="494"/>
      <c r="BE32" s="494"/>
      <c r="BF32" s="494"/>
      <c r="BG32" s="494" t="str">
        <f t="shared" si="6"/>
        <v>OK</v>
      </c>
      <c r="BH32" s="494"/>
      <c r="BI32" s="494"/>
    </row>
    <row r="33" spans="1:61" s="130" customFormat="1">
      <c r="A33" s="503">
        <v>28</v>
      </c>
      <c r="B33" s="503"/>
      <c r="C33" s="503" t="str">
        <f>IF(入力ｼｰﾄ2!O33="","",入力ｼｰﾄ2!O33)</f>
        <v/>
      </c>
      <c r="D33" s="503"/>
      <c r="E33" s="503"/>
      <c r="F33" s="503"/>
      <c r="G33" s="503"/>
      <c r="H33" s="503"/>
      <c r="I33" s="506" t="e">
        <f>IF(入力ｼｰﾄ2!#REF!="","",入力ｼｰﾄ2!#REF!)</f>
        <v>#REF!</v>
      </c>
      <c r="J33" s="506"/>
      <c r="K33" s="506"/>
      <c r="L33" s="504">
        <f>IF(入力ｼｰﾄ2!U33="",0,入力ｼｰﾄ2!U33)</f>
        <v>0</v>
      </c>
      <c r="M33" s="504"/>
      <c r="N33" s="504"/>
      <c r="O33" s="504">
        <v>4.4999999999999998E-2</v>
      </c>
      <c r="P33" s="504"/>
      <c r="Q33" s="504"/>
      <c r="R33" s="504">
        <f>IF(入力ｼｰﾄ2!AA33="",0,入力ｼｰﾄ2!AA33)</f>
        <v>0</v>
      </c>
      <c r="S33" s="504"/>
      <c r="T33" s="504"/>
      <c r="U33" s="502">
        <f t="shared" si="7"/>
        <v>0</v>
      </c>
      <c r="V33" s="502"/>
      <c r="W33" s="502"/>
      <c r="X33" s="503">
        <f>IF(入力ｼｰﾄ2!AG33="",0,入力ｼｰﾄ2!AG33)</f>
        <v>0</v>
      </c>
      <c r="Y33" s="503"/>
      <c r="Z33" s="503"/>
      <c r="AA33" s="502">
        <f t="shared" si="1"/>
        <v>0</v>
      </c>
      <c r="AB33" s="502"/>
      <c r="AC33" s="502"/>
      <c r="AD33" s="502"/>
      <c r="AE33" s="501">
        <f>IF(入力ｼｰﾄ2!AN33="",0,入力ｼｰﾄ2!AN33)</f>
        <v>0</v>
      </c>
      <c r="AF33" s="501"/>
      <c r="AG33" s="501"/>
      <c r="AH33" s="501"/>
      <c r="AI33" s="501"/>
      <c r="AJ33" s="501"/>
      <c r="AK33" s="501"/>
      <c r="AL33" s="501"/>
      <c r="AM33" s="501">
        <f t="shared" si="2"/>
        <v>0</v>
      </c>
      <c r="AN33" s="501"/>
      <c r="AO33" s="501"/>
      <c r="AP33" s="501"/>
      <c r="AQ33" s="501">
        <f>IF(AI33="-",入力ｼｰﾄ2!BX33,MIN((IF((AE33-AI33)&gt;0,AE33-AI33,0)),入力ｼｰﾄ2!BX33))</f>
        <v>0</v>
      </c>
      <c r="AR33" s="501"/>
      <c r="AS33" s="501"/>
      <c r="AT33" s="501"/>
      <c r="AU33" s="501">
        <f t="shared" si="3"/>
        <v>0</v>
      </c>
      <c r="AV33" s="501"/>
      <c r="AW33" s="501"/>
      <c r="AX33" s="501"/>
      <c r="AY33" s="493">
        <f t="shared" si="4"/>
        <v>0</v>
      </c>
      <c r="AZ33" s="494"/>
      <c r="BA33" s="494"/>
      <c r="BB33" s="494"/>
      <c r="BC33" s="494">
        <f t="shared" si="5"/>
        <v>0</v>
      </c>
      <c r="BD33" s="494"/>
      <c r="BE33" s="494"/>
      <c r="BF33" s="494"/>
      <c r="BG33" s="494" t="str">
        <f t="shared" si="6"/>
        <v>OK</v>
      </c>
      <c r="BH33" s="494"/>
      <c r="BI33" s="494"/>
    </row>
    <row r="34" spans="1:61" s="130" customFormat="1">
      <c r="A34" s="503">
        <v>29</v>
      </c>
      <c r="B34" s="503"/>
      <c r="C34" s="503" t="str">
        <f>IF(入力ｼｰﾄ2!O34="","",入力ｼｰﾄ2!O34)</f>
        <v/>
      </c>
      <c r="D34" s="503"/>
      <c r="E34" s="503"/>
      <c r="F34" s="503"/>
      <c r="G34" s="503"/>
      <c r="H34" s="503"/>
      <c r="I34" s="506" t="e">
        <f>IF(入力ｼｰﾄ2!#REF!="","",入力ｼｰﾄ2!#REF!)</f>
        <v>#REF!</v>
      </c>
      <c r="J34" s="506"/>
      <c r="K34" s="506"/>
      <c r="L34" s="504">
        <f>IF(入力ｼｰﾄ2!U34="",0,入力ｼｰﾄ2!U34)</f>
        <v>0</v>
      </c>
      <c r="M34" s="504"/>
      <c r="N34" s="504"/>
      <c r="O34" s="504">
        <f>IF(入力ｼｰﾄ2!X34="",0,入力ｼｰﾄ2!X34)</f>
        <v>0</v>
      </c>
      <c r="P34" s="504"/>
      <c r="Q34" s="504"/>
      <c r="R34" s="504">
        <f>IF(入力ｼｰﾄ2!AA34="",0,入力ｼｰﾄ2!AA34)</f>
        <v>0</v>
      </c>
      <c r="S34" s="504"/>
      <c r="T34" s="504"/>
      <c r="U34" s="502">
        <f t="shared" si="7"/>
        <v>0</v>
      </c>
      <c r="V34" s="502"/>
      <c r="W34" s="502"/>
      <c r="X34" s="503">
        <f>IF(入力ｼｰﾄ2!AG34="",0,入力ｼｰﾄ2!AG34)</f>
        <v>0</v>
      </c>
      <c r="Y34" s="503"/>
      <c r="Z34" s="503"/>
      <c r="AA34" s="502">
        <f t="shared" si="1"/>
        <v>0</v>
      </c>
      <c r="AB34" s="502"/>
      <c r="AC34" s="502"/>
      <c r="AD34" s="502"/>
      <c r="AE34" s="501">
        <f>IF(入力ｼｰﾄ2!AN34="",0,入力ｼｰﾄ2!AN34)</f>
        <v>0</v>
      </c>
      <c r="AF34" s="501"/>
      <c r="AG34" s="501"/>
      <c r="AH34" s="501"/>
      <c r="AI34" s="501"/>
      <c r="AJ34" s="501"/>
      <c r="AK34" s="501"/>
      <c r="AL34" s="501"/>
      <c r="AM34" s="501">
        <f t="shared" si="2"/>
        <v>0</v>
      </c>
      <c r="AN34" s="501"/>
      <c r="AO34" s="501"/>
      <c r="AP34" s="501"/>
      <c r="AQ34" s="501">
        <f>IF(AI34="-",入力ｼｰﾄ2!BX34,MIN((IF((AE34-AI34)&gt;0,AE34-AI34,0)),入力ｼｰﾄ2!BX34))</f>
        <v>0</v>
      </c>
      <c r="AR34" s="501"/>
      <c r="AS34" s="501"/>
      <c r="AT34" s="501"/>
      <c r="AU34" s="501">
        <f t="shared" si="3"/>
        <v>0</v>
      </c>
      <c r="AV34" s="501"/>
      <c r="AW34" s="501"/>
      <c r="AX34" s="501"/>
      <c r="AY34" s="493">
        <f t="shared" si="4"/>
        <v>0</v>
      </c>
      <c r="AZ34" s="494"/>
      <c r="BA34" s="494"/>
      <c r="BB34" s="494"/>
      <c r="BC34" s="494">
        <f t="shared" si="5"/>
        <v>0</v>
      </c>
      <c r="BD34" s="494"/>
      <c r="BE34" s="494"/>
      <c r="BF34" s="494"/>
      <c r="BG34" s="494" t="str">
        <f t="shared" si="6"/>
        <v>OK</v>
      </c>
      <c r="BH34" s="494"/>
      <c r="BI34" s="494"/>
    </row>
    <row r="35" spans="1:61">
      <c r="A35" s="503">
        <v>30</v>
      </c>
      <c r="B35" s="503"/>
      <c r="C35" s="503" t="str">
        <f>IF(入力ｼｰﾄ2!O35="","",入力ｼｰﾄ2!O35)</f>
        <v/>
      </c>
      <c r="D35" s="503"/>
      <c r="E35" s="503"/>
      <c r="F35" s="503"/>
      <c r="G35" s="503"/>
      <c r="H35" s="503"/>
      <c r="I35" s="506" t="e">
        <f>IF(入力ｼｰﾄ2!#REF!="","",入力ｼｰﾄ2!#REF!)</f>
        <v>#REF!</v>
      </c>
      <c r="J35" s="506"/>
      <c r="K35" s="506"/>
      <c r="L35" s="504">
        <f>IF(入力ｼｰﾄ2!U35="",0,入力ｼｰﾄ2!U35)</f>
        <v>0</v>
      </c>
      <c r="M35" s="504"/>
      <c r="N35" s="504"/>
      <c r="O35" s="504">
        <f>IF(入力ｼｰﾄ2!X35="",0,入力ｼｰﾄ2!X35)</f>
        <v>0</v>
      </c>
      <c r="P35" s="504"/>
      <c r="Q35" s="504"/>
      <c r="R35" s="504">
        <f>IF(入力ｼｰﾄ2!AA35="",0,入力ｼｰﾄ2!AA35)</f>
        <v>0</v>
      </c>
      <c r="S35" s="504"/>
      <c r="T35" s="504"/>
      <c r="U35" s="502">
        <f t="shared" si="7"/>
        <v>0</v>
      </c>
      <c r="V35" s="502"/>
      <c r="W35" s="502"/>
      <c r="X35" s="503">
        <f>IF(入力ｼｰﾄ2!AG35="",0,入力ｼｰﾄ2!AG35)</f>
        <v>0</v>
      </c>
      <c r="Y35" s="503"/>
      <c r="Z35" s="503"/>
      <c r="AA35" s="502">
        <f t="shared" si="1"/>
        <v>0</v>
      </c>
      <c r="AB35" s="502"/>
      <c r="AC35" s="502"/>
      <c r="AD35" s="502"/>
      <c r="AE35" s="501">
        <f>IF(入力ｼｰﾄ2!AN35="",0,入力ｼｰﾄ2!AN35)</f>
        <v>0</v>
      </c>
      <c r="AF35" s="501"/>
      <c r="AG35" s="501"/>
      <c r="AH35" s="501"/>
      <c r="AI35" s="501"/>
      <c r="AJ35" s="501"/>
      <c r="AK35" s="501"/>
      <c r="AL35" s="501"/>
      <c r="AM35" s="501">
        <f t="shared" si="2"/>
        <v>0</v>
      </c>
      <c r="AN35" s="501"/>
      <c r="AO35" s="501"/>
      <c r="AP35" s="501"/>
      <c r="AQ35" s="501">
        <f>IF(AI35="-",入力ｼｰﾄ2!BX35,MIN((IF((AE35-AI35)&gt;0,AE35-AI35,0)),入力ｼｰﾄ2!BX35))</f>
        <v>0</v>
      </c>
      <c r="AR35" s="501"/>
      <c r="AS35" s="501"/>
      <c r="AT35" s="501"/>
      <c r="AU35" s="501">
        <f t="shared" si="3"/>
        <v>0</v>
      </c>
      <c r="AV35" s="501"/>
      <c r="AW35" s="501"/>
      <c r="AX35" s="501"/>
      <c r="AY35" s="493">
        <f t="shared" si="4"/>
        <v>0</v>
      </c>
      <c r="AZ35" s="494"/>
      <c r="BA35" s="494"/>
      <c r="BB35" s="494"/>
      <c r="BC35" s="494">
        <f t="shared" si="5"/>
        <v>0</v>
      </c>
      <c r="BD35" s="494"/>
      <c r="BE35" s="494"/>
      <c r="BF35" s="494"/>
      <c r="BG35" s="494" t="str">
        <f t="shared" si="6"/>
        <v>OK</v>
      </c>
      <c r="BH35" s="494"/>
      <c r="BI35" s="494"/>
    </row>
    <row r="36" spans="1:61">
      <c r="A36" s="503"/>
      <c r="B36" s="503"/>
      <c r="C36" s="503" t="s">
        <v>13</v>
      </c>
      <c r="D36" s="503"/>
      <c r="E36" s="503"/>
      <c r="F36" s="503"/>
      <c r="G36" s="503"/>
      <c r="H36" s="503"/>
      <c r="I36" s="503"/>
      <c r="J36" s="503"/>
      <c r="K36" s="503"/>
      <c r="L36" s="504"/>
      <c r="M36" s="504"/>
      <c r="N36" s="504"/>
      <c r="O36" s="504"/>
      <c r="P36" s="504"/>
      <c r="Q36" s="504"/>
      <c r="R36" s="504"/>
      <c r="S36" s="504"/>
      <c r="T36" s="504"/>
      <c r="U36" s="504"/>
      <c r="V36" s="504"/>
      <c r="W36" s="504"/>
      <c r="X36" s="505"/>
      <c r="Y36" s="505"/>
      <c r="Z36" s="505"/>
      <c r="AA36" s="502">
        <f>IF($C$36="","",SUM(AA6:AD35))</f>
        <v>13.4307</v>
      </c>
      <c r="AB36" s="502"/>
      <c r="AC36" s="502"/>
      <c r="AD36" s="502"/>
      <c r="AE36" s="502"/>
      <c r="AF36" s="502"/>
      <c r="AG36" s="502"/>
      <c r="AH36" s="502"/>
      <c r="AI36" s="501"/>
      <c r="AJ36" s="501"/>
      <c r="AK36" s="501"/>
      <c r="AL36" s="501"/>
      <c r="AM36" s="501">
        <f>IF($C$36="","",SUM(AM6:AP35))</f>
        <v>1979503</v>
      </c>
      <c r="AN36" s="501"/>
      <c r="AO36" s="501"/>
      <c r="AP36" s="501"/>
      <c r="AQ36" s="501"/>
      <c r="AR36" s="501"/>
      <c r="AS36" s="501"/>
      <c r="AT36" s="501"/>
      <c r="AU36" s="501" t="e">
        <f>IF($C$36="","",SUM(AU6:AX35))</f>
        <v>#REF!</v>
      </c>
      <c r="AV36" s="501"/>
      <c r="AW36" s="501"/>
      <c r="AX36" s="501"/>
      <c r="AY36" s="495">
        <f>IF($C$36="","",SUM(AY6:BB35))</f>
        <v>1982883</v>
      </c>
      <c r="AZ36" s="495"/>
      <c r="BA36" s="495"/>
      <c r="BB36" s="493"/>
      <c r="BC36" s="134"/>
      <c r="BD36" s="134"/>
      <c r="BE36" s="134"/>
      <c r="BF36" s="134"/>
      <c r="BG36" s="129"/>
      <c r="BH36" s="129"/>
      <c r="BI36" s="129"/>
    </row>
    <row r="37" spans="1:61">
      <c r="A37" s="503"/>
      <c r="B37" s="503"/>
      <c r="C37" s="503"/>
      <c r="D37" s="503"/>
      <c r="E37" s="503"/>
      <c r="F37" s="503"/>
      <c r="G37" s="503"/>
      <c r="H37" s="503"/>
      <c r="I37" s="503"/>
      <c r="J37" s="503"/>
      <c r="K37" s="503"/>
      <c r="L37" s="504"/>
      <c r="M37" s="504"/>
      <c r="N37" s="504"/>
      <c r="O37" s="504"/>
      <c r="P37" s="504"/>
      <c r="Q37" s="504"/>
      <c r="R37" s="504"/>
      <c r="S37" s="504"/>
      <c r="T37" s="504"/>
      <c r="U37" s="504"/>
      <c r="V37" s="504"/>
      <c r="W37" s="504"/>
      <c r="X37" s="505"/>
      <c r="Y37" s="505"/>
      <c r="Z37" s="505"/>
      <c r="AA37" s="502"/>
      <c r="AB37" s="502"/>
      <c r="AC37" s="502"/>
      <c r="AD37" s="502"/>
      <c r="AE37" s="502"/>
      <c r="AF37" s="502"/>
      <c r="AG37" s="502"/>
      <c r="AH37" s="502"/>
      <c r="AI37" s="501"/>
      <c r="AJ37" s="501"/>
      <c r="AK37" s="501"/>
      <c r="AL37" s="501"/>
      <c r="AM37" s="501"/>
      <c r="AN37" s="501"/>
      <c r="AO37" s="501"/>
      <c r="AP37" s="501"/>
      <c r="AQ37" s="501"/>
      <c r="AR37" s="501"/>
      <c r="AS37" s="501"/>
      <c r="AT37" s="501"/>
      <c r="AU37" s="501"/>
      <c r="AV37" s="501"/>
      <c r="AW37" s="501"/>
      <c r="AX37" s="501"/>
      <c r="AY37" s="495"/>
      <c r="AZ37" s="495"/>
      <c r="BA37" s="495"/>
      <c r="BB37" s="493"/>
      <c r="BC37" s="134"/>
      <c r="BD37" s="134"/>
      <c r="BE37" s="134"/>
      <c r="BF37" s="134"/>
      <c r="BG37" s="129"/>
      <c r="BH37" s="129"/>
      <c r="BI37" s="129"/>
    </row>
    <row r="38" spans="1:61">
      <c r="A38" s="503"/>
      <c r="B38" s="503"/>
      <c r="C38" s="503" t="str">
        <f>IF(C45="","合計","")</f>
        <v>合計</v>
      </c>
      <c r="D38" s="503"/>
      <c r="E38" s="503"/>
      <c r="F38" s="503"/>
      <c r="G38" s="503"/>
      <c r="H38" s="503"/>
      <c r="I38" s="503"/>
      <c r="J38" s="503"/>
      <c r="K38" s="503"/>
      <c r="L38" s="504"/>
      <c r="M38" s="504"/>
      <c r="N38" s="504"/>
      <c r="O38" s="504"/>
      <c r="P38" s="504"/>
      <c r="Q38" s="504"/>
      <c r="R38" s="504"/>
      <c r="S38" s="504"/>
      <c r="T38" s="504"/>
      <c r="U38" s="504"/>
      <c r="V38" s="504"/>
      <c r="W38" s="504"/>
      <c r="X38" s="505"/>
      <c r="Y38" s="505"/>
      <c r="Z38" s="505"/>
      <c r="AA38" s="502">
        <f>IF($C$38="","",AA36)</f>
        <v>13.4307</v>
      </c>
      <c r="AB38" s="502"/>
      <c r="AC38" s="502"/>
      <c r="AD38" s="502"/>
      <c r="AE38" s="501"/>
      <c r="AF38" s="501"/>
      <c r="AG38" s="501"/>
      <c r="AH38" s="501"/>
      <c r="AI38" s="501"/>
      <c r="AJ38" s="501"/>
      <c r="AK38" s="501"/>
      <c r="AL38" s="501"/>
      <c r="AM38" s="501">
        <f>IF($C$38="","",AM36)</f>
        <v>1979503</v>
      </c>
      <c r="AN38" s="501"/>
      <c r="AO38" s="501"/>
      <c r="AP38" s="501"/>
      <c r="AQ38" s="501"/>
      <c r="AR38" s="501"/>
      <c r="AS38" s="501"/>
      <c r="AT38" s="501"/>
      <c r="AU38" s="501" t="e">
        <f>IF($C$38="","",AU36)</f>
        <v>#REF!</v>
      </c>
      <c r="AV38" s="501"/>
      <c r="AW38" s="501"/>
      <c r="AX38" s="501"/>
      <c r="AY38" s="495">
        <f>IF($C$38="","",AY36)</f>
        <v>1982883</v>
      </c>
      <c r="AZ38" s="495"/>
      <c r="BA38" s="495"/>
      <c r="BB38" s="493"/>
      <c r="BC38" s="134"/>
      <c r="BD38" s="134"/>
      <c r="BE38" s="134"/>
      <c r="BF38" s="134"/>
      <c r="BG38" s="129"/>
      <c r="BH38" s="129"/>
      <c r="BI38" s="129"/>
    </row>
    <row r="39" spans="1:61">
      <c r="A39" s="503"/>
      <c r="B39" s="503"/>
      <c r="C39" s="503"/>
      <c r="D39" s="503"/>
      <c r="E39" s="503"/>
      <c r="F39" s="503"/>
      <c r="G39" s="503"/>
      <c r="H39" s="503"/>
      <c r="I39" s="503"/>
      <c r="J39" s="503"/>
      <c r="K39" s="503"/>
      <c r="L39" s="504"/>
      <c r="M39" s="504"/>
      <c r="N39" s="504"/>
      <c r="O39" s="504"/>
      <c r="P39" s="504"/>
      <c r="Q39" s="504"/>
      <c r="R39" s="504"/>
      <c r="S39" s="504"/>
      <c r="T39" s="504"/>
      <c r="U39" s="504"/>
      <c r="V39" s="504"/>
      <c r="W39" s="504"/>
      <c r="X39" s="505"/>
      <c r="Y39" s="505"/>
      <c r="Z39" s="505"/>
      <c r="AA39" s="502"/>
      <c r="AB39" s="502"/>
      <c r="AC39" s="502"/>
      <c r="AD39" s="502"/>
      <c r="AE39" s="501"/>
      <c r="AF39" s="501"/>
      <c r="AG39" s="501"/>
      <c r="AH39" s="501"/>
      <c r="AI39" s="501"/>
      <c r="AJ39" s="501"/>
      <c r="AK39" s="501"/>
      <c r="AL39" s="501"/>
      <c r="AM39" s="501"/>
      <c r="AN39" s="501"/>
      <c r="AO39" s="501"/>
      <c r="AP39" s="501"/>
      <c r="AQ39" s="501"/>
      <c r="AR39" s="501"/>
      <c r="AS39" s="501"/>
      <c r="AT39" s="501"/>
      <c r="AU39" s="501"/>
      <c r="AV39" s="501"/>
      <c r="AW39" s="501"/>
      <c r="AX39" s="501"/>
      <c r="AY39" s="495"/>
      <c r="AZ39" s="495"/>
      <c r="BA39" s="495"/>
      <c r="BB39" s="493"/>
      <c r="BC39" s="134"/>
      <c r="BD39" s="134"/>
      <c r="BE39" s="134"/>
      <c r="BF39" s="134"/>
      <c r="BG39" s="129"/>
      <c r="BH39" s="129"/>
      <c r="BI39" s="129"/>
    </row>
    <row r="40" spans="1:61" ht="13.5" customHeight="1">
      <c r="A40" s="517" t="s">
        <v>139</v>
      </c>
      <c r="B40" s="517"/>
      <c r="C40" s="517"/>
      <c r="D40" s="517"/>
      <c r="E40" s="517"/>
      <c r="F40" s="517"/>
      <c r="G40" s="517"/>
      <c r="H40" s="517"/>
      <c r="I40" s="517"/>
      <c r="J40" s="517"/>
      <c r="K40" s="523" t="str">
        <f>IF(C45="","","市産材（材積・金額）内訳表")</f>
        <v/>
      </c>
      <c r="L40" s="523"/>
      <c r="M40" s="523"/>
      <c r="N40" s="523"/>
      <c r="O40" s="523"/>
      <c r="P40" s="523"/>
      <c r="Q40" s="523"/>
      <c r="R40" s="523"/>
      <c r="S40" s="523"/>
      <c r="T40" s="523"/>
      <c r="U40" s="523"/>
      <c r="V40" s="523"/>
      <c r="W40" s="523"/>
      <c r="X40" s="523"/>
      <c r="Y40" s="523"/>
      <c r="Z40" s="523"/>
      <c r="AA40" s="523"/>
      <c r="AB40" s="523"/>
      <c r="AC40" s="523"/>
      <c r="AD40" s="523"/>
      <c r="AE40" s="523"/>
      <c r="AF40" s="523"/>
      <c r="AG40" s="523"/>
      <c r="AH40" s="523"/>
      <c r="AI40" s="523"/>
      <c r="AJ40" s="523"/>
      <c r="AK40" s="523"/>
      <c r="AL40" s="523"/>
      <c r="AM40" s="523"/>
      <c r="AN40" s="523"/>
      <c r="AO40" s="135"/>
      <c r="AP40" s="135"/>
      <c r="AQ40" s="135"/>
      <c r="AR40" s="135"/>
      <c r="AS40" s="135"/>
      <c r="AT40" s="135"/>
      <c r="AU40" s="520" t="str">
        <f>IF(C45="","","2page")</f>
        <v/>
      </c>
      <c r="AV40" s="520"/>
      <c r="AW40" s="520"/>
      <c r="AX40" s="520"/>
      <c r="AY40" s="129"/>
      <c r="AZ40" s="129"/>
      <c r="BA40" s="129"/>
      <c r="BB40" s="129"/>
      <c r="BC40" s="129"/>
      <c r="BD40" s="129"/>
      <c r="BE40" s="129"/>
      <c r="BF40" s="129"/>
      <c r="BG40" s="129"/>
      <c r="BH40" s="129"/>
      <c r="BI40" s="129"/>
    </row>
    <row r="41" spans="1:61" ht="13.5" customHeight="1">
      <c r="A41" s="132"/>
      <c r="B41" s="132"/>
      <c r="C41" s="132"/>
      <c r="D41" s="132"/>
      <c r="E41" s="133"/>
      <c r="F41" s="133"/>
      <c r="G41" s="133"/>
      <c r="H41" s="133"/>
      <c r="I41" s="133"/>
      <c r="J41" s="133"/>
      <c r="K41" s="522"/>
      <c r="L41" s="522"/>
      <c r="M41" s="522"/>
      <c r="N41" s="522"/>
      <c r="O41" s="522"/>
      <c r="P41" s="522"/>
      <c r="Q41" s="522"/>
      <c r="R41" s="522"/>
      <c r="S41" s="522"/>
      <c r="T41" s="522"/>
      <c r="U41" s="522"/>
      <c r="V41" s="522"/>
      <c r="W41" s="522"/>
      <c r="X41" s="522"/>
      <c r="Y41" s="522"/>
      <c r="Z41" s="522"/>
      <c r="AA41" s="522"/>
      <c r="AB41" s="522"/>
      <c r="AC41" s="522"/>
      <c r="AD41" s="522"/>
      <c r="AE41" s="522"/>
      <c r="AF41" s="522"/>
      <c r="AG41" s="522"/>
      <c r="AH41" s="522"/>
      <c r="AI41" s="522"/>
      <c r="AJ41" s="522"/>
      <c r="AK41" s="522"/>
      <c r="AL41" s="522"/>
      <c r="AM41" s="522"/>
      <c r="AN41" s="522"/>
      <c r="AO41" s="133"/>
      <c r="AP41" s="133"/>
      <c r="AQ41" s="133"/>
      <c r="AR41" s="133"/>
      <c r="AS41" s="133"/>
      <c r="AT41" s="133"/>
      <c r="AU41" s="520"/>
      <c r="AV41" s="520"/>
      <c r="AW41" s="520"/>
      <c r="AX41" s="520"/>
      <c r="AY41" s="129"/>
      <c r="AZ41" s="129"/>
      <c r="BA41" s="129"/>
      <c r="BB41" s="129"/>
      <c r="BC41" s="129"/>
      <c r="BD41" s="129"/>
      <c r="BE41" s="129"/>
      <c r="BF41" s="129"/>
      <c r="BG41" s="129"/>
      <c r="BH41" s="129"/>
      <c r="BI41" s="129"/>
    </row>
    <row r="42" spans="1:61" ht="13.5" customHeight="1">
      <c r="A42" s="503" t="s">
        <v>3</v>
      </c>
      <c r="B42" s="503"/>
      <c r="C42" s="503" t="s">
        <v>2</v>
      </c>
      <c r="D42" s="503"/>
      <c r="E42" s="503"/>
      <c r="F42" s="503"/>
      <c r="G42" s="503"/>
      <c r="H42" s="503"/>
      <c r="I42" s="503" t="s">
        <v>0</v>
      </c>
      <c r="J42" s="503"/>
      <c r="K42" s="503"/>
      <c r="L42" s="507" t="s">
        <v>4</v>
      </c>
      <c r="M42" s="503"/>
      <c r="N42" s="503"/>
      <c r="O42" s="507" t="s">
        <v>5</v>
      </c>
      <c r="P42" s="503"/>
      <c r="Q42" s="503"/>
      <c r="R42" s="507" t="s">
        <v>6</v>
      </c>
      <c r="S42" s="503"/>
      <c r="T42" s="503"/>
      <c r="U42" s="507" t="s">
        <v>7</v>
      </c>
      <c r="V42" s="503"/>
      <c r="W42" s="503"/>
      <c r="X42" s="507" t="s">
        <v>8</v>
      </c>
      <c r="Y42" s="503"/>
      <c r="Z42" s="503"/>
      <c r="AA42" s="507" t="s">
        <v>9</v>
      </c>
      <c r="AB42" s="507"/>
      <c r="AC42" s="503"/>
      <c r="AD42" s="503"/>
      <c r="AE42" s="507" t="s">
        <v>208</v>
      </c>
      <c r="AF42" s="503"/>
      <c r="AG42" s="503"/>
      <c r="AH42" s="503"/>
      <c r="AI42" s="507" t="s">
        <v>206</v>
      </c>
      <c r="AJ42" s="507"/>
      <c r="AK42" s="507"/>
      <c r="AL42" s="507"/>
      <c r="AM42" s="507" t="s">
        <v>10</v>
      </c>
      <c r="AN42" s="507"/>
      <c r="AO42" s="507"/>
      <c r="AP42" s="507"/>
      <c r="AQ42" s="507" t="s">
        <v>207</v>
      </c>
      <c r="AR42" s="507"/>
      <c r="AS42" s="507"/>
      <c r="AT42" s="507"/>
      <c r="AU42" s="507" t="s">
        <v>140</v>
      </c>
      <c r="AV42" s="507"/>
      <c r="AW42" s="507"/>
      <c r="AX42" s="507"/>
      <c r="AY42" s="496" t="s">
        <v>156</v>
      </c>
      <c r="AZ42" s="497"/>
      <c r="BA42" s="497"/>
      <c r="BB42" s="497"/>
      <c r="BC42" s="499" t="s">
        <v>157</v>
      </c>
      <c r="BD42" s="499"/>
      <c r="BE42" s="499"/>
      <c r="BF42" s="499"/>
      <c r="BG42" s="500" t="s">
        <v>158</v>
      </c>
      <c r="BH42" s="500"/>
      <c r="BI42" s="500"/>
    </row>
    <row r="43" spans="1:61">
      <c r="A43" s="503"/>
      <c r="B43" s="503"/>
      <c r="C43" s="503"/>
      <c r="D43" s="503"/>
      <c r="E43" s="503"/>
      <c r="F43" s="503"/>
      <c r="G43" s="503"/>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7"/>
      <c r="AJ43" s="507"/>
      <c r="AK43" s="507"/>
      <c r="AL43" s="507"/>
      <c r="AM43" s="507"/>
      <c r="AN43" s="507"/>
      <c r="AO43" s="507"/>
      <c r="AP43" s="507"/>
      <c r="AQ43" s="507"/>
      <c r="AR43" s="507"/>
      <c r="AS43" s="507"/>
      <c r="AT43" s="507"/>
      <c r="AU43" s="507"/>
      <c r="AV43" s="507"/>
      <c r="AW43" s="507"/>
      <c r="AX43" s="507"/>
      <c r="AY43" s="498"/>
      <c r="AZ43" s="497"/>
      <c r="BA43" s="497"/>
      <c r="BB43" s="497"/>
      <c r="BC43" s="499"/>
      <c r="BD43" s="499"/>
      <c r="BE43" s="499"/>
      <c r="BF43" s="499"/>
      <c r="BG43" s="500"/>
      <c r="BH43" s="500"/>
      <c r="BI43" s="500"/>
    </row>
    <row r="44" spans="1:61">
      <c r="A44" s="503"/>
      <c r="B44" s="503"/>
      <c r="C44" s="503"/>
      <c r="D44" s="503"/>
      <c r="E44" s="503"/>
      <c r="F44" s="503"/>
      <c r="G44" s="503"/>
      <c r="H44" s="503"/>
      <c r="I44" s="503"/>
      <c r="J44" s="503"/>
      <c r="K44" s="503"/>
      <c r="L44" s="503"/>
      <c r="M44" s="503"/>
      <c r="N44" s="503"/>
      <c r="O44" s="503"/>
      <c r="P44" s="503"/>
      <c r="Q44" s="503"/>
      <c r="R44" s="503"/>
      <c r="S44" s="503"/>
      <c r="T44" s="503"/>
      <c r="U44" s="503"/>
      <c r="V44" s="503"/>
      <c r="W44" s="503"/>
      <c r="X44" s="503"/>
      <c r="Y44" s="503"/>
      <c r="Z44" s="503"/>
      <c r="AA44" s="503"/>
      <c r="AB44" s="503"/>
      <c r="AC44" s="503"/>
      <c r="AD44" s="503"/>
      <c r="AE44" s="503"/>
      <c r="AF44" s="503"/>
      <c r="AG44" s="503"/>
      <c r="AH44" s="503"/>
      <c r="AI44" s="507"/>
      <c r="AJ44" s="507"/>
      <c r="AK44" s="507"/>
      <c r="AL44" s="507"/>
      <c r="AM44" s="507"/>
      <c r="AN44" s="507"/>
      <c r="AO44" s="507"/>
      <c r="AP44" s="507"/>
      <c r="AQ44" s="507"/>
      <c r="AR44" s="507"/>
      <c r="AS44" s="507"/>
      <c r="AT44" s="507"/>
      <c r="AU44" s="507"/>
      <c r="AV44" s="507"/>
      <c r="AW44" s="507"/>
      <c r="AX44" s="507"/>
      <c r="AY44" s="498"/>
      <c r="AZ44" s="497"/>
      <c r="BA44" s="497"/>
      <c r="BB44" s="497"/>
      <c r="BC44" s="499"/>
      <c r="BD44" s="499"/>
      <c r="BE44" s="499"/>
      <c r="BF44" s="499"/>
      <c r="BG44" s="500"/>
      <c r="BH44" s="500"/>
      <c r="BI44" s="500"/>
    </row>
    <row r="45" spans="1:61">
      <c r="A45" s="503">
        <v>31</v>
      </c>
      <c r="B45" s="503"/>
      <c r="C45" s="503" t="str">
        <f>IF(入力ｼｰﾄ2!O45="","",入力ｼｰﾄ2!O45)</f>
        <v/>
      </c>
      <c r="D45" s="503"/>
      <c r="E45" s="503"/>
      <c r="F45" s="503"/>
      <c r="G45" s="503"/>
      <c r="H45" s="503"/>
      <c r="I45" s="506" t="e">
        <f>IF(入力ｼｰﾄ2!#REF!="","",入力ｼｰﾄ2!#REF!)</f>
        <v>#REF!</v>
      </c>
      <c r="J45" s="506"/>
      <c r="K45" s="506"/>
      <c r="L45" s="504">
        <f>IF(入力ｼｰﾄ2!U45="",0,入力ｼｰﾄ2!U45)</f>
        <v>0</v>
      </c>
      <c r="M45" s="504"/>
      <c r="N45" s="504"/>
      <c r="O45" s="504">
        <f>IF(入力ｼｰﾄ2!X45="",0,入力ｼｰﾄ2!X45)</f>
        <v>0</v>
      </c>
      <c r="P45" s="504"/>
      <c r="Q45" s="504"/>
      <c r="R45" s="504">
        <f>IF(入力ｼｰﾄ2!AA45="",0,入力ｼｰﾄ2!AA45)</f>
        <v>0</v>
      </c>
      <c r="S45" s="504"/>
      <c r="T45" s="504"/>
      <c r="U45" s="502">
        <f t="shared" ref="U45" si="8">ROUNDDOWN(L45*O45*R45,4)</f>
        <v>0</v>
      </c>
      <c r="V45" s="502"/>
      <c r="W45" s="502"/>
      <c r="X45" s="503">
        <f>IF(入力ｼｰﾄ2!AG45="",0,入力ｼｰﾄ2!AG45)</f>
        <v>0</v>
      </c>
      <c r="Y45" s="503"/>
      <c r="Z45" s="503"/>
      <c r="AA45" s="502">
        <f t="shared" ref="AA45" si="9">ROUNDDOWN(U45*X45,4)</f>
        <v>0</v>
      </c>
      <c r="AB45" s="502"/>
      <c r="AC45" s="502"/>
      <c r="AD45" s="502"/>
      <c r="AE45" s="501">
        <f>IF(入力ｼｰﾄ2!AN45="",0,入力ｼｰﾄ2!AN45)</f>
        <v>0</v>
      </c>
      <c r="AF45" s="501"/>
      <c r="AG45" s="501"/>
      <c r="AH45" s="501"/>
      <c r="AI45" s="501"/>
      <c r="AJ45" s="501"/>
      <c r="AK45" s="501"/>
      <c r="AL45" s="501"/>
      <c r="AM45" s="501"/>
      <c r="AN45" s="501"/>
      <c r="AO45" s="501"/>
      <c r="AP45" s="501"/>
      <c r="AQ45" s="501" t="e">
        <f>IF(AI45="-",入力ｼｰﾄ2!BX45,MIN((IF((AE45-AI45)&gt;0,AE45-AI45,0)),入力ｼｰﾄ2!BX45))</f>
        <v>#REF!</v>
      </c>
      <c r="AR45" s="501"/>
      <c r="AS45" s="501"/>
      <c r="AT45" s="501"/>
      <c r="AU45" s="501" t="e">
        <f t="shared" ref="AU45:AU74" si="10">ROUNDDOWN(AA45*AQ45,0)</f>
        <v>#REF!</v>
      </c>
      <c r="AV45" s="501"/>
      <c r="AW45" s="501"/>
      <c r="AX45" s="501"/>
      <c r="AY45" s="493">
        <f>ROUNDDOWN(L45*O45*R45*X45*AE45,0)</f>
        <v>0</v>
      </c>
      <c r="AZ45" s="494"/>
      <c r="BA45" s="494"/>
      <c r="BB45" s="494"/>
      <c r="BC45" s="494" t="e">
        <f>IF(AM45="-",AU45,AM45+AU45)</f>
        <v>#REF!</v>
      </c>
      <c r="BD45" s="494"/>
      <c r="BE45" s="494"/>
      <c r="BF45" s="494"/>
      <c r="BG45" s="494" t="e">
        <f>IF(AY45&gt;=BC45,"OK","NG")</f>
        <v>#REF!</v>
      </c>
      <c r="BH45" s="494"/>
      <c r="BI45" s="494"/>
    </row>
    <row r="46" spans="1:61">
      <c r="A46" s="503">
        <v>32</v>
      </c>
      <c r="B46" s="503"/>
      <c r="C46" s="503" t="str">
        <f>IF(入力ｼｰﾄ2!O46="","",入力ｼｰﾄ2!O46)</f>
        <v/>
      </c>
      <c r="D46" s="503"/>
      <c r="E46" s="503"/>
      <c r="F46" s="503"/>
      <c r="G46" s="503"/>
      <c r="H46" s="503"/>
      <c r="I46" s="506" t="e">
        <f>IF(入力ｼｰﾄ2!#REF!="","",入力ｼｰﾄ2!#REF!)</f>
        <v>#REF!</v>
      </c>
      <c r="J46" s="506"/>
      <c r="K46" s="506"/>
      <c r="L46" s="504">
        <f>IF(入力ｼｰﾄ2!U46="",0,入力ｼｰﾄ2!U46)</f>
        <v>0</v>
      </c>
      <c r="M46" s="504"/>
      <c r="N46" s="504"/>
      <c r="O46" s="504">
        <f>IF(入力ｼｰﾄ2!X46="",0,入力ｼｰﾄ2!X46)</f>
        <v>0</v>
      </c>
      <c r="P46" s="504"/>
      <c r="Q46" s="504"/>
      <c r="R46" s="504">
        <f>IF(入力ｼｰﾄ2!AA46="",0,入力ｼｰﾄ2!AA46)</f>
        <v>0</v>
      </c>
      <c r="S46" s="504"/>
      <c r="T46" s="504"/>
      <c r="U46" s="502">
        <f t="shared" ref="U46:U74" si="11">ROUNDDOWN(L46*O46*R46,4)</f>
        <v>0</v>
      </c>
      <c r="V46" s="502"/>
      <c r="W46" s="502"/>
      <c r="X46" s="503">
        <f>IF(入力ｼｰﾄ2!AG46="",0,入力ｼｰﾄ2!AG46)</f>
        <v>0</v>
      </c>
      <c r="Y46" s="503"/>
      <c r="Z46" s="503"/>
      <c r="AA46" s="502">
        <f t="shared" ref="AA46:AA74" si="12">ROUNDDOWN(U46*X46,4)</f>
        <v>0</v>
      </c>
      <c r="AB46" s="502"/>
      <c r="AC46" s="502"/>
      <c r="AD46" s="502"/>
      <c r="AE46" s="501">
        <f>IF(入力ｼｰﾄ2!AN46="",0,入力ｼｰﾄ2!AN46)</f>
        <v>0</v>
      </c>
      <c r="AF46" s="501"/>
      <c r="AG46" s="501"/>
      <c r="AH46" s="501"/>
      <c r="AI46" s="501"/>
      <c r="AJ46" s="501"/>
      <c r="AK46" s="501"/>
      <c r="AL46" s="501"/>
      <c r="AM46" s="501"/>
      <c r="AN46" s="501"/>
      <c r="AO46" s="501"/>
      <c r="AP46" s="501"/>
      <c r="AQ46" s="501" t="e">
        <f>IF(AI46="-",入力ｼｰﾄ2!BX46,MIN((IF((AE46-AI46)&gt;0,AE46-AI46,0)),入力ｼｰﾄ2!BX46))</f>
        <v>#REF!</v>
      </c>
      <c r="AR46" s="501"/>
      <c r="AS46" s="501"/>
      <c r="AT46" s="501"/>
      <c r="AU46" s="501" t="e">
        <f t="shared" si="10"/>
        <v>#REF!</v>
      </c>
      <c r="AV46" s="501"/>
      <c r="AW46" s="501"/>
      <c r="AX46" s="501"/>
      <c r="AY46" s="493">
        <f t="shared" ref="AY46:AY74" si="13">ROUNDDOWN(L46*O46*R46*X46*AE46,0)</f>
        <v>0</v>
      </c>
      <c r="AZ46" s="494"/>
      <c r="BA46" s="494"/>
      <c r="BB46" s="494"/>
      <c r="BC46" s="494" t="e">
        <f t="shared" ref="BC46:BC74" si="14">IF(AM46="-",AU46,AM46+AU46)</f>
        <v>#REF!</v>
      </c>
      <c r="BD46" s="494"/>
      <c r="BE46" s="494"/>
      <c r="BF46" s="494"/>
      <c r="BG46" s="494" t="e">
        <f t="shared" ref="BG46:BG74" si="15">IF(AY46&gt;=BC46,"OK","NG")</f>
        <v>#REF!</v>
      </c>
      <c r="BH46" s="494"/>
      <c r="BI46" s="494"/>
    </row>
    <row r="47" spans="1:61">
      <c r="A47" s="503">
        <v>33</v>
      </c>
      <c r="B47" s="503"/>
      <c r="C47" s="503" t="str">
        <f>IF(入力ｼｰﾄ2!O47="","",入力ｼｰﾄ2!O47)</f>
        <v/>
      </c>
      <c r="D47" s="503"/>
      <c r="E47" s="503"/>
      <c r="F47" s="503"/>
      <c r="G47" s="503"/>
      <c r="H47" s="503"/>
      <c r="I47" s="506" t="e">
        <f>IF(入力ｼｰﾄ2!#REF!="","",入力ｼｰﾄ2!#REF!)</f>
        <v>#REF!</v>
      </c>
      <c r="J47" s="506"/>
      <c r="K47" s="506"/>
      <c r="L47" s="504">
        <f>IF(入力ｼｰﾄ2!U47="",0,入力ｼｰﾄ2!U47)</f>
        <v>0</v>
      </c>
      <c r="M47" s="504"/>
      <c r="N47" s="504"/>
      <c r="O47" s="504">
        <f>IF(入力ｼｰﾄ2!X47="",0,入力ｼｰﾄ2!X47)</f>
        <v>0</v>
      </c>
      <c r="P47" s="504"/>
      <c r="Q47" s="504"/>
      <c r="R47" s="504">
        <f>IF(入力ｼｰﾄ2!AA47="",0,入力ｼｰﾄ2!AA47)</f>
        <v>0</v>
      </c>
      <c r="S47" s="504"/>
      <c r="T47" s="504"/>
      <c r="U47" s="502">
        <f t="shared" si="11"/>
        <v>0</v>
      </c>
      <c r="V47" s="502"/>
      <c r="W47" s="502"/>
      <c r="X47" s="503">
        <f>IF(入力ｼｰﾄ2!AG47="",0,入力ｼｰﾄ2!AG47)</f>
        <v>0</v>
      </c>
      <c r="Y47" s="503"/>
      <c r="Z47" s="503"/>
      <c r="AA47" s="502">
        <f t="shared" si="12"/>
        <v>0</v>
      </c>
      <c r="AB47" s="502"/>
      <c r="AC47" s="502"/>
      <c r="AD47" s="502"/>
      <c r="AE47" s="501">
        <f>IF(入力ｼｰﾄ2!AN47="",0,入力ｼｰﾄ2!AN47)</f>
        <v>0</v>
      </c>
      <c r="AF47" s="501"/>
      <c r="AG47" s="501"/>
      <c r="AH47" s="501"/>
      <c r="AI47" s="501"/>
      <c r="AJ47" s="501"/>
      <c r="AK47" s="501"/>
      <c r="AL47" s="501"/>
      <c r="AM47" s="501"/>
      <c r="AN47" s="501"/>
      <c r="AO47" s="501"/>
      <c r="AP47" s="501"/>
      <c r="AQ47" s="501" t="e">
        <f>IF(AI47="-",入力ｼｰﾄ2!BX47,MIN((IF((AE47-AI47)&gt;0,AE47-AI47,0)),入力ｼｰﾄ2!BX47))</f>
        <v>#REF!</v>
      </c>
      <c r="AR47" s="501"/>
      <c r="AS47" s="501"/>
      <c r="AT47" s="501"/>
      <c r="AU47" s="501" t="e">
        <f t="shared" si="10"/>
        <v>#REF!</v>
      </c>
      <c r="AV47" s="501"/>
      <c r="AW47" s="501"/>
      <c r="AX47" s="501"/>
      <c r="AY47" s="493">
        <f t="shared" si="13"/>
        <v>0</v>
      </c>
      <c r="AZ47" s="494"/>
      <c r="BA47" s="494"/>
      <c r="BB47" s="494"/>
      <c r="BC47" s="494" t="e">
        <f t="shared" si="14"/>
        <v>#REF!</v>
      </c>
      <c r="BD47" s="494"/>
      <c r="BE47" s="494"/>
      <c r="BF47" s="494"/>
      <c r="BG47" s="494" t="e">
        <f t="shared" si="15"/>
        <v>#REF!</v>
      </c>
      <c r="BH47" s="494"/>
      <c r="BI47" s="494"/>
    </row>
    <row r="48" spans="1:61">
      <c r="A48" s="503">
        <v>34</v>
      </c>
      <c r="B48" s="503"/>
      <c r="C48" s="503" t="str">
        <f>IF(入力ｼｰﾄ2!O48="","",入力ｼｰﾄ2!O48)</f>
        <v/>
      </c>
      <c r="D48" s="503"/>
      <c r="E48" s="503"/>
      <c r="F48" s="503"/>
      <c r="G48" s="503"/>
      <c r="H48" s="503"/>
      <c r="I48" s="506" t="e">
        <f>IF(入力ｼｰﾄ2!#REF!="","",入力ｼｰﾄ2!#REF!)</f>
        <v>#REF!</v>
      </c>
      <c r="J48" s="506"/>
      <c r="K48" s="506"/>
      <c r="L48" s="504">
        <f>IF(入力ｼｰﾄ2!U48="",0,入力ｼｰﾄ2!U48)</f>
        <v>0</v>
      </c>
      <c r="M48" s="504"/>
      <c r="N48" s="504"/>
      <c r="O48" s="504">
        <f>IF(入力ｼｰﾄ2!X48="",0,入力ｼｰﾄ2!X48)</f>
        <v>0</v>
      </c>
      <c r="P48" s="504"/>
      <c r="Q48" s="504"/>
      <c r="R48" s="504">
        <f>IF(入力ｼｰﾄ2!AA48="",0,入力ｼｰﾄ2!AA48)</f>
        <v>0</v>
      </c>
      <c r="S48" s="504"/>
      <c r="T48" s="504"/>
      <c r="U48" s="502">
        <f t="shared" si="11"/>
        <v>0</v>
      </c>
      <c r="V48" s="502"/>
      <c r="W48" s="502"/>
      <c r="X48" s="503">
        <f>IF(入力ｼｰﾄ2!AG48="",0,入力ｼｰﾄ2!AG48)</f>
        <v>0</v>
      </c>
      <c r="Y48" s="503"/>
      <c r="Z48" s="503"/>
      <c r="AA48" s="502">
        <f t="shared" si="12"/>
        <v>0</v>
      </c>
      <c r="AB48" s="502"/>
      <c r="AC48" s="502"/>
      <c r="AD48" s="502"/>
      <c r="AE48" s="501">
        <f>IF(入力ｼｰﾄ2!AN48="",0,入力ｼｰﾄ2!AN48)</f>
        <v>0</v>
      </c>
      <c r="AF48" s="501"/>
      <c r="AG48" s="501"/>
      <c r="AH48" s="501"/>
      <c r="AI48" s="501"/>
      <c r="AJ48" s="501"/>
      <c r="AK48" s="501"/>
      <c r="AL48" s="501"/>
      <c r="AM48" s="501"/>
      <c r="AN48" s="501"/>
      <c r="AO48" s="501"/>
      <c r="AP48" s="501"/>
      <c r="AQ48" s="501" t="e">
        <f>IF(AI48="-",入力ｼｰﾄ2!BX48,MIN((IF((AE48-AI48)&gt;0,AE48-AI48,0)),入力ｼｰﾄ2!BX48))</f>
        <v>#REF!</v>
      </c>
      <c r="AR48" s="501"/>
      <c r="AS48" s="501"/>
      <c r="AT48" s="501"/>
      <c r="AU48" s="501" t="e">
        <f t="shared" si="10"/>
        <v>#REF!</v>
      </c>
      <c r="AV48" s="501"/>
      <c r="AW48" s="501"/>
      <c r="AX48" s="501"/>
      <c r="AY48" s="493">
        <f t="shared" si="13"/>
        <v>0</v>
      </c>
      <c r="AZ48" s="494"/>
      <c r="BA48" s="494"/>
      <c r="BB48" s="494"/>
      <c r="BC48" s="494" t="e">
        <f t="shared" si="14"/>
        <v>#REF!</v>
      </c>
      <c r="BD48" s="494"/>
      <c r="BE48" s="494"/>
      <c r="BF48" s="494"/>
      <c r="BG48" s="494" t="e">
        <f t="shared" si="15"/>
        <v>#REF!</v>
      </c>
      <c r="BH48" s="494"/>
      <c r="BI48" s="494"/>
    </row>
    <row r="49" spans="1:63">
      <c r="A49" s="503">
        <v>35</v>
      </c>
      <c r="B49" s="503"/>
      <c r="C49" s="503" t="str">
        <f>IF(入力ｼｰﾄ2!O49="","",入力ｼｰﾄ2!O49)</f>
        <v/>
      </c>
      <c r="D49" s="503"/>
      <c r="E49" s="503"/>
      <c r="F49" s="503"/>
      <c r="G49" s="503"/>
      <c r="H49" s="503"/>
      <c r="I49" s="506" t="e">
        <f>IF(入力ｼｰﾄ2!#REF!="","",入力ｼｰﾄ2!#REF!)</f>
        <v>#REF!</v>
      </c>
      <c r="J49" s="506"/>
      <c r="K49" s="506"/>
      <c r="L49" s="504">
        <f>IF(入力ｼｰﾄ2!U49="",0,入力ｼｰﾄ2!U49)</f>
        <v>0</v>
      </c>
      <c r="M49" s="504"/>
      <c r="N49" s="504"/>
      <c r="O49" s="504">
        <f>IF(入力ｼｰﾄ2!X49="",0,入力ｼｰﾄ2!X49)</f>
        <v>0</v>
      </c>
      <c r="P49" s="504"/>
      <c r="Q49" s="504"/>
      <c r="R49" s="504">
        <f>IF(入力ｼｰﾄ2!AA49="",0,入力ｼｰﾄ2!AA49)</f>
        <v>0</v>
      </c>
      <c r="S49" s="504"/>
      <c r="T49" s="504"/>
      <c r="U49" s="502">
        <f t="shared" si="11"/>
        <v>0</v>
      </c>
      <c r="V49" s="502"/>
      <c r="W49" s="502"/>
      <c r="X49" s="503">
        <f>IF(入力ｼｰﾄ2!AG49="",0,入力ｼｰﾄ2!AG49)</f>
        <v>0</v>
      </c>
      <c r="Y49" s="503"/>
      <c r="Z49" s="503"/>
      <c r="AA49" s="502">
        <f t="shared" si="12"/>
        <v>0</v>
      </c>
      <c r="AB49" s="502"/>
      <c r="AC49" s="502"/>
      <c r="AD49" s="502"/>
      <c r="AE49" s="501">
        <f>IF(入力ｼｰﾄ2!AN49="",0,入力ｼｰﾄ2!AN49)</f>
        <v>0</v>
      </c>
      <c r="AF49" s="501"/>
      <c r="AG49" s="501"/>
      <c r="AH49" s="501"/>
      <c r="AI49" s="501"/>
      <c r="AJ49" s="501"/>
      <c r="AK49" s="501"/>
      <c r="AL49" s="501"/>
      <c r="AM49" s="501"/>
      <c r="AN49" s="501"/>
      <c r="AO49" s="501"/>
      <c r="AP49" s="501"/>
      <c r="AQ49" s="501" t="e">
        <f>IF(AI49="-",入力ｼｰﾄ2!BX49,MIN((IF((AE49-AI49)&gt;0,AE49-AI49,0)),入力ｼｰﾄ2!BX49))</f>
        <v>#REF!</v>
      </c>
      <c r="AR49" s="501"/>
      <c r="AS49" s="501"/>
      <c r="AT49" s="501"/>
      <c r="AU49" s="501" t="e">
        <f t="shared" si="10"/>
        <v>#REF!</v>
      </c>
      <c r="AV49" s="501"/>
      <c r="AW49" s="501"/>
      <c r="AX49" s="501"/>
      <c r="AY49" s="493">
        <f t="shared" si="13"/>
        <v>0</v>
      </c>
      <c r="AZ49" s="494"/>
      <c r="BA49" s="494"/>
      <c r="BB49" s="494"/>
      <c r="BC49" s="494" t="e">
        <f t="shared" si="14"/>
        <v>#REF!</v>
      </c>
      <c r="BD49" s="494"/>
      <c r="BE49" s="494"/>
      <c r="BF49" s="494"/>
      <c r="BG49" s="494" t="e">
        <f t="shared" si="15"/>
        <v>#REF!</v>
      </c>
      <c r="BH49" s="494"/>
      <c r="BI49" s="494"/>
    </row>
    <row r="50" spans="1:63">
      <c r="A50" s="503">
        <v>36</v>
      </c>
      <c r="B50" s="503"/>
      <c r="C50" s="503" t="str">
        <f>IF(入力ｼｰﾄ2!O50="","",入力ｼｰﾄ2!O50)</f>
        <v/>
      </c>
      <c r="D50" s="503"/>
      <c r="E50" s="503"/>
      <c r="F50" s="503"/>
      <c r="G50" s="503"/>
      <c r="H50" s="503"/>
      <c r="I50" s="506" t="e">
        <f>IF(入力ｼｰﾄ2!#REF!="","",入力ｼｰﾄ2!#REF!)</f>
        <v>#REF!</v>
      </c>
      <c r="J50" s="506"/>
      <c r="K50" s="506"/>
      <c r="L50" s="504">
        <f>IF(入力ｼｰﾄ2!U50="",0,入力ｼｰﾄ2!U50)</f>
        <v>0</v>
      </c>
      <c r="M50" s="504"/>
      <c r="N50" s="504"/>
      <c r="O50" s="504">
        <f>IF(入力ｼｰﾄ2!X50="",0,入力ｼｰﾄ2!X50)</f>
        <v>0</v>
      </c>
      <c r="P50" s="504"/>
      <c r="Q50" s="504"/>
      <c r="R50" s="504">
        <f>IF(入力ｼｰﾄ2!AA50="",0,入力ｼｰﾄ2!AA50)</f>
        <v>0</v>
      </c>
      <c r="S50" s="504"/>
      <c r="T50" s="504"/>
      <c r="U50" s="502">
        <f t="shared" si="11"/>
        <v>0</v>
      </c>
      <c r="V50" s="502"/>
      <c r="W50" s="502"/>
      <c r="X50" s="503">
        <f>IF(入力ｼｰﾄ2!AG50="",0,入力ｼｰﾄ2!AG50)</f>
        <v>0</v>
      </c>
      <c r="Y50" s="503"/>
      <c r="Z50" s="503"/>
      <c r="AA50" s="502">
        <f t="shared" si="12"/>
        <v>0</v>
      </c>
      <c r="AB50" s="502"/>
      <c r="AC50" s="502"/>
      <c r="AD50" s="502"/>
      <c r="AE50" s="501">
        <f>IF(入力ｼｰﾄ2!AN50="",0,入力ｼｰﾄ2!AN50)</f>
        <v>0</v>
      </c>
      <c r="AF50" s="501"/>
      <c r="AG50" s="501"/>
      <c r="AH50" s="501"/>
      <c r="AI50" s="501"/>
      <c r="AJ50" s="501"/>
      <c r="AK50" s="501"/>
      <c r="AL50" s="501"/>
      <c r="AM50" s="501"/>
      <c r="AN50" s="501"/>
      <c r="AO50" s="501"/>
      <c r="AP50" s="501"/>
      <c r="AQ50" s="501" t="e">
        <f>IF(AI50="-",入力ｼｰﾄ2!BX50,MIN((IF((AE50-AI50)&gt;0,AE50-AI50,0)),入力ｼｰﾄ2!BX50))</f>
        <v>#REF!</v>
      </c>
      <c r="AR50" s="501"/>
      <c r="AS50" s="501"/>
      <c r="AT50" s="501"/>
      <c r="AU50" s="501" t="e">
        <f t="shared" si="10"/>
        <v>#REF!</v>
      </c>
      <c r="AV50" s="501"/>
      <c r="AW50" s="501"/>
      <c r="AX50" s="501"/>
      <c r="AY50" s="493">
        <f t="shared" si="13"/>
        <v>0</v>
      </c>
      <c r="AZ50" s="494"/>
      <c r="BA50" s="494"/>
      <c r="BB50" s="494"/>
      <c r="BC50" s="494" t="e">
        <f t="shared" si="14"/>
        <v>#REF!</v>
      </c>
      <c r="BD50" s="494"/>
      <c r="BE50" s="494"/>
      <c r="BF50" s="494"/>
      <c r="BG50" s="494" t="e">
        <f t="shared" si="15"/>
        <v>#REF!</v>
      </c>
      <c r="BH50" s="494"/>
      <c r="BI50" s="494"/>
    </row>
    <row r="51" spans="1:63">
      <c r="A51" s="503">
        <v>37</v>
      </c>
      <c r="B51" s="503"/>
      <c r="C51" s="503" t="str">
        <f>IF(入力ｼｰﾄ2!O51="","",入力ｼｰﾄ2!O51)</f>
        <v/>
      </c>
      <c r="D51" s="503"/>
      <c r="E51" s="503"/>
      <c r="F51" s="503"/>
      <c r="G51" s="503"/>
      <c r="H51" s="503"/>
      <c r="I51" s="506" t="e">
        <f>IF(入力ｼｰﾄ2!#REF!="","",入力ｼｰﾄ2!#REF!)</f>
        <v>#REF!</v>
      </c>
      <c r="J51" s="506"/>
      <c r="K51" s="506"/>
      <c r="L51" s="504">
        <f>IF(入力ｼｰﾄ2!U51="",0,入力ｼｰﾄ2!U51)</f>
        <v>0</v>
      </c>
      <c r="M51" s="504"/>
      <c r="N51" s="504"/>
      <c r="O51" s="504">
        <f>IF(入力ｼｰﾄ2!X51="",0,入力ｼｰﾄ2!X51)</f>
        <v>0</v>
      </c>
      <c r="P51" s="504"/>
      <c r="Q51" s="504"/>
      <c r="R51" s="504">
        <f>IF(入力ｼｰﾄ2!AA51="",0,入力ｼｰﾄ2!AA51)</f>
        <v>0</v>
      </c>
      <c r="S51" s="504"/>
      <c r="T51" s="504"/>
      <c r="U51" s="502">
        <f t="shared" si="11"/>
        <v>0</v>
      </c>
      <c r="V51" s="502"/>
      <c r="W51" s="502"/>
      <c r="X51" s="503">
        <f>IF(入力ｼｰﾄ2!AG51="",0,入力ｼｰﾄ2!AG51)</f>
        <v>0</v>
      </c>
      <c r="Y51" s="503"/>
      <c r="Z51" s="503"/>
      <c r="AA51" s="502">
        <f t="shared" si="12"/>
        <v>0</v>
      </c>
      <c r="AB51" s="502"/>
      <c r="AC51" s="502"/>
      <c r="AD51" s="502"/>
      <c r="AE51" s="501">
        <f>IF(入力ｼｰﾄ2!AN51="",0,入力ｼｰﾄ2!AN51)</f>
        <v>0</v>
      </c>
      <c r="AF51" s="501"/>
      <c r="AG51" s="501"/>
      <c r="AH51" s="501"/>
      <c r="AI51" s="501"/>
      <c r="AJ51" s="501"/>
      <c r="AK51" s="501"/>
      <c r="AL51" s="501"/>
      <c r="AM51" s="501"/>
      <c r="AN51" s="501"/>
      <c r="AO51" s="501"/>
      <c r="AP51" s="501"/>
      <c r="AQ51" s="501" t="e">
        <f>IF(AI51="-",入力ｼｰﾄ2!BX51,MIN((IF((AE51-AI51)&gt;0,AE51-AI51,0)),入力ｼｰﾄ2!BX51))</f>
        <v>#REF!</v>
      </c>
      <c r="AR51" s="501"/>
      <c r="AS51" s="501"/>
      <c r="AT51" s="501"/>
      <c r="AU51" s="501" t="e">
        <f t="shared" si="10"/>
        <v>#REF!</v>
      </c>
      <c r="AV51" s="501"/>
      <c r="AW51" s="501"/>
      <c r="AX51" s="501"/>
      <c r="AY51" s="493">
        <f t="shared" si="13"/>
        <v>0</v>
      </c>
      <c r="AZ51" s="494"/>
      <c r="BA51" s="494"/>
      <c r="BB51" s="494"/>
      <c r="BC51" s="494" t="e">
        <f t="shared" si="14"/>
        <v>#REF!</v>
      </c>
      <c r="BD51" s="494"/>
      <c r="BE51" s="494"/>
      <c r="BF51" s="494"/>
      <c r="BG51" s="494" t="e">
        <f t="shared" si="15"/>
        <v>#REF!</v>
      </c>
      <c r="BH51" s="494"/>
      <c r="BI51" s="494"/>
    </row>
    <row r="52" spans="1:63">
      <c r="A52" s="503">
        <v>38</v>
      </c>
      <c r="B52" s="503"/>
      <c r="C52" s="503" t="str">
        <f>IF(入力ｼｰﾄ2!O52="","",入力ｼｰﾄ2!O52)</f>
        <v/>
      </c>
      <c r="D52" s="503"/>
      <c r="E52" s="503"/>
      <c r="F52" s="503"/>
      <c r="G52" s="503"/>
      <c r="H52" s="503"/>
      <c r="I52" s="506" t="e">
        <f>IF(入力ｼｰﾄ2!#REF!="","",入力ｼｰﾄ2!#REF!)</f>
        <v>#REF!</v>
      </c>
      <c r="J52" s="506"/>
      <c r="K52" s="506"/>
      <c r="L52" s="504">
        <f>IF(入力ｼｰﾄ2!U52="",0,入力ｼｰﾄ2!U52)</f>
        <v>0</v>
      </c>
      <c r="M52" s="504"/>
      <c r="N52" s="504"/>
      <c r="O52" s="504">
        <f>IF(入力ｼｰﾄ2!X52="",0,入力ｼｰﾄ2!X52)</f>
        <v>0</v>
      </c>
      <c r="P52" s="504"/>
      <c r="Q52" s="504"/>
      <c r="R52" s="504">
        <f>IF(入力ｼｰﾄ2!AA52="",0,入力ｼｰﾄ2!AA52)</f>
        <v>0</v>
      </c>
      <c r="S52" s="504"/>
      <c r="T52" s="504"/>
      <c r="U52" s="502">
        <f t="shared" si="11"/>
        <v>0</v>
      </c>
      <c r="V52" s="502"/>
      <c r="W52" s="502"/>
      <c r="X52" s="503">
        <f>IF(入力ｼｰﾄ2!AG52="",0,入力ｼｰﾄ2!AG52)</f>
        <v>0</v>
      </c>
      <c r="Y52" s="503"/>
      <c r="Z52" s="503"/>
      <c r="AA52" s="502">
        <f t="shared" si="12"/>
        <v>0</v>
      </c>
      <c r="AB52" s="502"/>
      <c r="AC52" s="502"/>
      <c r="AD52" s="502"/>
      <c r="AE52" s="501">
        <f>IF(入力ｼｰﾄ2!AN52="",0,入力ｼｰﾄ2!AN52)</f>
        <v>0</v>
      </c>
      <c r="AF52" s="501"/>
      <c r="AG52" s="501"/>
      <c r="AH52" s="501"/>
      <c r="AI52" s="501"/>
      <c r="AJ52" s="501"/>
      <c r="AK52" s="501"/>
      <c r="AL52" s="501"/>
      <c r="AM52" s="501"/>
      <c r="AN52" s="501"/>
      <c r="AO52" s="501"/>
      <c r="AP52" s="501"/>
      <c r="AQ52" s="501" t="e">
        <f>IF(AI52="-",入力ｼｰﾄ2!BX52,MIN((IF((AE52-AI52)&gt;0,AE52-AI52,0)),入力ｼｰﾄ2!BX52))</f>
        <v>#REF!</v>
      </c>
      <c r="AR52" s="501"/>
      <c r="AS52" s="501"/>
      <c r="AT52" s="501"/>
      <c r="AU52" s="501" t="e">
        <f t="shared" si="10"/>
        <v>#REF!</v>
      </c>
      <c r="AV52" s="501"/>
      <c r="AW52" s="501"/>
      <c r="AX52" s="501"/>
      <c r="AY52" s="493">
        <f t="shared" si="13"/>
        <v>0</v>
      </c>
      <c r="AZ52" s="494"/>
      <c r="BA52" s="494"/>
      <c r="BB52" s="494"/>
      <c r="BC52" s="494" t="e">
        <f t="shared" si="14"/>
        <v>#REF!</v>
      </c>
      <c r="BD52" s="494"/>
      <c r="BE52" s="494"/>
      <c r="BF52" s="494"/>
      <c r="BG52" s="494" t="e">
        <f t="shared" si="15"/>
        <v>#REF!</v>
      </c>
      <c r="BH52" s="494"/>
      <c r="BI52" s="494"/>
    </row>
    <row r="53" spans="1:63">
      <c r="A53" s="503">
        <v>39</v>
      </c>
      <c r="B53" s="503"/>
      <c r="C53" s="503" t="str">
        <f>IF(入力ｼｰﾄ2!O53="","",入力ｼｰﾄ2!O53)</f>
        <v/>
      </c>
      <c r="D53" s="503"/>
      <c r="E53" s="503"/>
      <c r="F53" s="503"/>
      <c r="G53" s="503"/>
      <c r="H53" s="503"/>
      <c r="I53" s="506" t="e">
        <f>IF(入力ｼｰﾄ2!#REF!="","",入力ｼｰﾄ2!#REF!)</f>
        <v>#REF!</v>
      </c>
      <c r="J53" s="506"/>
      <c r="K53" s="506"/>
      <c r="L53" s="504">
        <f>IF(入力ｼｰﾄ2!U53="",0,入力ｼｰﾄ2!U53)</f>
        <v>0</v>
      </c>
      <c r="M53" s="504"/>
      <c r="N53" s="504"/>
      <c r="O53" s="504">
        <f>IF(入力ｼｰﾄ2!X53="",0,入力ｼｰﾄ2!X53)</f>
        <v>0</v>
      </c>
      <c r="P53" s="504"/>
      <c r="Q53" s="504"/>
      <c r="R53" s="504">
        <f>IF(入力ｼｰﾄ2!AA53="",0,入力ｼｰﾄ2!AA53)</f>
        <v>0</v>
      </c>
      <c r="S53" s="504"/>
      <c r="T53" s="504"/>
      <c r="U53" s="502">
        <f t="shared" si="11"/>
        <v>0</v>
      </c>
      <c r="V53" s="502"/>
      <c r="W53" s="502"/>
      <c r="X53" s="503">
        <f>IF(入力ｼｰﾄ2!AG53="",0,入力ｼｰﾄ2!AG53)</f>
        <v>0</v>
      </c>
      <c r="Y53" s="503"/>
      <c r="Z53" s="503"/>
      <c r="AA53" s="502">
        <f t="shared" si="12"/>
        <v>0</v>
      </c>
      <c r="AB53" s="502"/>
      <c r="AC53" s="502"/>
      <c r="AD53" s="502"/>
      <c r="AE53" s="501">
        <f>IF(入力ｼｰﾄ2!AN53="",0,入力ｼｰﾄ2!AN53)</f>
        <v>0</v>
      </c>
      <c r="AF53" s="501"/>
      <c r="AG53" s="501"/>
      <c r="AH53" s="501"/>
      <c r="AI53" s="501"/>
      <c r="AJ53" s="501"/>
      <c r="AK53" s="501"/>
      <c r="AL53" s="501"/>
      <c r="AM53" s="501"/>
      <c r="AN53" s="501"/>
      <c r="AO53" s="501"/>
      <c r="AP53" s="501"/>
      <c r="AQ53" s="501" t="e">
        <f>IF(AI53="-",入力ｼｰﾄ2!BX53,MIN((IF((AE53-AI53)&gt;0,AE53-AI53,0)),入力ｼｰﾄ2!BX53))</f>
        <v>#REF!</v>
      </c>
      <c r="AR53" s="501"/>
      <c r="AS53" s="501"/>
      <c r="AT53" s="501"/>
      <c r="AU53" s="501" t="e">
        <f t="shared" si="10"/>
        <v>#REF!</v>
      </c>
      <c r="AV53" s="501"/>
      <c r="AW53" s="501"/>
      <c r="AX53" s="501"/>
      <c r="AY53" s="493">
        <f t="shared" si="13"/>
        <v>0</v>
      </c>
      <c r="AZ53" s="494"/>
      <c r="BA53" s="494"/>
      <c r="BB53" s="494"/>
      <c r="BC53" s="494" t="e">
        <f t="shared" si="14"/>
        <v>#REF!</v>
      </c>
      <c r="BD53" s="494"/>
      <c r="BE53" s="494"/>
      <c r="BF53" s="494"/>
      <c r="BG53" s="494" t="e">
        <f t="shared" si="15"/>
        <v>#REF!</v>
      </c>
      <c r="BH53" s="494"/>
      <c r="BI53" s="494"/>
    </row>
    <row r="54" spans="1:63">
      <c r="A54" s="503">
        <v>40</v>
      </c>
      <c r="B54" s="503"/>
      <c r="C54" s="503" t="str">
        <f>IF(入力ｼｰﾄ2!O54="","",入力ｼｰﾄ2!O54)</f>
        <v/>
      </c>
      <c r="D54" s="503"/>
      <c r="E54" s="503"/>
      <c r="F54" s="503"/>
      <c r="G54" s="503"/>
      <c r="H54" s="503"/>
      <c r="I54" s="506" t="e">
        <f>IF(入力ｼｰﾄ2!#REF!="","",入力ｼｰﾄ2!#REF!)</f>
        <v>#REF!</v>
      </c>
      <c r="J54" s="506"/>
      <c r="K54" s="506"/>
      <c r="L54" s="504">
        <f>IF(入力ｼｰﾄ2!U54="",0,入力ｼｰﾄ2!U54)</f>
        <v>0</v>
      </c>
      <c r="M54" s="504"/>
      <c r="N54" s="504"/>
      <c r="O54" s="504">
        <f>IF(入力ｼｰﾄ2!X54="",0,入力ｼｰﾄ2!X54)</f>
        <v>0</v>
      </c>
      <c r="P54" s="504"/>
      <c r="Q54" s="504"/>
      <c r="R54" s="504">
        <f>IF(入力ｼｰﾄ2!AA54="",0,入力ｼｰﾄ2!AA54)</f>
        <v>0</v>
      </c>
      <c r="S54" s="504"/>
      <c r="T54" s="504"/>
      <c r="U54" s="502">
        <f t="shared" si="11"/>
        <v>0</v>
      </c>
      <c r="V54" s="502"/>
      <c r="W54" s="502"/>
      <c r="X54" s="503">
        <f>IF(入力ｼｰﾄ2!AG54="",0,入力ｼｰﾄ2!AG54)</f>
        <v>0</v>
      </c>
      <c r="Y54" s="503"/>
      <c r="Z54" s="503"/>
      <c r="AA54" s="502">
        <f t="shared" si="12"/>
        <v>0</v>
      </c>
      <c r="AB54" s="502"/>
      <c r="AC54" s="502"/>
      <c r="AD54" s="502"/>
      <c r="AE54" s="501">
        <f>IF(入力ｼｰﾄ2!AN54="",0,入力ｼｰﾄ2!AN54)</f>
        <v>0</v>
      </c>
      <c r="AF54" s="501"/>
      <c r="AG54" s="501"/>
      <c r="AH54" s="501"/>
      <c r="AI54" s="501"/>
      <c r="AJ54" s="501"/>
      <c r="AK54" s="501"/>
      <c r="AL54" s="501"/>
      <c r="AM54" s="501"/>
      <c r="AN54" s="501"/>
      <c r="AO54" s="501"/>
      <c r="AP54" s="501"/>
      <c r="AQ54" s="501" t="e">
        <f>IF(AI54="-",入力ｼｰﾄ2!BX54,MIN((IF((AE54-AI54)&gt;0,AE54-AI54,0)),入力ｼｰﾄ2!BX54))</f>
        <v>#REF!</v>
      </c>
      <c r="AR54" s="501"/>
      <c r="AS54" s="501"/>
      <c r="AT54" s="501"/>
      <c r="AU54" s="501" t="e">
        <f t="shared" si="10"/>
        <v>#REF!</v>
      </c>
      <c r="AV54" s="501"/>
      <c r="AW54" s="501"/>
      <c r="AX54" s="501"/>
      <c r="AY54" s="493">
        <f t="shared" si="13"/>
        <v>0</v>
      </c>
      <c r="AZ54" s="494"/>
      <c r="BA54" s="494"/>
      <c r="BB54" s="494"/>
      <c r="BC54" s="494" t="e">
        <f t="shared" si="14"/>
        <v>#REF!</v>
      </c>
      <c r="BD54" s="494"/>
      <c r="BE54" s="494"/>
      <c r="BF54" s="494"/>
      <c r="BG54" s="494" t="e">
        <f t="shared" si="15"/>
        <v>#REF!</v>
      </c>
      <c r="BH54" s="494"/>
      <c r="BI54" s="494"/>
    </row>
    <row r="55" spans="1:63">
      <c r="A55" s="503">
        <v>41</v>
      </c>
      <c r="B55" s="503"/>
      <c r="C55" s="503" t="str">
        <f>IF(入力ｼｰﾄ2!O55="","",入力ｼｰﾄ2!O55)</f>
        <v/>
      </c>
      <c r="D55" s="503"/>
      <c r="E55" s="503"/>
      <c r="F55" s="503"/>
      <c r="G55" s="503"/>
      <c r="H55" s="503"/>
      <c r="I55" s="506" t="e">
        <f>IF(入力ｼｰﾄ2!#REF!="","",入力ｼｰﾄ2!#REF!)</f>
        <v>#REF!</v>
      </c>
      <c r="J55" s="506"/>
      <c r="K55" s="506"/>
      <c r="L55" s="504">
        <f>IF(入力ｼｰﾄ2!U55="",0,入力ｼｰﾄ2!U55)</f>
        <v>0</v>
      </c>
      <c r="M55" s="504"/>
      <c r="N55" s="504"/>
      <c r="O55" s="504">
        <f>IF(入力ｼｰﾄ2!X55="",0,入力ｼｰﾄ2!X55)</f>
        <v>0</v>
      </c>
      <c r="P55" s="504"/>
      <c r="Q55" s="504"/>
      <c r="R55" s="504">
        <f>IF(入力ｼｰﾄ2!AA55="",0,入力ｼｰﾄ2!AA55)</f>
        <v>0</v>
      </c>
      <c r="S55" s="504"/>
      <c r="T55" s="504"/>
      <c r="U55" s="502">
        <f t="shared" si="11"/>
        <v>0</v>
      </c>
      <c r="V55" s="502"/>
      <c r="W55" s="502"/>
      <c r="X55" s="503">
        <f>IF(入力ｼｰﾄ2!AG55="",0,入力ｼｰﾄ2!AG55)</f>
        <v>0</v>
      </c>
      <c r="Y55" s="503"/>
      <c r="Z55" s="503"/>
      <c r="AA55" s="502">
        <f t="shared" si="12"/>
        <v>0</v>
      </c>
      <c r="AB55" s="502"/>
      <c r="AC55" s="502"/>
      <c r="AD55" s="502"/>
      <c r="AE55" s="501">
        <f>IF(入力ｼｰﾄ2!AN55="",0,入力ｼｰﾄ2!AN55)</f>
        <v>0</v>
      </c>
      <c r="AF55" s="501"/>
      <c r="AG55" s="501"/>
      <c r="AH55" s="501"/>
      <c r="AI55" s="501"/>
      <c r="AJ55" s="501"/>
      <c r="AK55" s="501"/>
      <c r="AL55" s="501"/>
      <c r="AM55" s="501"/>
      <c r="AN55" s="501"/>
      <c r="AO55" s="501"/>
      <c r="AP55" s="501"/>
      <c r="AQ55" s="501" t="e">
        <f>IF(AI55="-",入力ｼｰﾄ2!BX55,MIN((IF((AE55-AI55)&gt;0,AE55-AI55,0)),入力ｼｰﾄ2!BX55))</f>
        <v>#REF!</v>
      </c>
      <c r="AR55" s="501"/>
      <c r="AS55" s="501"/>
      <c r="AT55" s="501"/>
      <c r="AU55" s="501" t="e">
        <f t="shared" si="10"/>
        <v>#REF!</v>
      </c>
      <c r="AV55" s="501"/>
      <c r="AW55" s="501"/>
      <c r="AX55" s="501"/>
      <c r="AY55" s="493">
        <f t="shared" si="13"/>
        <v>0</v>
      </c>
      <c r="AZ55" s="494"/>
      <c r="BA55" s="494"/>
      <c r="BB55" s="494"/>
      <c r="BC55" s="494" t="e">
        <f t="shared" si="14"/>
        <v>#REF!</v>
      </c>
      <c r="BD55" s="494"/>
      <c r="BE55" s="494"/>
      <c r="BF55" s="494"/>
      <c r="BG55" s="494" t="e">
        <f t="shared" si="15"/>
        <v>#REF!</v>
      </c>
      <c r="BH55" s="494"/>
      <c r="BI55" s="494"/>
    </row>
    <row r="56" spans="1:63">
      <c r="A56" s="503">
        <v>42</v>
      </c>
      <c r="B56" s="503"/>
      <c r="C56" s="503" t="str">
        <f>IF(入力ｼｰﾄ2!O56="","",入力ｼｰﾄ2!O56)</f>
        <v/>
      </c>
      <c r="D56" s="503"/>
      <c r="E56" s="503"/>
      <c r="F56" s="503"/>
      <c r="G56" s="503"/>
      <c r="H56" s="503"/>
      <c r="I56" s="506" t="e">
        <f>IF(入力ｼｰﾄ2!#REF!="","",入力ｼｰﾄ2!#REF!)</f>
        <v>#REF!</v>
      </c>
      <c r="J56" s="506"/>
      <c r="K56" s="506"/>
      <c r="L56" s="504">
        <f>IF(入力ｼｰﾄ2!U56="",0,入力ｼｰﾄ2!U56)</f>
        <v>0</v>
      </c>
      <c r="M56" s="504"/>
      <c r="N56" s="504"/>
      <c r="O56" s="504">
        <f>IF(入力ｼｰﾄ2!X56="",0,入力ｼｰﾄ2!X56)</f>
        <v>0</v>
      </c>
      <c r="P56" s="504"/>
      <c r="Q56" s="504"/>
      <c r="R56" s="504">
        <f>IF(入力ｼｰﾄ2!AA56="",0,入力ｼｰﾄ2!AA56)</f>
        <v>0</v>
      </c>
      <c r="S56" s="504"/>
      <c r="T56" s="504"/>
      <c r="U56" s="502">
        <f t="shared" si="11"/>
        <v>0</v>
      </c>
      <c r="V56" s="502"/>
      <c r="W56" s="502"/>
      <c r="X56" s="503">
        <f>IF(入力ｼｰﾄ2!AG56="",0,入力ｼｰﾄ2!AG56)</f>
        <v>0</v>
      </c>
      <c r="Y56" s="503"/>
      <c r="Z56" s="503"/>
      <c r="AA56" s="502">
        <f t="shared" si="12"/>
        <v>0</v>
      </c>
      <c r="AB56" s="502"/>
      <c r="AC56" s="502"/>
      <c r="AD56" s="502"/>
      <c r="AE56" s="501">
        <f>IF(入力ｼｰﾄ2!AN56="",0,入力ｼｰﾄ2!AN56)</f>
        <v>0</v>
      </c>
      <c r="AF56" s="501"/>
      <c r="AG56" s="501"/>
      <c r="AH56" s="501"/>
      <c r="AI56" s="501"/>
      <c r="AJ56" s="501"/>
      <c r="AK56" s="501"/>
      <c r="AL56" s="501"/>
      <c r="AM56" s="501"/>
      <c r="AN56" s="501"/>
      <c r="AO56" s="501"/>
      <c r="AP56" s="501"/>
      <c r="AQ56" s="501" t="e">
        <f>IF(AI56="-",入力ｼｰﾄ2!BX56,MIN((IF((AE56-AI56)&gt;0,AE56-AI56,0)),入力ｼｰﾄ2!BX56))</f>
        <v>#REF!</v>
      </c>
      <c r="AR56" s="501"/>
      <c r="AS56" s="501"/>
      <c r="AT56" s="501"/>
      <c r="AU56" s="501" t="e">
        <f t="shared" si="10"/>
        <v>#REF!</v>
      </c>
      <c r="AV56" s="501"/>
      <c r="AW56" s="501"/>
      <c r="AX56" s="501"/>
      <c r="AY56" s="493">
        <f t="shared" si="13"/>
        <v>0</v>
      </c>
      <c r="AZ56" s="494"/>
      <c r="BA56" s="494"/>
      <c r="BB56" s="494"/>
      <c r="BC56" s="494" t="e">
        <f t="shared" si="14"/>
        <v>#REF!</v>
      </c>
      <c r="BD56" s="494"/>
      <c r="BE56" s="494"/>
      <c r="BF56" s="494"/>
      <c r="BG56" s="494" t="e">
        <f t="shared" si="15"/>
        <v>#REF!</v>
      </c>
      <c r="BH56" s="494"/>
      <c r="BI56" s="494"/>
    </row>
    <row r="57" spans="1:63">
      <c r="A57" s="503">
        <v>43</v>
      </c>
      <c r="B57" s="503"/>
      <c r="C57" s="503" t="str">
        <f>IF(入力ｼｰﾄ2!O57="","",入力ｼｰﾄ2!O57)</f>
        <v/>
      </c>
      <c r="D57" s="503"/>
      <c r="E57" s="503"/>
      <c r="F57" s="503"/>
      <c r="G57" s="503"/>
      <c r="H57" s="503"/>
      <c r="I57" s="506" t="e">
        <f>IF(入力ｼｰﾄ2!#REF!="","",入力ｼｰﾄ2!#REF!)</f>
        <v>#REF!</v>
      </c>
      <c r="J57" s="506"/>
      <c r="K57" s="506"/>
      <c r="L57" s="504">
        <f>IF(入力ｼｰﾄ2!U57="",0,入力ｼｰﾄ2!U57)</f>
        <v>0</v>
      </c>
      <c r="M57" s="504"/>
      <c r="N57" s="504"/>
      <c r="O57" s="504">
        <f>IF(入力ｼｰﾄ2!X57="",0,入力ｼｰﾄ2!X57)</f>
        <v>0</v>
      </c>
      <c r="P57" s="504"/>
      <c r="Q57" s="504"/>
      <c r="R57" s="504">
        <f>IF(入力ｼｰﾄ2!AA57="",0,入力ｼｰﾄ2!AA57)</f>
        <v>0</v>
      </c>
      <c r="S57" s="504"/>
      <c r="T57" s="504"/>
      <c r="U57" s="502">
        <f t="shared" si="11"/>
        <v>0</v>
      </c>
      <c r="V57" s="502"/>
      <c r="W57" s="502"/>
      <c r="X57" s="503">
        <f>IF(入力ｼｰﾄ2!AG57="",0,入力ｼｰﾄ2!AG57)</f>
        <v>0</v>
      </c>
      <c r="Y57" s="503"/>
      <c r="Z57" s="503"/>
      <c r="AA57" s="502">
        <f t="shared" si="12"/>
        <v>0</v>
      </c>
      <c r="AB57" s="502"/>
      <c r="AC57" s="502"/>
      <c r="AD57" s="502"/>
      <c r="AE57" s="501">
        <f>IF(入力ｼｰﾄ2!AN57="",0,入力ｼｰﾄ2!AN57)</f>
        <v>0</v>
      </c>
      <c r="AF57" s="501"/>
      <c r="AG57" s="501"/>
      <c r="AH57" s="501"/>
      <c r="AI57" s="501"/>
      <c r="AJ57" s="501"/>
      <c r="AK57" s="501"/>
      <c r="AL57" s="501"/>
      <c r="AM57" s="501"/>
      <c r="AN57" s="501"/>
      <c r="AO57" s="501"/>
      <c r="AP57" s="501"/>
      <c r="AQ57" s="501" t="e">
        <f>IF(AI57="-",入力ｼｰﾄ2!BX57,MIN((IF((AE57-AI57)&gt;0,AE57-AI57,0)),入力ｼｰﾄ2!BX57))</f>
        <v>#REF!</v>
      </c>
      <c r="AR57" s="501"/>
      <c r="AS57" s="501"/>
      <c r="AT57" s="501"/>
      <c r="AU57" s="501" t="e">
        <f t="shared" si="10"/>
        <v>#REF!</v>
      </c>
      <c r="AV57" s="501"/>
      <c r="AW57" s="501"/>
      <c r="AX57" s="501"/>
      <c r="AY57" s="493">
        <f t="shared" si="13"/>
        <v>0</v>
      </c>
      <c r="AZ57" s="494"/>
      <c r="BA57" s="494"/>
      <c r="BB57" s="494"/>
      <c r="BC57" s="494" t="e">
        <f t="shared" si="14"/>
        <v>#REF!</v>
      </c>
      <c r="BD57" s="494"/>
      <c r="BE57" s="494"/>
      <c r="BF57" s="494"/>
      <c r="BG57" s="494" t="e">
        <f t="shared" si="15"/>
        <v>#REF!</v>
      </c>
      <c r="BH57" s="494"/>
      <c r="BI57" s="494"/>
    </row>
    <row r="58" spans="1:63">
      <c r="A58" s="503">
        <v>44</v>
      </c>
      <c r="B58" s="503"/>
      <c r="C58" s="503" t="str">
        <f>IF(入力ｼｰﾄ2!O58="","",入力ｼｰﾄ2!O58)</f>
        <v/>
      </c>
      <c r="D58" s="503"/>
      <c r="E58" s="503"/>
      <c r="F58" s="503"/>
      <c r="G58" s="503"/>
      <c r="H58" s="503"/>
      <c r="I58" s="506" t="e">
        <f>IF(入力ｼｰﾄ2!#REF!="","",入力ｼｰﾄ2!#REF!)</f>
        <v>#REF!</v>
      </c>
      <c r="J58" s="506"/>
      <c r="K58" s="506"/>
      <c r="L58" s="504">
        <f>IF(入力ｼｰﾄ2!U58="",0,入力ｼｰﾄ2!U58)</f>
        <v>0</v>
      </c>
      <c r="M58" s="504"/>
      <c r="N58" s="504"/>
      <c r="O58" s="504">
        <f>IF(入力ｼｰﾄ2!X58="",0,入力ｼｰﾄ2!X58)</f>
        <v>0</v>
      </c>
      <c r="P58" s="504"/>
      <c r="Q58" s="504"/>
      <c r="R58" s="504">
        <f>IF(入力ｼｰﾄ2!AA58="",0,入力ｼｰﾄ2!AA58)</f>
        <v>0</v>
      </c>
      <c r="S58" s="504"/>
      <c r="T58" s="504"/>
      <c r="U58" s="502">
        <f t="shared" si="11"/>
        <v>0</v>
      </c>
      <c r="V58" s="502"/>
      <c r="W58" s="502"/>
      <c r="X58" s="503">
        <f>IF(入力ｼｰﾄ2!AG58="",0,入力ｼｰﾄ2!AG58)</f>
        <v>0</v>
      </c>
      <c r="Y58" s="503"/>
      <c r="Z58" s="503"/>
      <c r="AA58" s="502">
        <f t="shared" si="12"/>
        <v>0</v>
      </c>
      <c r="AB58" s="502"/>
      <c r="AC58" s="502"/>
      <c r="AD58" s="502"/>
      <c r="AE58" s="501">
        <f>IF(入力ｼｰﾄ2!AN58="",0,入力ｼｰﾄ2!AN58)</f>
        <v>0</v>
      </c>
      <c r="AF58" s="501"/>
      <c r="AG58" s="501"/>
      <c r="AH58" s="501"/>
      <c r="AI58" s="501"/>
      <c r="AJ58" s="501"/>
      <c r="AK58" s="501"/>
      <c r="AL58" s="501"/>
      <c r="AM58" s="501"/>
      <c r="AN58" s="501"/>
      <c r="AO58" s="501"/>
      <c r="AP58" s="501"/>
      <c r="AQ58" s="501" t="e">
        <f>IF(AI58="-",入力ｼｰﾄ2!BX58,MIN((IF((AE58-AI58)&gt;0,AE58-AI58,0)),入力ｼｰﾄ2!BX58))</f>
        <v>#REF!</v>
      </c>
      <c r="AR58" s="501"/>
      <c r="AS58" s="501"/>
      <c r="AT58" s="501"/>
      <c r="AU58" s="501" t="e">
        <f t="shared" si="10"/>
        <v>#REF!</v>
      </c>
      <c r="AV58" s="501"/>
      <c r="AW58" s="501"/>
      <c r="AX58" s="501"/>
      <c r="AY58" s="493">
        <f t="shared" si="13"/>
        <v>0</v>
      </c>
      <c r="AZ58" s="494"/>
      <c r="BA58" s="494"/>
      <c r="BB58" s="494"/>
      <c r="BC58" s="494" t="e">
        <f t="shared" si="14"/>
        <v>#REF!</v>
      </c>
      <c r="BD58" s="494"/>
      <c r="BE58" s="494"/>
      <c r="BF58" s="494"/>
      <c r="BG58" s="494" t="e">
        <f t="shared" si="15"/>
        <v>#REF!</v>
      </c>
      <c r="BH58" s="494"/>
      <c r="BI58" s="494"/>
    </row>
    <row r="59" spans="1:63">
      <c r="A59" s="503">
        <v>45</v>
      </c>
      <c r="B59" s="503"/>
      <c r="C59" s="503" t="str">
        <f>IF(入力ｼｰﾄ2!O59="","",入力ｼｰﾄ2!O59)</f>
        <v/>
      </c>
      <c r="D59" s="503"/>
      <c r="E59" s="503"/>
      <c r="F59" s="503"/>
      <c r="G59" s="503"/>
      <c r="H59" s="503"/>
      <c r="I59" s="506" t="e">
        <f>IF(入力ｼｰﾄ2!#REF!="","",入力ｼｰﾄ2!#REF!)</f>
        <v>#REF!</v>
      </c>
      <c r="J59" s="506"/>
      <c r="K59" s="506"/>
      <c r="L59" s="504">
        <f>IF(入力ｼｰﾄ2!U59="",0,入力ｼｰﾄ2!U59)</f>
        <v>0</v>
      </c>
      <c r="M59" s="504"/>
      <c r="N59" s="504"/>
      <c r="O59" s="504">
        <f>IF(入力ｼｰﾄ2!X59="",0,入力ｼｰﾄ2!X59)</f>
        <v>0</v>
      </c>
      <c r="P59" s="504"/>
      <c r="Q59" s="504"/>
      <c r="R59" s="504">
        <f>IF(入力ｼｰﾄ2!AA59="",0,入力ｼｰﾄ2!AA59)</f>
        <v>0</v>
      </c>
      <c r="S59" s="504"/>
      <c r="T59" s="504"/>
      <c r="U59" s="502">
        <f t="shared" si="11"/>
        <v>0</v>
      </c>
      <c r="V59" s="502"/>
      <c r="W59" s="502"/>
      <c r="X59" s="503">
        <f>IF(入力ｼｰﾄ2!AG59="",0,入力ｼｰﾄ2!AG59)</f>
        <v>0</v>
      </c>
      <c r="Y59" s="503"/>
      <c r="Z59" s="503"/>
      <c r="AA59" s="502">
        <f t="shared" si="12"/>
        <v>0</v>
      </c>
      <c r="AB59" s="502"/>
      <c r="AC59" s="502"/>
      <c r="AD59" s="502"/>
      <c r="AE59" s="501">
        <f>IF(入力ｼｰﾄ2!AN59="",0,入力ｼｰﾄ2!AN59)</f>
        <v>0</v>
      </c>
      <c r="AF59" s="501"/>
      <c r="AG59" s="501"/>
      <c r="AH59" s="501"/>
      <c r="AI59" s="501"/>
      <c r="AJ59" s="501"/>
      <c r="AK59" s="501"/>
      <c r="AL59" s="501"/>
      <c r="AM59" s="501"/>
      <c r="AN59" s="501"/>
      <c r="AO59" s="501"/>
      <c r="AP59" s="501"/>
      <c r="AQ59" s="501" t="e">
        <f>IF(AI59="-",入力ｼｰﾄ2!BX59,MIN((IF((AE59-AI59)&gt;0,AE59-AI59,0)),入力ｼｰﾄ2!BX59))</f>
        <v>#REF!</v>
      </c>
      <c r="AR59" s="501"/>
      <c r="AS59" s="501"/>
      <c r="AT59" s="501"/>
      <c r="AU59" s="501" t="e">
        <f t="shared" si="10"/>
        <v>#REF!</v>
      </c>
      <c r="AV59" s="501"/>
      <c r="AW59" s="501"/>
      <c r="AX59" s="501"/>
      <c r="AY59" s="493">
        <f t="shared" si="13"/>
        <v>0</v>
      </c>
      <c r="AZ59" s="494"/>
      <c r="BA59" s="494"/>
      <c r="BB59" s="494"/>
      <c r="BC59" s="494" t="e">
        <f t="shared" si="14"/>
        <v>#REF!</v>
      </c>
      <c r="BD59" s="494"/>
      <c r="BE59" s="494"/>
      <c r="BF59" s="494"/>
      <c r="BG59" s="494" t="e">
        <f t="shared" si="15"/>
        <v>#REF!</v>
      </c>
      <c r="BH59" s="494"/>
      <c r="BI59" s="494"/>
    </row>
    <row r="60" spans="1:63">
      <c r="A60" s="503">
        <v>46</v>
      </c>
      <c r="B60" s="503"/>
      <c r="C60" s="503" t="str">
        <f>IF(入力ｼｰﾄ2!O60="","",入力ｼｰﾄ2!O60)</f>
        <v/>
      </c>
      <c r="D60" s="503"/>
      <c r="E60" s="503"/>
      <c r="F60" s="503"/>
      <c r="G60" s="503"/>
      <c r="H60" s="503"/>
      <c r="I60" s="506" t="e">
        <f>IF(入力ｼｰﾄ2!#REF!="","",入力ｼｰﾄ2!#REF!)</f>
        <v>#REF!</v>
      </c>
      <c r="J60" s="506"/>
      <c r="K60" s="506"/>
      <c r="L60" s="504">
        <f>IF(入力ｼｰﾄ2!U60="",0,入力ｼｰﾄ2!U60)</f>
        <v>0</v>
      </c>
      <c r="M60" s="504"/>
      <c r="N60" s="504"/>
      <c r="O60" s="504">
        <f>IF(入力ｼｰﾄ2!X60="",0,入力ｼｰﾄ2!X60)</f>
        <v>0</v>
      </c>
      <c r="P60" s="504"/>
      <c r="Q60" s="504"/>
      <c r="R60" s="504">
        <f>IF(入力ｼｰﾄ2!AA60="",0,入力ｼｰﾄ2!AA60)</f>
        <v>0</v>
      </c>
      <c r="S60" s="504"/>
      <c r="T60" s="504"/>
      <c r="U60" s="502">
        <f t="shared" si="11"/>
        <v>0</v>
      </c>
      <c r="V60" s="502"/>
      <c r="W60" s="502"/>
      <c r="X60" s="503">
        <f>IF(入力ｼｰﾄ2!AG60="",0,入力ｼｰﾄ2!AG60)</f>
        <v>0</v>
      </c>
      <c r="Y60" s="503"/>
      <c r="Z60" s="503"/>
      <c r="AA60" s="502">
        <f t="shared" si="12"/>
        <v>0</v>
      </c>
      <c r="AB60" s="502"/>
      <c r="AC60" s="502"/>
      <c r="AD60" s="502"/>
      <c r="AE60" s="501">
        <f>IF(入力ｼｰﾄ2!AN60="",0,入力ｼｰﾄ2!AN60)</f>
        <v>0</v>
      </c>
      <c r="AF60" s="501"/>
      <c r="AG60" s="501"/>
      <c r="AH60" s="501"/>
      <c r="AI60" s="501" t="str">
        <f>IF(OR(入力ｼｰﾄ2!BU60=TRUE,入力ｼｰﾄ2!BV60=TRUE),13500,IF(入力ｼｰﾄ2!BW60=TRUE,"内装材は","-"))</f>
        <v>-</v>
      </c>
      <c r="AJ60" s="501"/>
      <c r="AK60" s="501"/>
      <c r="AL60" s="501"/>
      <c r="AM60" s="501" t="str">
        <f>IF(AI60="-","-",IF(入力ｼｰﾄ2!BW60=TRUE,"併用付加",ROUNDDOWN(AA60*AI60,0)))</f>
        <v>-</v>
      </c>
      <c r="AN60" s="501"/>
      <c r="AO60" s="501"/>
      <c r="AP60" s="501"/>
      <c r="AQ60" s="501" t="e">
        <f>IF(AI60="-",入力ｼｰﾄ2!BX60,MIN((IF((AE60-AI60)&gt;0,AE60-AI60,0)),入力ｼｰﾄ2!BX60))</f>
        <v>#REF!</v>
      </c>
      <c r="AR60" s="501"/>
      <c r="AS60" s="501"/>
      <c r="AT60" s="501"/>
      <c r="AU60" s="501" t="e">
        <f t="shared" si="10"/>
        <v>#REF!</v>
      </c>
      <c r="AV60" s="501"/>
      <c r="AW60" s="501"/>
      <c r="AX60" s="501"/>
      <c r="AY60" s="493">
        <f t="shared" si="13"/>
        <v>0</v>
      </c>
      <c r="AZ60" s="494"/>
      <c r="BA60" s="494"/>
      <c r="BB60" s="494"/>
      <c r="BC60" s="494" t="e">
        <f t="shared" si="14"/>
        <v>#REF!</v>
      </c>
      <c r="BD60" s="494"/>
      <c r="BE60" s="494"/>
      <c r="BF60" s="494"/>
      <c r="BG60" s="494" t="e">
        <f t="shared" si="15"/>
        <v>#REF!</v>
      </c>
      <c r="BH60" s="494"/>
      <c r="BI60" s="494"/>
    </row>
    <row r="61" spans="1:63">
      <c r="A61" s="503">
        <v>47</v>
      </c>
      <c r="B61" s="503"/>
      <c r="C61" s="503" t="str">
        <f>IF(入力ｼｰﾄ2!O61="","",入力ｼｰﾄ2!O61)</f>
        <v/>
      </c>
      <c r="D61" s="503"/>
      <c r="E61" s="503"/>
      <c r="F61" s="503"/>
      <c r="G61" s="503"/>
      <c r="H61" s="503"/>
      <c r="I61" s="506" t="e">
        <f>IF(入力ｼｰﾄ2!#REF!="","",入力ｼｰﾄ2!#REF!)</f>
        <v>#REF!</v>
      </c>
      <c r="J61" s="506"/>
      <c r="K61" s="506"/>
      <c r="L61" s="504">
        <f>IF(入力ｼｰﾄ2!U61="",0,入力ｼｰﾄ2!U61)</f>
        <v>0</v>
      </c>
      <c r="M61" s="504"/>
      <c r="N61" s="504"/>
      <c r="O61" s="504">
        <f>IF(入力ｼｰﾄ2!X61="",0,入力ｼｰﾄ2!X61)</f>
        <v>0</v>
      </c>
      <c r="P61" s="504"/>
      <c r="Q61" s="504"/>
      <c r="R61" s="504">
        <f>IF(入力ｼｰﾄ2!AA61="",0,入力ｼｰﾄ2!AA61)</f>
        <v>0</v>
      </c>
      <c r="S61" s="504"/>
      <c r="T61" s="504"/>
      <c r="U61" s="502">
        <f t="shared" si="11"/>
        <v>0</v>
      </c>
      <c r="V61" s="502"/>
      <c r="W61" s="502"/>
      <c r="X61" s="503">
        <f>IF(入力ｼｰﾄ2!AG61="",0,入力ｼｰﾄ2!AG61)</f>
        <v>0</v>
      </c>
      <c r="Y61" s="503"/>
      <c r="Z61" s="503"/>
      <c r="AA61" s="502">
        <f t="shared" si="12"/>
        <v>0</v>
      </c>
      <c r="AB61" s="502"/>
      <c r="AC61" s="502"/>
      <c r="AD61" s="502"/>
      <c r="AE61" s="501">
        <f>IF(入力ｼｰﾄ2!AN61="",0,入力ｼｰﾄ2!AN61)</f>
        <v>0</v>
      </c>
      <c r="AF61" s="501"/>
      <c r="AG61" s="501"/>
      <c r="AH61" s="501"/>
      <c r="AI61" s="501" t="str">
        <f>IF(OR(入力ｼｰﾄ2!BU61=TRUE,入力ｼｰﾄ2!BV61=TRUE),13500,IF(入力ｼｰﾄ2!BW61=TRUE,"内装材は","-"))</f>
        <v>-</v>
      </c>
      <c r="AJ61" s="501"/>
      <c r="AK61" s="501"/>
      <c r="AL61" s="501"/>
      <c r="AM61" s="501" t="str">
        <f>IF(AI61="-","-",IF(入力ｼｰﾄ2!BW61=TRUE,"併用付加",ROUNDDOWN(AA61*AI61,0)))</f>
        <v>-</v>
      </c>
      <c r="AN61" s="501"/>
      <c r="AO61" s="501"/>
      <c r="AP61" s="501"/>
      <c r="AQ61" s="501" t="e">
        <f>IF(AI61="-",入力ｼｰﾄ2!BX61,MIN((IF((AE61-AI61)&gt;0,AE61-AI61,0)),入力ｼｰﾄ2!BX61))</f>
        <v>#REF!</v>
      </c>
      <c r="AR61" s="501"/>
      <c r="AS61" s="501"/>
      <c r="AT61" s="501"/>
      <c r="AU61" s="501" t="e">
        <f t="shared" si="10"/>
        <v>#REF!</v>
      </c>
      <c r="AV61" s="501"/>
      <c r="AW61" s="501"/>
      <c r="AX61" s="501"/>
      <c r="AY61" s="493">
        <f t="shared" si="13"/>
        <v>0</v>
      </c>
      <c r="AZ61" s="494"/>
      <c r="BA61" s="494"/>
      <c r="BB61" s="494"/>
      <c r="BC61" s="494" t="e">
        <f t="shared" si="14"/>
        <v>#REF!</v>
      </c>
      <c r="BD61" s="494"/>
      <c r="BE61" s="494"/>
      <c r="BF61" s="494"/>
      <c r="BG61" s="494" t="e">
        <f t="shared" si="15"/>
        <v>#REF!</v>
      </c>
      <c r="BH61" s="494"/>
      <c r="BI61" s="494"/>
    </row>
    <row r="62" spans="1:63">
      <c r="A62" s="503">
        <v>48</v>
      </c>
      <c r="B62" s="503"/>
      <c r="C62" s="503" t="str">
        <f>IF(入力ｼｰﾄ2!O62="","",入力ｼｰﾄ2!O62)</f>
        <v/>
      </c>
      <c r="D62" s="503"/>
      <c r="E62" s="503"/>
      <c r="F62" s="503"/>
      <c r="G62" s="503"/>
      <c r="H62" s="503"/>
      <c r="I62" s="506" t="e">
        <f>IF(入力ｼｰﾄ2!#REF!="","",入力ｼｰﾄ2!#REF!)</f>
        <v>#REF!</v>
      </c>
      <c r="J62" s="506"/>
      <c r="K62" s="506"/>
      <c r="L62" s="504">
        <f>IF(入力ｼｰﾄ2!U62="",0,入力ｼｰﾄ2!U62)</f>
        <v>0</v>
      </c>
      <c r="M62" s="504"/>
      <c r="N62" s="504"/>
      <c r="O62" s="504">
        <f>IF(入力ｼｰﾄ2!X62="",0,入力ｼｰﾄ2!X62)</f>
        <v>0</v>
      </c>
      <c r="P62" s="504"/>
      <c r="Q62" s="504"/>
      <c r="R62" s="504">
        <f>IF(入力ｼｰﾄ2!AA62="",0,入力ｼｰﾄ2!AA62)</f>
        <v>0</v>
      </c>
      <c r="S62" s="504"/>
      <c r="T62" s="504"/>
      <c r="U62" s="502">
        <f t="shared" si="11"/>
        <v>0</v>
      </c>
      <c r="V62" s="502"/>
      <c r="W62" s="502"/>
      <c r="X62" s="503">
        <f>IF(入力ｼｰﾄ2!AG62="",0,入力ｼｰﾄ2!AG62)</f>
        <v>0</v>
      </c>
      <c r="Y62" s="503"/>
      <c r="Z62" s="503"/>
      <c r="AA62" s="502">
        <f t="shared" si="12"/>
        <v>0</v>
      </c>
      <c r="AB62" s="502"/>
      <c r="AC62" s="502"/>
      <c r="AD62" s="502"/>
      <c r="AE62" s="501">
        <f>IF(入力ｼｰﾄ2!AN62="",0,入力ｼｰﾄ2!AN62)</f>
        <v>0</v>
      </c>
      <c r="AF62" s="501"/>
      <c r="AG62" s="501"/>
      <c r="AH62" s="501"/>
      <c r="AI62" s="501" t="str">
        <f>IF(OR(入力ｼｰﾄ2!BU62=TRUE,入力ｼｰﾄ2!BV62=TRUE),13500,IF(入力ｼｰﾄ2!BW62=TRUE,"内装材は","-"))</f>
        <v>-</v>
      </c>
      <c r="AJ62" s="501"/>
      <c r="AK62" s="501"/>
      <c r="AL62" s="501"/>
      <c r="AM62" s="501" t="str">
        <f>IF(AI62="-","-",IF(入力ｼｰﾄ2!BW62=TRUE,"併用付加",ROUNDDOWN(AA62*AI62,0)))</f>
        <v>-</v>
      </c>
      <c r="AN62" s="501"/>
      <c r="AO62" s="501"/>
      <c r="AP62" s="501"/>
      <c r="AQ62" s="501" t="e">
        <f>IF(AI62="-",入力ｼｰﾄ2!BX62,MIN((IF((AE62-AI62)&gt;0,AE62-AI62,0)),入力ｼｰﾄ2!BX62))</f>
        <v>#REF!</v>
      </c>
      <c r="AR62" s="501"/>
      <c r="AS62" s="501"/>
      <c r="AT62" s="501"/>
      <c r="AU62" s="501" t="e">
        <f t="shared" si="10"/>
        <v>#REF!</v>
      </c>
      <c r="AV62" s="501"/>
      <c r="AW62" s="501"/>
      <c r="AX62" s="501"/>
      <c r="AY62" s="493">
        <f t="shared" si="13"/>
        <v>0</v>
      </c>
      <c r="AZ62" s="494"/>
      <c r="BA62" s="494"/>
      <c r="BB62" s="494"/>
      <c r="BC62" s="494" t="e">
        <f t="shared" si="14"/>
        <v>#REF!</v>
      </c>
      <c r="BD62" s="494"/>
      <c r="BE62" s="494"/>
      <c r="BF62" s="494"/>
      <c r="BG62" s="494" t="e">
        <f t="shared" si="15"/>
        <v>#REF!</v>
      </c>
      <c r="BH62" s="494"/>
      <c r="BI62" s="494"/>
    </row>
    <row r="63" spans="1:63">
      <c r="A63" s="503">
        <v>49</v>
      </c>
      <c r="B63" s="503"/>
      <c r="C63" s="503" t="str">
        <f>IF(入力ｼｰﾄ2!O63="","",入力ｼｰﾄ2!O63)</f>
        <v/>
      </c>
      <c r="D63" s="503"/>
      <c r="E63" s="503"/>
      <c r="F63" s="503"/>
      <c r="G63" s="503"/>
      <c r="H63" s="503"/>
      <c r="I63" s="506" t="e">
        <f>IF(入力ｼｰﾄ2!#REF!="","",入力ｼｰﾄ2!#REF!)</f>
        <v>#REF!</v>
      </c>
      <c r="J63" s="506"/>
      <c r="K63" s="506"/>
      <c r="L63" s="504">
        <f>IF(入力ｼｰﾄ2!U63="",0,入力ｼｰﾄ2!U63)</f>
        <v>0</v>
      </c>
      <c r="M63" s="504"/>
      <c r="N63" s="504"/>
      <c r="O63" s="504">
        <f>IF(入力ｼｰﾄ2!X63="",0,入力ｼｰﾄ2!X63)</f>
        <v>0</v>
      </c>
      <c r="P63" s="504"/>
      <c r="Q63" s="504"/>
      <c r="R63" s="504">
        <f>IF(入力ｼｰﾄ2!AA63="",0,入力ｼｰﾄ2!AA63)</f>
        <v>0</v>
      </c>
      <c r="S63" s="504"/>
      <c r="T63" s="504"/>
      <c r="U63" s="502">
        <f t="shared" si="11"/>
        <v>0</v>
      </c>
      <c r="V63" s="502"/>
      <c r="W63" s="502"/>
      <c r="X63" s="503">
        <f>IF(入力ｼｰﾄ2!AG63="",0,入力ｼｰﾄ2!AG63)</f>
        <v>0</v>
      </c>
      <c r="Y63" s="503"/>
      <c r="Z63" s="503"/>
      <c r="AA63" s="502">
        <f t="shared" si="12"/>
        <v>0</v>
      </c>
      <c r="AB63" s="502"/>
      <c r="AC63" s="502"/>
      <c r="AD63" s="502"/>
      <c r="AE63" s="501">
        <f>IF(入力ｼｰﾄ2!AN63="",0,入力ｼｰﾄ2!AN63)</f>
        <v>0</v>
      </c>
      <c r="AF63" s="501"/>
      <c r="AG63" s="501"/>
      <c r="AH63" s="501"/>
      <c r="AI63" s="501" t="str">
        <f>IF(OR(入力ｼｰﾄ2!BU63=TRUE,入力ｼｰﾄ2!BV63=TRUE),13500,IF(入力ｼｰﾄ2!BW63=TRUE,"内装材は","-"))</f>
        <v>-</v>
      </c>
      <c r="AJ63" s="501"/>
      <c r="AK63" s="501"/>
      <c r="AL63" s="501"/>
      <c r="AM63" s="501" t="str">
        <f>IF(AI63="-","-",IF(入力ｼｰﾄ2!BW63=TRUE,"併用付加",ROUNDDOWN(AA63*AI63,0)))</f>
        <v>-</v>
      </c>
      <c r="AN63" s="501"/>
      <c r="AO63" s="501"/>
      <c r="AP63" s="501"/>
      <c r="AQ63" s="501" t="e">
        <f>IF(AI63="-",入力ｼｰﾄ2!BX63,MIN((IF((AE63-AI63)&gt;0,AE63-AI63,0)),入力ｼｰﾄ2!BX63))</f>
        <v>#REF!</v>
      </c>
      <c r="AR63" s="501"/>
      <c r="AS63" s="501"/>
      <c r="AT63" s="501"/>
      <c r="AU63" s="501" t="e">
        <f t="shared" si="10"/>
        <v>#REF!</v>
      </c>
      <c r="AV63" s="501"/>
      <c r="AW63" s="501"/>
      <c r="AX63" s="501"/>
      <c r="AY63" s="493">
        <f t="shared" si="13"/>
        <v>0</v>
      </c>
      <c r="AZ63" s="494"/>
      <c r="BA63" s="494"/>
      <c r="BB63" s="494"/>
      <c r="BC63" s="494" t="e">
        <f t="shared" si="14"/>
        <v>#REF!</v>
      </c>
      <c r="BD63" s="494"/>
      <c r="BE63" s="494"/>
      <c r="BF63" s="494"/>
      <c r="BG63" s="494" t="e">
        <f t="shared" si="15"/>
        <v>#REF!</v>
      </c>
      <c r="BH63" s="494"/>
      <c r="BI63" s="494"/>
    </row>
    <row r="64" spans="1:63">
      <c r="A64" s="503">
        <v>50</v>
      </c>
      <c r="B64" s="503"/>
      <c r="C64" s="503" t="str">
        <f>IF(入力ｼｰﾄ2!O64="","",入力ｼｰﾄ2!O64)</f>
        <v/>
      </c>
      <c r="D64" s="503"/>
      <c r="E64" s="503"/>
      <c r="F64" s="503"/>
      <c r="G64" s="503"/>
      <c r="H64" s="503"/>
      <c r="I64" s="506" t="e">
        <f>IF(入力ｼｰﾄ2!#REF!="","",入力ｼｰﾄ2!#REF!)</f>
        <v>#REF!</v>
      </c>
      <c r="J64" s="506"/>
      <c r="K64" s="506"/>
      <c r="L64" s="504">
        <f>IF(入力ｼｰﾄ2!U64="",0,入力ｼｰﾄ2!U64)</f>
        <v>0</v>
      </c>
      <c r="M64" s="504"/>
      <c r="N64" s="504"/>
      <c r="O64" s="504">
        <f>IF(入力ｼｰﾄ2!X64="",0,入力ｼｰﾄ2!X64)</f>
        <v>0</v>
      </c>
      <c r="P64" s="504"/>
      <c r="Q64" s="504"/>
      <c r="R64" s="504">
        <f>IF(入力ｼｰﾄ2!AA64="",0,入力ｼｰﾄ2!AA64)</f>
        <v>0</v>
      </c>
      <c r="S64" s="504"/>
      <c r="T64" s="504"/>
      <c r="U64" s="502">
        <f t="shared" si="11"/>
        <v>0</v>
      </c>
      <c r="V64" s="502"/>
      <c r="W64" s="502"/>
      <c r="X64" s="503">
        <f>IF(入力ｼｰﾄ2!AG64="",0,入力ｼｰﾄ2!AG64)</f>
        <v>0</v>
      </c>
      <c r="Y64" s="503"/>
      <c r="Z64" s="503"/>
      <c r="AA64" s="502">
        <f t="shared" si="12"/>
        <v>0</v>
      </c>
      <c r="AB64" s="502"/>
      <c r="AC64" s="502"/>
      <c r="AD64" s="502"/>
      <c r="AE64" s="501">
        <f>IF(入力ｼｰﾄ2!AN64="",0,入力ｼｰﾄ2!AN64)</f>
        <v>0</v>
      </c>
      <c r="AF64" s="501"/>
      <c r="AG64" s="501"/>
      <c r="AH64" s="501"/>
      <c r="AI64" s="501" t="str">
        <f>IF(OR(入力ｼｰﾄ2!BU64=TRUE,入力ｼｰﾄ2!BV64=TRUE),13500,IF(入力ｼｰﾄ2!BW64=TRUE,"内装材は","-"))</f>
        <v>-</v>
      </c>
      <c r="AJ64" s="501"/>
      <c r="AK64" s="501"/>
      <c r="AL64" s="501"/>
      <c r="AM64" s="501" t="str">
        <f>IF(AI64="-","-",IF(入力ｼｰﾄ2!BW64=TRUE,"併用付加",ROUNDDOWN(AA64*AI64,0)))</f>
        <v>-</v>
      </c>
      <c r="AN64" s="501"/>
      <c r="AO64" s="501"/>
      <c r="AP64" s="501"/>
      <c r="AQ64" s="501" t="e">
        <f>IF(AI64="-",入力ｼｰﾄ2!BX64,MIN((IF((AE64-AI64)&gt;0,AE64-AI64,0)),入力ｼｰﾄ2!BX64))</f>
        <v>#REF!</v>
      </c>
      <c r="AR64" s="501"/>
      <c r="AS64" s="501"/>
      <c r="AT64" s="501"/>
      <c r="AU64" s="501" t="e">
        <f t="shared" si="10"/>
        <v>#REF!</v>
      </c>
      <c r="AV64" s="501"/>
      <c r="AW64" s="501"/>
      <c r="AX64" s="501"/>
      <c r="AY64" s="493">
        <f t="shared" si="13"/>
        <v>0</v>
      </c>
      <c r="AZ64" s="494"/>
      <c r="BA64" s="494"/>
      <c r="BB64" s="494"/>
      <c r="BC64" s="494" t="e">
        <f t="shared" si="14"/>
        <v>#REF!</v>
      </c>
      <c r="BD64" s="494"/>
      <c r="BE64" s="494"/>
      <c r="BF64" s="494"/>
      <c r="BG64" s="494" t="e">
        <f t="shared" si="15"/>
        <v>#REF!</v>
      </c>
      <c r="BH64" s="494"/>
      <c r="BI64" s="494"/>
      <c r="BK64" s="128" t="e">
        <f>SUM(AU59:AX61)</f>
        <v>#REF!</v>
      </c>
    </row>
    <row r="65" spans="1:61">
      <c r="A65" s="503">
        <v>51</v>
      </c>
      <c r="B65" s="503"/>
      <c r="C65" s="503" t="str">
        <f>IF(入力ｼｰﾄ2!O65="","",入力ｼｰﾄ2!O65)</f>
        <v/>
      </c>
      <c r="D65" s="503"/>
      <c r="E65" s="503"/>
      <c r="F65" s="503"/>
      <c r="G65" s="503"/>
      <c r="H65" s="503"/>
      <c r="I65" s="506" t="e">
        <f>IF(入力ｼｰﾄ2!#REF!="","",入力ｼｰﾄ2!#REF!)</f>
        <v>#REF!</v>
      </c>
      <c r="J65" s="506"/>
      <c r="K65" s="506"/>
      <c r="L65" s="504">
        <f>IF(入力ｼｰﾄ2!U65="",0,入力ｼｰﾄ2!U65)</f>
        <v>0</v>
      </c>
      <c r="M65" s="504"/>
      <c r="N65" s="504"/>
      <c r="O65" s="504">
        <f>IF(入力ｼｰﾄ2!X65="",0,入力ｼｰﾄ2!X65)</f>
        <v>0</v>
      </c>
      <c r="P65" s="504"/>
      <c r="Q65" s="504"/>
      <c r="R65" s="504">
        <f>IF(入力ｼｰﾄ2!AA65="",0,入力ｼｰﾄ2!AA65)</f>
        <v>0</v>
      </c>
      <c r="S65" s="504"/>
      <c r="T65" s="504"/>
      <c r="U65" s="502">
        <f t="shared" si="11"/>
        <v>0</v>
      </c>
      <c r="V65" s="502"/>
      <c r="W65" s="502"/>
      <c r="X65" s="503">
        <f>IF(入力ｼｰﾄ2!AG65="",0,入力ｼｰﾄ2!AG65)</f>
        <v>0</v>
      </c>
      <c r="Y65" s="503"/>
      <c r="Z65" s="503"/>
      <c r="AA65" s="502">
        <f t="shared" si="12"/>
        <v>0</v>
      </c>
      <c r="AB65" s="502"/>
      <c r="AC65" s="502"/>
      <c r="AD65" s="502"/>
      <c r="AE65" s="501">
        <f>IF(入力ｼｰﾄ2!AN65="",0,入力ｼｰﾄ2!AN65)</f>
        <v>0</v>
      </c>
      <c r="AF65" s="501"/>
      <c r="AG65" s="501"/>
      <c r="AH65" s="501"/>
      <c r="AI65" s="501" t="str">
        <f>IF(OR(入力ｼｰﾄ2!BU65=TRUE,入力ｼｰﾄ2!BV65=TRUE),13500,IF(入力ｼｰﾄ2!BW65=TRUE,"内装材は","-"))</f>
        <v>-</v>
      </c>
      <c r="AJ65" s="501"/>
      <c r="AK65" s="501"/>
      <c r="AL65" s="501"/>
      <c r="AM65" s="501" t="str">
        <f>IF(AI65="-","-",IF(入力ｼｰﾄ2!BW65=TRUE,"併用付加",ROUNDDOWN(AA65*AI65,0)))</f>
        <v>-</v>
      </c>
      <c r="AN65" s="501"/>
      <c r="AO65" s="501"/>
      <c r="AP65" s="501"/>
      <c r="AQ65" s="501" t="e">
        <f>IF(AI65="-",入力ｼｰﾄ2!BX65,MIN((IF((AE65-AI65)&gt;0,AE65-AI65,0)),入力ｼｰﾄ2!BX65))</f>
        <v>#REF!</v>
      </c>
      <c r="AR65" s="501"/>
      <c r="AS65" s="501"/>
      <c r="AT65" s="501"/>
      <c r="AU65" s="501" t="e">
        <f t="shared" si="10"/>
        <v>#REF!</v>
      </c>
      <c r="AV65" s="501"/>
      <c r="AW65" s="501"/>
      <c r="AX65" s="501"/>
      <c r="AY65" s="493">
        <f t="shared" si="13"/>
        <v>0</v>
      </c>
      <c r="AZ65" s="494"/>
      <c r="BA65" s="494"/>
      <c r="BB65" s="494"/>
      <c r="BC65" s="494" t="e">
        <f t="shared" si="14"/>
        <v>#REF!</v>
      </c>
      <c r="BD65" s="494"/>
      <c r="BE65" s="494"/>
      <c r="BF65" s="494"/>
      <c r="BG65" s="494" t="e">
        <f t="shared" si="15"/>
        <v>#REF!</v>
      </c>
      <c r="BH65" s="494"/>
      <c r="BI65" s="494"/>
    </row>
    <row r="66" spans="1:61">
      <c r="A66" s="503">
        <v>52</v>
      </c>
      <c r="B66" s="503"/>
      <c r="C66" s="503" t="str">
        <f>IF(入力ｼｰﾄ2!O66="","",入力ｼｰﾄ2!O66)</f>
        <v/>
      </c>
      <c r="D66" s="503"/>
      <c r="E66" s="503"/>
      <c r="F66" s="503"/>
      <c r="G66" s="503"/>
      <c r="H66" s="503"/>
      <c r="I66" s="506" t="e">
        <f>IF(入力ｼｰﾄ2!#REF!="","",入力ｼｰﾄ2!#REF!)</f>
        <v>#REF!</v>
      </c>
      <c r="J66" s="506"/>
      <c r="K66" s="506"/>
      <c r="L66" s="504">
        <f>IF(入力ｼｰﾄ2!U66="",0,入力ｼｰﾄ2!U66)</f>
        <v>0</v>
      </c>
      <c r="M66" s="504"/>
      <c r="N66" s="504"/>
      <c r="O66" s="504">
        <f>IF(入力ｼｰﾄ2!X66="",0,入力ｼｰﾄ2!X66)</f>
        <v>0</v>
      </c>
      <c r="P66" s="504"/>
      <c r="Q66" s="504"/>
      <c r="R66" s="504">
        <f>IF(入力ｼｰﾄ2!AA66="",0,入力ｼｰﾄ2!AA66)</f>
        <v>0</v>
      </c>
      <c r="S66" s="504"/>
      <c r="T66" s="504"/>
      <c r="U66" s="502">
        <f t="shared" si="11"/>
        <v>0</v>
      </c>
      <c r="V66" s="502"/>
      <c r="W66" s="502"/>
      <c r="X66" s="503">
        <f>IF(入力ｼｰﾄ2!AG66="",0,入力ｼｰﾄ2!AG66)</f>
        <v>0</v>
      </c>
      <c r="Y66" s="503"/>
      <c r="Z66" s="503"/>
      <c r="AA66" s="502">
        <f t="shared" si="12"/>
        <v>0</v>
      </c>
      <c r="AB66" s="502"/>
      <c r="AC66" s="502"/>
      <c r="AD66" s="502"/>
      <c r="AE66" s="501">
        <f>IF(入力ｼｰﾄ2!AN66="",0,入力ｼｰﾄ2!AN66)</f>
        <v>0</v>
      </c>
      <c r="AF66" s="501"/>
      <c r="AG66" s="501"/>
      <c r="AH66" s="501"/>
      <c r="AI66" s="501" t="str">
        <f>IF(OR(入力ｼｰﾄ2!BU66=TRUE,入力ｼｰﾄ2!BV66=TRUE),13500,IF(入力ｼｰﾄ2!BW66=TRUE,"内装材は","-"))</f>
        <v>-</v>
      </c>
      <c r="AJ66" s="501"/>
      <c r="AK66" s="501"/>
      <c r="AL66" s="501"/>
      <c r="AM66" s="501" t="str">
        <f>IF(AI66="-","-",IF(入力ｼｰﾄ2!BW66=TRUE,"併用付加",ROUNDDOWN(AA66*AI66,0)))</f>
        <v>-</v>
      </c>
      <c r="AN66" s="501"/>
      <c r="AO66" s="501"/>
      <c r="AP66" s="501"/>
      <c r="AQ66" s="501" t="e">
        <f>IF(AI66="-",入力ｼｰﾄ2!BX66,MIN((IF((AE66-AI66)&gt;0,AE66-AI66,0)),入力ｼｰﾄ2!BX66))</f>
        <v>#REF!</v>
      </c>
      <c r="AR66" s="501"/>
      <c r="AS66" s="501"/>
      <c r="AT66" s="501"/>
      <c r="AU66" s="501" t="e">
        <f t="shared" si="10"/>
        <v>#REF!</v>
      </c>
      <c r="AV66" s="501"/>
      <c r="AW66" s="501"/>
      <c r="AX66" s="501"/>
      <c r="AY66" s="493">
        <f t="shared" si="13"/>
        <v>0</v>
      </c>
      <c r="AZ66" s="494"/>
      <c r="BA66" s="494"/>
      <c r="BB66" s="494"/>
      <c r="BC66" s="494" t="e">
        <f t="shared" si="14"/>
        <v>#REF!</v>
      </c>
      <c r="BD66" s="494"/>
      <c r="BE66" s="494"/>
      <c r="BF66" s="494"/>
      <c r="BG66" s="494" t="e">
        <f t="shared" si="15"/>
        <v>#REF!</v>
      </c>
      <c r="BH66" s="494"/>
      <c r="BI66" s="494"/>
    </row>
    <row r="67" spans="1:61">
      <c r="A67" s="503">
        <v>53</v>
      </c>
      <c r="B67" s="503"/>
      <c r="C67" s="503" t="str">
        <f>IF(入力ｼｰﾄ2!O67="","",入力ｼｰﾄ2!O67)</f>
        <v/>
      </c>
      <c r="D67" s="503"/>
      <c r="E67" s="503"/>
      <c r="F67" s="503"/>
      <c r="G67" s="503"/>
      <c r="H67" s="503"/>
      <c r="I67" s="506" t="e">
        <f>IF(入力ｼｰﾄ2!#REF!="","",入力ｼｰﾄ2!#REF!)</f>
        <v>#REF!</v>
      </c>
      <c r="J67" s="506"/>
      <c r="K67" s="506"/>
      <c r="L67" s="504">
        <f>IF(入力ｼｰﾄ2!U67="",0,入力ｼｰﾄ2!U67)</f>
        <v>0</v>
      </c>
      <c r="M67" s="504"/>
      <c r="N67" s="504"/>
      <c r="O67" s="504">
        <f>IF(入力ｼｰﾄ2!X67="",0,入力ｼｰﾄ2!X67)</f>
        <v>0</v>
      </c>
      <c r="P67" s="504"/>
      <c r="Q67" s="504"/>
      <c r="R67" s="504">
        <f>IF(入力ｼｰﾄ2!AA67="",0,入力ｼｰﾄ2!AA67)</f>
        <v>0</v>
      </c>
      <c r="S67" s="504"/>
      <c r="T67" s="504"/>
      <c r="U67" s="502">
        <f t="shared" si="11"/>
        <v>0</v>
      </c>
      <c r="V67" s="502"/>
      <c r="W67" s="502"/>
      <c r="X67" s="503">
        <f>IF(入力ｼｰﾄ2!AG67="",0,入力ｼｰﾄ2!AG67)</f>
        <v>0</v>
      </c>
      <c r="Y67" s="503"/>
      <c r="Z67" s="503"/>
      <c r="AA67" s="502">
        <f t="shared" si="12"/>
        <v>0</v>
      </c>
      <c r="AB67" s="502"/>
      <c r="AC67" s="502"/>
      <c r="AD67" s="502"/>
      <c r="AE67" s="501">
        <f>IF(入力ｼｰﾄ2!AN67="",0,入力ｼｰﾄ2!AN67)</f>
        <v>0</v>
      </c>
      <c r="AF67" s="501"/>
      <c r="AG67" s="501"/>
      <c r="AH67" s="501"/>
      <c r="AI67" s="501" t="str">
        <f>IF(OR(入力ｼｰﾄ2!BU67=TRUE,入力ｼｰﾄ2!BV67=TRUE),13500,IF(入力ｼｰﾄ2!BW67=TRUE,"内装材は","-"))</f>
        <v>-</v>
      </c>
      <c r="AJ67" s="501"/>
      <c r="AK67" s="501"/>
      <c r="AL67" s="501"/>
      <c r="AM67" s="501" t="str">
        <f>IF(AI67="-","-",IF(入力ｼｰﾄ2!BW67=TRUE,"併用付加",ROUNDDOWN(AA67*AI67,0)))</f>
        <v>-</v>
      </c>
      <c r="AN67" s="501"/>
      <c r="AO67" s="501"/>
      <c r="AP67" s="501"/>
      <c r="AQ67" s="501" t="e">
        <f>IF(AI67="-",入力ｼｰﾄ2!BX67,MIN((IF((AE67-AI67)&gt;0,AE67-AI67,0)),入力ｼｰﾄ2!BX67))</f>
        <v>#REF!</v>
      </c>
      <c r="AR67" s="501"/>
      <c r="AS67" s="501"/>
      <c r="AT67" s="501"/>
      <c r="AU67" s="501" t="e">
        <f t="shared" si="10"/>
        <v>#REF!</v>
      </c>
      <c r="AV67" s="501"/>
      <c r="AW67" s="501"/>
      <c r="AX67" s="501"/>
      <c r="AY67" s="493">
        <f t="shared" si="13"/>
        <v>0</v>
      </c>
      <c r="AZ67" s="494"/>
      <c r="BA67" s="494"/>
      <c r="BB67" s="494"/>
      <c r="BC67" s="494" t="e">
        <f t="shared" si="14"/>
        <v>#REF!</v>
      </c>
      <c r="BD67" s="494"/>
      <c r="BE67" s="494"/>
      <c r="BF67" s="494"/>
      <c r="BG67" s="494" t="e">
        <f t="shared" si="15"/>
        <v>#REF!</v>
      </c>
      <c r="BH67" s="494"/>
      <c r="BI67" s="494"/>
    </row>
    <row r="68" spans="1:61">
      <c r="A68" s="503">
        <v>54</v>
      </c>
      <c r="B68" s="503"/>
      <c r="C68" s="503" t="str">
        <f>IF(入力ｼｰﾄ2!O68="","",入力ｼｰﾄ2!O68)</f>
        <v/>
      </c>
      <c r="D68" s="503"/>
      <c r="E68" s="503"/>
      <c r="F68" s="503"/>
      <c r="G68" s="503"/>
      <c r="H68" s="503"/>
      <c r="I68" s="506" t="e">
        <f>IF(入力ｼｰﾄ2!#REF!="","",入力ｼｰﾄ2!#REF!)</f>
        <v>#REF!</v>
      </c>
      <c r="J68" s="506"/>
      <c r="K68" s="506"/>
      <c r="L68" s="504">
        <f>IF(入力ｼｰﾄ2!U68="",0,入力ｼｰﾄ2!U68)</f>
        <v>0</v>
      </c>
      <c r="M68" s="504"/>
      <c r="N68" s="504"/>
      <c r="O68" s="504">
        <f>IF(入力ｼｰﾄ2!X68="",0,入力ｼｰﾄ2!X68)</f>
        <v>0</v>
      </c>
      <c r="P68" s="504"/>
      <c r="Q68" s="504"/>
      <c r="R68" s="504">
        <f>IF(入力ｼｰﾄ2!AA68="",0,入力ｼｰﾄ2!AA68)</f>
        <v>0</v>
      </c>
      <c r="S68" s="504"/>
      <c r="T68" s="504"/>
      <c r="U68" s="502">
        <f t="shared" si="11"/>
        <v>0</v>
      </c>
      <c r="V68" s="502"/>
      <c r="W68" s="502"/>
      <c r="X68" s="503">
        <f>IF(入力ｼｰﾄ2!AG68="",0,入力ｼｰﾄ2!AG68)</f>
        <v>0</v>
      </c>
      <c r="Y68" s="503"/>
      <c r="Z68" s="503"/>
      <c r="AA68" s="502">
        <f t="shared" si="12"/>
        <v>0</v>
      </c>
      <c r="AB68" s="502"/>
      <c r="AC68" s="502"/>
      <c r="AD68" s="502"/>
      <c r="AE68" s="501">
        <f>IF(入力ｼｰﾄ2!AN68="",0,入力ｼｰﾄ2!AN68)</f>
        <v>0</v>
      </c>
      <c r="AF68" s="501"/>
      <c r="AG68" s="501"/>
      <c r="AH68" s="501"/>
      <c r="AI68" s="501" t="str">
        <f>IF(OR(入力ｼｰﾄ2!BU68=TRUE,入力ｼｰﾄ2!BV68=TRUE),13500,IF(入力ｼｰﾄ2!BW68=TRUE,"内装材は","-"))</f>
        <v>-</v>
      </c>
      <c r="AJ68" s="501"/>
      <c r="AK68" s="501"/>
      <c r="AL68" s="501"/>
      <c r="AM68" s="501" t="str">
        <f>IF(AI68="-","-",IF(入力ｼｰﾄ2!BW68=TRUE,"併用付加",ROUNDDOWN(AA68*AI68,0)))</f>
        <v>-</v>
      </c>
      <c r="AN68" s="501"/>
      <c r="AO68" s="501"/>
      <c r="AP68" s="501"/>
      <c r="AQ68" s="501" t="e">
        <f>IF(AI68="-",入力ｼｰﾄ2!BX68,MIN((IF((AE68-AI68)&gt;0,AE68-AI68,0)),入力ｼｰﾄ2!BX68))</f>
        <v>#REF!</v>
      </c>
      <c r="AR68" s="501"/>
      <c r="AS68" s="501"/>
      <c r="AT68" s="501"/>
      <c r="AU68" s="501" t="e">
        <f t="shared" si="10"/>
        <v>#REF!</v>
      </c>
      <c r="AV68" s="501"/>
      <c r="AW68" s="501"/>
      <c r="AX68" s="501"/>
      <c r="AY68" s="493">
        <f t="shared" si="13"/>
        <v>0</v>
      </c>
      <c r="AZ68" s="494"/>
      <c r="BA68" s="494"/>
      <c r="BB68" s="494"/>
      <c r="BC68" s="494" t="e">
        <f t="shared" si="14"/>
        <v>#REF!</v>
      </c>
      <c r="BD68" s="494"/>
      <c r="BE68" s="494"/>
      <c r="BF68" s="494"/>
      <c r="BG68" s="494" t="e">
        <f t="shared" si="15"/>
        <v>#REF!</v>
      </c>
      <c r="BH68" s="494"/>
      <c r="BI68" s="494"/>
    </row>
    <row r="69" spans="1:61">
      <c r="A69" s="503">
        <v>55</v>
      </c>
      <c r="B69" s="503"/>
      <c r="C69" s="503" t="str">
        <f>IF(入力ｼｰﾄ2!O69="","",入力ｼｰﾄ2!O69)</f>
        <v/>
      </c>
      <c r="D69" s="503"/>
      <c r="E69" s="503"/>
      <c r="F69" s="503"/>
      <c r="G69" s="503"/>
      <c r="H69" s="503"/>
      <c r="I69" s="506" t="e">
        <f>IF(入力ｼｰﾄ2!#REF!="","",入力ｼｰﾄ2!#REF!)</f>
        <v>#REF!</v>
      </c>
      <c r="J69" s="506"/>
      <c r="K69" s="506"/>
      <c r="L69" s="504">
        <f>IF(入力ｼｰﾄ2!U69="",0,入力ｼｰﾄ2!U69)</f>
        <v>0</v>
      </c>
      <c r="M69" s="504"/>
      <c r="N69" s="504"/>
      <c r="O69" s="504">
        <f>IF(入力ｼｰﾄ2!X69="",0,入力ｼｰﾄ2!X69)</f>
        <v>0</v>
      </c>
      <c r="P69" s="504"/>
      <c r="Q69" s="504"/>
      <c r="R69" s="504">
        <f>IF(入力ｼｰﾄ2!AA69="",0,入力ｼｰﾄ2!AA69)</f>
        <v>0</v>
      </c>
      <c r="S69" s="504"/>
      <c r="T69" s="504"/>
      <c r="U69" s="502">
        <v>4.41E-2</v>
      </c>
      <c r="V69" s="502"/>
      <c r="W69" s="502"/>
      <c r="X69" s="503">
        <f>IF(入力ｼｰﾄ2!AG69="",0,入力ｼｰﾄ2!AG69)</f>
        <v>0</v>
      </c>
      <c r="Y69" s="503"/>
      <c r="Z69" s="503"/>
      <c r="AA69" s="502">
        <f t="shared" si="12"/>
        <v>0</v>
      </c>
      <c r="AB69" s="502"/>
      <c r="AC69" s="502"/>
      <c r="AD69" s="502"/>
      <c r="AE69" s="501">
        <f>IF(入力ｼｰﾄ2!AN69="",0,入力ｼｰﾄ2!AN69)</f>
        <v>0</v>
      </c>
      <c r="AF69" s="501"/>
      <c r="AG69" s="501"/>
      <c r="AH69" s="501"/>
      <c r="AI69" s="501" t="str">
        <f>IF(OR(入力ｼｰﾄ2!BU69=TRUE,入力ｼｰﾄ2!BV69=TRUE),13500,IF(入力ｼｰﾄ2!BW69=TRUE,"内装材は","-"))</f>
        <v>-</v>
      </c>
      <c r="AJ69" s="501"/>
      <c r="AK69" s="501"/>
      <c r="AL69" s="501"/>
      <c r="AM69" s="501" t="str">
        <f>IF(AI69="-","-",IF(入力ｼｰﾄ2!BW69=TRUE,"併用付加",ROUNDDOWN(AA69*AI69,0)))</f>
        <v>-</v>
      </c>
      <c r="AN69" s="501"/>
      <c r="AO69" s="501"/>
      <c r="AP69" s="501"/>
      <c r="AQ69" s="501" t="e">
        <f>IF(AI69="-",入力ｼｰﾄ2!BX69,MIN((IF((AE69-AI69)&gt;0,AE69-AI69,0)),入力ｼｰﾄ2!BX69))</f>
        <v>#REF!</v>
      </c>
      <c r="AR69" s="501"/>
      <c r="AS69" s="501"/>
      <c r="AT69" s="501"/>
      <c r="AU69" s="501" t="e">
        <f t="shared" si="10"/>
        <v>#REF!</v>
      </c>
      <c r="AV69" s="501"/>
      <c r="AW69" s="501"/>
      <c r="AX69" s="501"/>
      <c r="AY69" s="493">
        <f t="shared" si="13"/>
        <v>0</v>
      </c>
      <c r="AZ69" s="494"/>
      <c r="BA69" s="494"/>
      <c r="BB69" s="494"/>
      <c r="BC69" s="494" t="e">
        <f t="shared" si="14"/>
        <v>#REF!</v>
      </c>
      <c r="BD69" s="494"/>
      <c r="BE69" s="494"/>
      <c r="BF69" s="494"/>
      <c r="BG69" s="494" t="e">
        <f t="shared" si="15"/>
        <v>#REF!</v>
      </c>
      <c r="BH69" s="494"/>
      <c r="BI69" s="494"/>
    </row>
    <row r="70" spans="1:61">
      <c r="A70" s="503">
        <v>56</v>
      </c>
      <c r="B70" s="503"/>
      <c r="C70" s="503" t="str">
        <f>IF(入力ｼｰﾄ2!O70="","",入力ｼｰﾄ2!O70)</f>
        <v/>
      </c>
      <c r="D70" s="503"/>
      <c r="E70" s="503"/>
      <c r="F70" s="503"/>
      <c r="G70" s="503"/>
      <c r="H70" s="503"/>
      <c r="I70" s="506" t="e">
        <f>IF(入力ｼｰﾄ2!#REF!="","",入力ｼｰﾄ2!#REF!)</f>
        <v>#REF!</v>
      </c>
      <c r="J70" s="506"/>
      <c r="K70" s="506"/>
      <c r="L70" s="504">
        <f>IF(入力ｼｰﾄ2!U70="",0,入力ｼｰﾄ2!U70)</f>
        <v>0</v>
      </c>
      <c r="M70" s="504"/>
      <c r="N70" s="504"/>
      <c r="O70" s="504">
        <f>IF(入力ｼｰﾄ2!X70="",0,入力ｼｰﾄ2!X70)</f>
        <v>0</v>
      </c>
      <c r="P70" s="504"/>
      <c r="Q70" s="504"/>
      <c r="R70" s="504">
        <f>IF(入力ｼｰﾄ2!AA70="",0,入力ｼｰﾄ2!AA70)</f>
        <v>0</v>
      </c>
      <c r="S70" s="504"/>
      <c r="T70" s="504"/>
      <c r="U70" s="502">
        <f t="shared" si="11"/>
        <v>0</v>
      </c>
      <c r="V70" s="502"/>
      <c r="W70" s="502"/>
      <c r="X70" s="503">
        <f>IF(入力ｼｰﾄ2!AG70="",0,入力ｼｰﾄ2!AG70)</f>
        <v>0</v>
      </c>
      <c r="Y70" s="503"/>
      <c r="Z70" s="503"/>
      <c r="AA70" s="502">
        <f t="shared" si="12"/>
        <v>0</v>
      </c>
      <c r="AB70" s="502"/>
      <c r="AC70" s="502"/>
      <c r="AD70" s="502"/>
      <c r="AE70" s="501">
        <f>IF(入力ｼｰﾄ2!AN70="",0,入力ｼｰﾄ2!AN70)</f>
        <v>0</v>
      </c>
      <c r="AF70" s="501"/>
      <c r="AG70" s="501"/>
      <c r="AH70" s="501"/>
      <c r="AI70" s="501" t="str">
        <f>IF(OR(入力ｼｰﾄ2!BU70=TRUE,入力ｼｰﾄ2!BV70=TRUE),13500,IF(入力ｼｰﾄ2!BW70=TRUE,"内装材は","-"))</f>
        <v>-</v>
      </c>
      <c r="AJ70" s="501"/>
      <c r="AK70" s="501"/>
      <c r="AL70" s="501"/>
      <c r="AM70" s="501" t="str">
        <f>IF(AI70="-","-",IF(入力ｼｰﾄ2!BW70=TRUE,"併用付加",ROUNDDOWN(AA70*AI70,0)))</f>
        <v>-</v>
      </c>
      <c r="AN70" s="501"/>
      <c r="AO70" s="501"/>
      <c r="AP70" s="501"/>
      <c r="AQ70" s="501" t="e">
        <f>IF(AI70="-",入力ｼｰﾄ2!BX70,MIN((IF((AE70-AI70)&gt;0,AE70-AI70,0)),入力ｼｰﾄ2!BX70))</f>
        <v>#REF!</v>
      </c>
      <c r="AR70" s="501"/>
      <c r="AS70" s="501"/>
      <c r="AT70" s="501"/>
      <c r="AU70" s="501" t="e">
        <f t="shared" si="10"/>
        <v>#REF!</v>
      </c>
      <c r="AV70" s="501"/>
      <c r="AW70" s="501"/>
      <c r="AX70" s="501"/>
      <c r="AY70" s="493">
        <f t="shared" si="13"/>
        <v>0</v>
      </c>
      <c r="AZ70" s="494"/>
      <c r="BA70" s="494"/>
      <c r="BB70" s="494"/>
      <c r="BC70" s="494" t="e">
        <f t="shared" si="14"/>
        <v>#REF!</v>
      </c>
      <c r="BD70" s="494"/>
      <c r="BE70" s="494"/>
      <c r="BF70" s="494"/>
      <c r="BG70" s="494" t="e">
        <f t="shared" si="15"/>
        <v>#REF!</v>
      </c>
      <c r="BH70" s="494"/>
      <c r="BI70" s="494"/>
    </row>
    <row r="71" spans="1:61">
      <c r="A71" s="503">
        <v>57</v>
      </c>
      <c r="B71" s="503"/>
      <c r="C71" s="503" t="str">
        <f>IF(入力ｼｰﾄ2!O71="","",入力ｼｰﾄ2!O71)</f>
        <v/>
      </c>
      <c r="D71" s="503"/>
      <c r="E71" s="503"/>
      <c r="F71" s="503"/>
      <c r="G71" s="503"/>
      <c r="H71" s="503"/>
      <c r="I71" s="506" t="e">
        <f>IF(入力ｼｰﾄ2!#REF!="","",入力ｼｰﾄ2!#REF!)</f>
        <v>#REF!</v>
      </c>
      <c r="J71" s="506"/>
      <c r="K71" s="506"/>
      <c r="L71" s="504">
        <f>IF(入力ｼｰﾄ2!U71="",0,入力ｼｰﾄ2!U71)</f>
        <v>0</v>
      </c>
      <c r="M71" s="504"/>
      <c r="N71" s="504"/>
      <c r="O71" s="504">
        <f>IF(入力ｼｰﾄ2!X71="",0,入力ｼｰﾄ2!X71)</f>
        <v>0</v>
      </c>
      <c r="P71" s="504"/>
      <c r="Q71" s="504"/>
      <c r="R71" s="504">
        <f>IF(入力ｼｰﾄ2!AA71="",0,入力ｼｰﾄ2!AA71)</f>
        <v>0</v>
      </c>
      <c r="S71" s="504"/>
      <c r="T71" s="504"/>
      <c r="U71" s="502">
        <f t="shared" si="11"/>
        <v>0</v>
      </c>
      <c r="V71" s="502"/>
      <c r="W71" s="502"/>
      <c r="X71" s="503">
        <f>IF(入力ｼｰﾄ2!AG71="",0,入力ｼｰﾄ2!AG71)</f>
        <v>0</v>
      </c>
      <c r="Y71" s="503"/>
      <c r="Z71" s="503"/>
      <c r="AA71" s="502">
        <f t="shared" si="12"/>
        <v>0</v>
      </c>
      <c r="AB71" s="502"/>
      <c r="AC71" s="502"/>
      <c r="AD71" s="502"/>
      <c r="AE71" s="501">
        <f>IF(入力ｼｰﾄ2!AN71="",0,入力ｼｰﾄ2!AN71)</f>
        <v>0</v>
      </c>
      <c r="AF71" s="501"/>
      <c r="AG71" s="501"/>
      <c r="AH71" s="501"/>
      <c r="AI71" s="501" t="str">
        <f>IF(OR(入力ｼｰﾄ2!BU71=TRUE,入力ｼｰﾄ2!BV71=TRUE),13500,IF(入力ｼｰﾄ2!BW71=TRUE,"内装材は","-"))</f>
        <v>-</v>
      </c>
      <c r="AJ71" s="501"/>
      <c r="AK71" s="501"/>
      <c r="AL71" s="501"/>
      <c r="AM71" s="501" t="str">
        <f>IF(AI71="-","-",IF(入力ｼｰﾄ2!BW71=TRUE,"併用付加",ROUNDDOWN(AA71*AI71,0)))</f>
        <v>-</v>
      </c>
      <c r="AN71" s="501"/>
      <c r="AO71" s="501"/>
      <c r="AP71" s="501"/>
      <c r="AQ71" s="501" t="e">
        <f>IF(AI71="-",入力ｼｰﾄ2!BX71,MIN((IF((AE71-AI71)&gt;0,AE71-AI71,0)),入力ｼｰﾄ2!BX71))</f>
        <v>#REF!</v>
      </c>
      <c r="AR71" s="501"/>
      <c r="AS71" s="501"/>
      <c r="AT71" s="501"/>
      <c r="AU71" s="501" t="e">
        <f t="shared" si="10"/>
        <v>#REF!</v>
      </c>
      <c r="AV71" s="501"/>
      <c r="AW71" s="501"/>
      <c r="AX71" s="501"/>
      <c r="AY71" s="493">
        <f t="shared" si="13"/>
        <v>0</v>
      </c>
      <c r="AZ71" s="494"/>
      <c r="BA71" s="494"/>
      <c r="BB71" s="494"/>
      <c r="BC71" s="494" t="e">
        <f t="shared" si="14"/>
        <v>#REF!</v>
      </c>
      <c r="BD71" s="494"/>
      <c r="BE71" s="494"/>
      <c r="BF71" s="494"/>
      <c r="BG71" s="494" t="e">
        <f t="shared" si="15"/>
        <v>#REF!</v>
      </c>
      <c r="BH71" s="494"/>
      <c r="BI71" s="494"/>
    </row>
    <row r="72" spans="1:61">
      <c r="A72" s="503">
        <v>58</v>
      </c>
      <c r="B72" s="503"/>
      <c r="C72" s="503" t="str">
        <f>IF(入力ｼｰﾄ2!O72="","",入力ｼｰﾄ2!O72)</f>
        <v/>
      </c>
      <c r="D72" s="503"/>
      <c r="E72" s="503"/>
      <c r="F72" s="503"/>
      <c r="G72" s="503"/>
      <c r="H72" s="503"/>
      <c r="I72" s="506" t="e">
        <f>IF(入力ｼｰﾄ2!#REF!="","",入力ｼｰﾄ2!#REF!)</f>
        <v>#REF!</v>
      </c>
      <c r="J72" s="506"/>
      <c r="K72" s="506"/>
      <c r="L72" s="504">
        <f>IF(入力ｼｰﾄ2!U72="",0,入力ｼｰﾄ2!U72)</f>
        <v>0</v>
      </c>
      <c r="M72" s="504"/>
      <c r="N72" s="504"/>
      <c r="O72" s="504">
        <f>IF(入力ｼｰﾄ2!X72="",0,入力ｼｰﾄ2!X72)</f>
        <v>0</v>
      </c>
      <c r="P72" s="504"/>
      <c r="Q72" s="504"/>
      <c r="R72" s="504">
        <f>IF(入力ｼｰﾄ2!AA72="",0,入力ｼｰﾄ2!AA72)</f>
        <v>0</v>
      </c>
      <c r="S72" s="504"/>
      <c r="T72" s="504"/>
      <c r="U72" s="502">
        <f t="shared" si="11"/>
        <v>0</v>
      </c>
      <c r="V72" s="502"/>
      <c r="W72" s="502"/>
      <c r="X72" s="503">
        <f>IF(入力ｼｰﾄ2!AG72="",0,入力ｼｰﾄ2!AG72)</f>
        <v>0</v>
      </c>
      <c r="Y72" s="503"/>
      <c r="Z72" s="503"/>
      <c r="AA72" s="502">
        <f t="shared" si="12"/>
        <v>0</v>
      </c>
      <c r="AB72" s="502"/>
      <c r="AC72" s="502"/>
      <c r="AD72" s="502"/>
      <c r="AE72" s="501">
        <f>IF(入力ｼｰﾄ2!AN72="",0,入力ｼｰﾄ2!AN72)</f>
        <v>0</v>
      </c>
      <c r="AF72" s="501"/>
      <c r="AG72" s="501"/>
      <c r="AH72" s="501"/>
      <c r="AI72" s="501" t="str">
        <f>IF(OR(入力ｼｰﾄ2!BU72=TRUE,入力ｼｰﾄ2!BV72=TRUE),13500,IF(入力ｼｰﾄ2!BW72=TRUE,"内装材は","-"))</f>
        <v>-</v>
      </c>
      <c r="AJ72" s="501"/>
      <c r="AK72" s="501"/>
      <c r="AL72" s="501"/>
      <c r="AM72" s="501" t="str">
        <f>IF(AI72="-","-",IF(入力ｼｰﾄ2!BW72=TRUE,"併用付加",ROUNDDOWN(AA72*AI72,0)))</f>
        <v>-</v>
      </c>
      <c r="AN72" s="501"/>
      <c r="AO72" s="501"/>
      <c r="AP72" s="501"/>
      <c r="AQ72" s="501" t="e">
        <f>IF(AI72="-",入力ｼｰﾄ2!BX72,MIN((IF((AE72-AI72)&gt;0,AE72-AI72,0)),入力ｼｰﾄ2!BX72))</f>
        <v>#REF!</v>
      </c>
      <c r="AR72" s="501"/>
      <c r="AS72" s="501"/>
      <c r="AT72" s="501"/>
      <c r="AU72" s="501" t="e">
        <f t="shared" si="10"/>
        <v>#REF!</v>
      </c>
      <c r="AV72" s="501"/>
      <c r="AW72" s="501"/>
      <c r="AX72" s="501"/>
      <c r="AY72" s="493">
        <f t="shared" si="13"/>
        <v>0</v>
      </c>
      <c r="AZ72" s="494"/>
      <c r="BA72" s="494"/>
      <c r="BB72" s="494"/>
      <c r="BC72" s="494" t="e">
        <f>IF(AM72="-",AU72,AM72+AU72)</f>
        <v>#REF!</v>
      </c>
      <c r="BD72" s="494"/>
      <c r="BE72" s="494"/>
      <c r="BF72" s="494"/>
      <c r="BG72" s="494" t="e">
        <f t="shared" si="15"/>
        <v>#REF!</v>
      </c>
      <c r="BH72" s="494"/>
      <c r="BI72" s="494"/>
    </row>
    <row r="73" spans="1:61">
      <c r="A73" s="503">
        <v>59</v>
      </c>
      <c r="B73" s="503"/>
      <c r="C73" s="503" t="str">
        <f>IF(入力ｼｰﾄ2!O73="","",入力ｼｰﾄ2!O73)</f>
        <v/>
      </c>
      <c r="D73" s="503"/>
      <c r="E73" s="503"/>
      <c r="F73" s="503"/>
      <c r="G73" s="503"/>
      <c r="H73" s="503"/>
      <c r="I73" s="506" t="e">
        <f>IF(入力ｼｰﾄ2!#REF!="","",入力ｼｰﾄ2!#REF!)</f>
        <v>#REF!</v>
      </c>
      <c r="J73" s="506"/>
      <c r="K73" s="506"/>
      <c r="L73" s="504">
        <f>IF(入力ｼｰﾄ2!U73="",0,入力ｼｰﾄ2!U73)</f>
        <v>0</v>
      </c>
      <c r="M73" s="504"/>
      <c r="N73" s="504"/>
      <c r="O73" s="504">
        <f>IF(入力ｼｰﾄ2!X73="",0,入力ｼｰﾄ2!X73)</f>
        <v>0</v>
      </c>
      <c r="P73" s="504"/>
      <c r="Q73" s="504"/>
      <c r="R73" s="504">
        <f>IF(入力ｼｰﾄ2!AA73="",0,入力ｼｰﾄ2!AA73)</f>
        <v>0</v>
      </c>
      <c r="S73" s="504"/>
      <c r="T73" s="504"/>
      <c r="U73" s="502">
        <f t="shared" si="11"/>
        <v>0</v>
      </c>
      <c r="V73" s="502"/>
      <c r="W73" s="502"/>
      <c r="X73" s="503">
        <f>IF(入力ｼｰﾄ2!AG73="",0,入力ｼｰﾄ2!AG73)</f>
        <v>0</v>
      </c>
      <c r="Y73" s="503"/>
      <c r="Z73" s="503"/>
      <c r="AA73" s="502">
        <f t="shared" si="12"/>
        <v>0</v>
      </c>
      <c r="AB73" s="502"/>
      <c r="AC73" s="502"/>
      <c r="AD73" s="502"/>
      <c r="AE73" s="501">
        <f>IF(入力ｼｰﾄ2!AN73="",0,入力ｼｰﾄ2!AN73)</f>
        <v>0</v>
      </c>
      <c r="AF73" s="501"/>
      <c r="AG73" s="501"/>
      <c r="AH73" s="501"/>
      <c r="AI73" s="501" t="str">
        <f>IF(OR(入力ｼｰﾄ2!BU73=TRUE,入力ｼｰﾄ2!BV73=TRUE),13500,IF(入力ｼｰﾄ2!BW73=TRUE,"内装材は","-"))</f>
        <v>-</v>
      </c>
      <c r="AJ73" s="501"/>
      <c r="AK73" s="501"/>
      <c r="AL73" s="501"/>
      <c r="AM73" s="501" t="str">
        <f>IF(AI73="-","-",IF(入力ｼｰﾄ2!BW73=TRUE,"併用付加",ROUNDDOWN(AA73*AI73,0)))</f>
        <v>-</v>
      </c>
      <c r="AN73" s="501"/>
      <c r="AO73" s="501"/>
      <c r="AP73" s="501"/>
      <c r="AQ73" s="501" t="e">
        <f>IF(AI73="-",入力ｼｰﾄ2!BX73,MIN((IF((AE73-AI73)&gt;0,AE73-AI73,0)),入力ｼｰﾄ2!BX73))</f>
        <v>#REF!</v>
      </c>
      <c r="AR73" s="501"/>
      <c r="AS73" s="501"/>
      <c r="AT73" s="501"/>
      <c r="AU73" s="501" t="e">
        <f t="shared" si="10"/>
        <v>#REF!</v>
      </c>
      <c r="AV73" s="501"/>
      <c r="AW73" s="501"/>
      <c r="AX73" s="501"/>
      <c r="AY73" s="493">
        <f t="shared" si="13"/>
        <v>0</v>
      </c>
      <c r="AZ73" s="494"/>
      <c r="BA73" s="494"/>
      <c r="BB73" s="494"/>
      <c r="BC73" s="494" t="e">
        <f t="shared" si="14"/>
        <v>#REF!</v>
      </c>
      <c r="BD73" s="494"/>
      <c r="BE73" s="494"/>
      <c r="BF73" s="494"/>
      <c r="BG73" s="494" t="e">
        <f t="shared" si="15"/>
        <v>#REF!</v>
      </c>
      <c r="BH73" s="494"/>
      <c r="BI73" s="494"/>
    </row>
    <row r="74" spans="1:61">
      <c r="A74" s="503">
        <v>60</v>
      </c>
      <c r="B74" s="503"/>
      <c r="C74" s="503" t="str">
        <f>IF(入力ｼｰﾄ2!O74="","",入力ｼｰﾄ2!O74)</f>
        <v/>
      </c>
      <c r="D74" s="503"/>
      <c r="E74" s="503"/>
      <c r="F74" s="503"/>
      <c r="G74" s="503"/>
      <c r="H74" s="503"/>
      <c r="I74" s="506" t="e">
        <f>IF(入力ｼｰﾄ2!#REF!="","",入力ｼｰﾄ2!#REF!)</f>
        <v>#REF!</v>
      </c>
      <c r="J74" s="506"/>
      <c r="K74" s="506"/>
      <c r="L74" s="504">
        <f>IF(入力ｼｰﾄ2!U74="",0,入力ｼｰﾄ2!U74)</f>
        <v>0</v>
      </c>
      <c r="M74" s="504"/>
      <c r="N74" s="504"/>
      <c r="O74" s="504">
        <f>IF(入力ｼｰﾄ2!X74="",0,入力ｼｰﾄ2!X74)</f>
        <v>0</v>
      </c>
      <c r="P74" s="504"/>
      <c r="Q74" s="504"/>
      <c r="R74" s="504">
        <f>IF(入力ｼｰﾄ2!AA74="",0,入力ｼｰﾄ2!AA74)</f>
        <v>0</v>
      </c>
      <c r="S74" s="504"/>
      <c r="T74" s="504"/>
      <c r="U74" s="502">
        <f t="shared" si="11"/>
        <v>0</v>
      </c>
      <c r="V74" s="502"/>
      <c r="W74" s="502"/>
      <c r="X74" s="503">
        <f>IF(入力ｼｰﾄ2!AG74="",0,入力ｼｰﾄ2!AG74)</f>
        <v>0</v>
      </c>
      <c r="Y74" s="503"/>
      <c r="Z74" s="503"/>
      <c r="AA74" s="502">
        <f t="shared" si="12"/>
        <v>0</v>
      </c>
      <c r="AB74" s="502"/>
      <c r="AC74" s="502"/>
      <c r="AD74" s="502"/>
      <c r="AE74" s="501">
        <f>IF(入力ｼｰﾄ2!AN74="",0,入力ｼｰﾄ2!AN74)</f>
        <v>0</v>
      </c>
      <c r="AF74" s="501"/>
      <c r="AG74" s="501"/>
      <c r="AH74" s="501"/>
      <c r="AI74" s="501" t="str">
        <f>IF(OR(入力ｼｰﾄ2!BU74=TRUE,入力ｼｰﾄ2!BV74=TRUE),13500,IF(入力ｼｰﾄ2!BW74=TRUE,"内装材は","-"))</f>
        <v>-</v>
      </c>
      <c r="AJ74" s="501"/>
      <c r="AK74" s="501"/>
      <c r="AL74" s="501"/>
      <c r="AM74" s="501" t="str">
        <f>IF(AI74="-","-",IF(入力ｼｰﾄ2!BW74=TRUE,"併用付加",ROUNDDOWN(AA74*AI74,0)))</f>
        <v>-</v>
      </c>
      <c r="AN74" s="501"/>
      <c r="AO74" s="501"/>
      <c r="AP74" s="501"/>
      <c r="AQ74" s="501" t="e">
        <f>IF(AI74="-",入力ｼｰﾄ2!BX74,MIN((IF((AE74-AI74)&gt;0,AE74-AI74,0)),入力ｼｰﾄ2!BX74))</f>
        <v>#REF!</v>
      </c>
      <c r="AR74" s="501"/>
      <c r="AS74" s="501"/>
      <c r="AT74" s="501"/>
      <c r="AU74" s="501" t="e">
        <f t="shared" si="10"/>
        <v>#REF!</v>
      </c>
      <c r="AV74" s="501"/>
      <c r="AW74" s="501"/>
      <c r="AX74" s="501"/>
      <c r="AY74" s="493">
        <f t="shared" si="13"/>
        <v>0</v>
      </c>
      <c r="AZ74" s="494"/>
      <c r="BA74" s="494"/>
      <c r="BB74" s="494"/>
      <c r="BC74" s="494" t="e">
        <f t="shared" si="14"/>
        <v>#REF!</v>
      </c>
      <c r="BD74" s="494"/>
      <c r="BE74" s="494"/>
      <c r="BF74" s="494"/>
      <c r="BG74" s="494" t="e">
        <f t="shared" si="15"/>
        <v>#REF!</v>
      </c>
      <c r="BH74" s="494"/>
      <c r="BI74" s="494"/>
    </row>
    <row r="75" spans="1:61">
      <c r="A75" s="503"/>
      <c r="B75" s="503"/>
      <c r="C75" s="503" t="s">
        <v>13</v>
      </c>
      <c r="D75" s="503"/>
      <c r="E75" s="503"/>
      <c r="F75" s="503"/>
      <c r="G75" s="503"/>
      <c r="H75" s="503"/>
      <c r="I75" s="503"/>
      <c r="J75" s="503"/>
      <c r="K75" s="503"/>
      <c r="L75" s="504"/>
      <c r="M75" s="504"/>
      <c r="N75" s="504"/>
      <c r="O75" s="504"/>
      <c r="P75" s="504"/>
      <c r="Q75" s="504"/>
      <c r="R75" s="504"/>
      <c r="S75" s="504"/>
      <c r="T75" s="504"/>
      <c r="U75" s="504"/>
      <c r="V75" s="504"/>
      <c r="W75" s="504"/>
      <c r="X75" s="505"/>
      <c r="Y75" s="505"/>
      <c r="Z75" s="505"/>
      <c r="AA75" s="502">
        <f>IF($C$75="","",SUM(AA45:AD74))</f>
        <v>0</v>
      </c>
      <c r="AB75" s="502"/>
      <c r="AC75" s="502"/>
      <c r="AD75" s="502"/>
      <c r="AE75" s="502"/>
      <c r="AF75" s="502"/>
      <c r="AG75" s="502"/>
      <c r="AH75" s="502"/>
      <c r="AI75" s="501"/>
      <c r="AJ75" s="501"/>
      <c r="AK75" s="501"/>
      <c r="AL75" s="501"/>
      <c r="AM75" s="501">
        <f>IF($C$75="","",SUM(AM45:AP74))</f>
        <v>0</v>
      </c>
      <c r="AN75" s="501"/>
      <c r="AO75" s="501"/>
      <c r="AP75" s="501"/>
      <c r="AQ75" s="501"/>
      <c r="AR75" s="501"/>
      <c r="AS75" s="501"/>
      <c r="AT75" s="501"/>
      <c r="AU75" s="501" t="e">
        <f>IF($C$75="","",SUM(AU45:AX74))</f>
        <v>#REF!</v>
      </c>
      <c r="AV75" s="501"/>
      <c r="AW75" s="501"/>
      <c r="AX75" s="501"/>
      <c r="AY75" s="495">
        <f>IF($C$75="","",SUM(AY45:BB74))</f>
        <v>0</v>
      </c>
      <c r="AZ75" s="495"/>
      <c r="BA75" s="495"/>
      <c r="BB75" s="493"/>
      <c r="BC75" s="129"/>
      <c r="BD75" s="129"/>
      <c r="BE75" s="129"/>
      <c r="BF75" s="129"/>
      <c r="BG75" s="129"/>
      <c r="BH75" s="129"/>
      <c r="BI75" s="129"/>
    </row>
    <row r="76" spans="1:61">
      <c r="A76" s="503"/>
      <c r="B76" s="503"/>
      <c r="C76" s="503"/>
      <c r="D76" s="503"/>
      <c r="E76" s="503"/>
      <c r="F76" s="503"/>
      <c r="G76" s="503"/>
      <c r="H76" s="503"/>
      <c r="I76" s="503"/>
      <c r="J76" s="503"/>
      <c r="K76" s="503"/>
      <c r="L76" s="504"/>
      <c r="M76" s="504"/>
      <c r="N76" s="504"/>
      <c r="O76" s="504"/>
      <c r="P76" s="504"/>
      <c r="Q76" s="504"/>
      <c r="R76" s="504"/>
      <c r="S76" s="504"/>
      <c r="T76" s="504"/>
      <c r="U76" s="504"/>
      <c r="V76" s="504"/>
      <c r="W76" s="504"/>
      <c r="X76" s="505"/>
      <c r="Y76" s="505"/>
      <c r="Z76" s="505"/>
      <c r="AA76" s="502"/>
      <c r="AB76" s="502"/>
      <c r="AC76" s="502"/>
      <c r="AD76" s="502"/>
      <c r="AE76" s="502"/>
      <c r="AF76" s="502"/>
      <c r="AG76" s="502"/>
      <c r="AH76" s="502"/>
      <c r="AI76" s="501"/>
      <c r="AJ76" s="501"/>
      <c r="AK76" s="501"/>
      <c r="AL76" s="501"/>
      <c r="AM76" s="501"/>
      <c r="AN76" s="501"/>
      <c r="AO76" s="501"/>
      <c r="AP76" s="501"/>
      <c r="AQ76" s="501"/>
      <c r="AR76" s="501"/>
      <c r="AS76" s="501"/>
      <c r="AT76" s="501"/>
      <c r="AU76" s="501"/>
      <c r="AV76" s="501"/>
      <c r="AW76" s="501"/>
      <c r="AX76" s="501"/>
      <c r="AY76" s="495"/>
      <c r="AZ76" s="495"/>
      <c r="BA76" s="495"/>
      <c r="BB76" s="493"/>
      <c r="BC76" s="129"/>
      <c r="BD76" s="129"/>
      <c r="BE76" s="129"/>
      <c r="BF76" s="129"/>
      <c r="BG76" s="129"/>
      <c r="BH76" s="129"/>
      <c r="BI76" s="129"/>
    </row>
    <row r="77" spans="1:61">
      <c r="A77" s="503"/>
      <c r="B77" s="503"/>
      <c r="C77" s="503" t="str">
        <f>IF(C84="","合計","")</f>
        <v>合計</v>
      </c>
      <c r="D77" s="503"/>
      <c r="E77" s="503"/>
      <c r="F77" s="503"/>
      <c r="G77" s="503"/>
      <c r="H77" s="503"/>
      <c r="I77" s="503"/>
      <c r="J77" s="503"/>
      <c r="K77" s="503"/>
      <c r="L77" s="504"/>
      <c r="M77" s="504"/>
      <c r="N77" s="504"/>
      <c r="O77" s="504"/>
      <c r="P77" s="504"/>
      <c r="Q77" s="504"/>
      <c r="R77" s="504"/>
      <c r="S77" s="504"/>
      <c r="T77" s="504"/>
      <c r="U77" s="504"/>
      <c r="V77" s="504"/>
      <c r="W77" s="504"/>
      <c r="X77" s="505"/>
      <c r="Y77" s="505"/>
      <c r="Z77" s="505"/>
      <c r="AA77" s="502">
        <f>IF($C$77="","",AA36+AA75)</f>
        <v>13.4307</v>
      </c>
      <c r="AB77" s="502"/>
      <c r="AC77" s="502"/>
      <c r="AD77" s="502"/>
      <c r="AE77" s="501"/>
      <c r="AF77" s="501"/>
      <c r="AG77" s="501"/>
      <c r="AH77" s="501"/>
      <c r="AI77" s="501"/>
      <c r="AJ77" s="501"/>
      <c r="AK77" s="501"/>
      <c r="AL77" s="501"/>
      <c r="AM77" s="501">
        <f>IF($C$77="","",AM36+AM75)</f>
        <v>1979503</v>
      </c>
      <c r="AN77" s="501"/>
      <c r="AO77" s="501"/>
      <c r="AP77" s="501"/>
      <c r="AQ77" s="501"/>
      <c r="AR77" s="501"/>
      <c r="AS77" s="501"/>
      <c r="AT77" s="501"/>
      <c r="AU77" s="501" t="e">
        <f>IF($C$77="","",AU36+AU75)</f>
        <v>#REF!</v>
      </c>
      <c r="AV77" s="501"/>
      <c r="AW77" s="501"/>
      <c r="AX77" s="501"/>
      <c r="AY77" s="495">
        <f>IF($C$77="","",AY36+AY75)</f>
        <v>1982883</v>
      </c>
      <c r="AZ77" s="495"/>
      <c r="BA77" s="495"/>
      <c r="BB77" s="493"/>
      <c r="BC77" s="129"/>
      <c r="BD77" s="129"/>
      <c r="BE77" s="129"/>
      <c r="BF77" s="129"/>
      <c r="BG77" s="129"/>
      <c r="BH77" s="129"/>
      <c r="BI77" s="129"/>
    </row>
    <row r="78" spans="1:61">
      <c r="A78" s="503"/>
      <c r="B78" s="503"/>
      <c r="C78" s="503"/>
      <c r="D78" s="503"/>
      <c r="E78" s="503"/>
      <c r="F78" s="503"/>
      <c r="G78" s="503"/>
      <c r="H78" s="503"/>
      <c r="I78" s="503"/>
      <c r="J78" s="503"/>
      <c r="K78" s="503"/>
      <c r="L78" s="504"/>
      <c r="M78" s="504"/>
      <c r="N78" s="504"/>
      <c r="O78" s="504"/>
      <c r="P78" s="504"/>
      <c r="Q78" s="504"/>
      <c r="R78" s="504"/>
      <c r="S78" s="504"/>
      <c r="T78" s="504"/>
      <c r="U78" s="504"/>
      <c r="V78" s="504"/>
      <c r="W78" s="504"/>
      <c r="X78" s="505"/>
      <c r="Y78" s="505"/>
      <c r="Z78" s="505"/>
      <c r="AA78" s="502"/>
      <c r="AB78" s="502"/>
      <c r="AC78" s="502"/>
      <c r="AD78" s="502"/>
      <c r="AE78" s="501"/>
      <c r="AF78" s="501"/>
      <c r="AG78" s="501"/>
      <c r="AH78" s="501"/>
      <c r="AI78" s="501"/>
      <c r="AJ78" s="501"/>
      <c r="AK78" s="501"/>
      <c r="AL78" s="501"/>
      <c r="AM78" s="501"/>
      <c r="AN78" s="501"/>
      <c r="AO78" s="501"/>
      <c r="AP78" s="501"/>
      <c r="AQ78" s="501"/>
      <c r="AR78" s="501"/>
      <c r="AS78" s="501"/>
      <c r="AT78" s="501"/>
      <c r="AU78" s="501"/>
      <c r="AV78" s="501"/>
      <c r="AW78" s="501"/>
      <c r="AX78" s="501"/>
      <c r="AY78" s="495"/>
      <c r="AZ78" s="495"/>
      <c r="BA78" s="495"/>
      <c r="BB78" s="493"/>
      <c r="BC78" s="129"/>
      <c r="BD78" s="129"/>
      <c r="BE78" s="129"/>
      <c r="BF78" s="129"/>
      <c r="BG78" s="129"/>
      <c r="BH78" s="129"/>
      <c r="BI78" s="129"/>
    </row>
    <row r="79" spans="1:61" ht="13.5" customHeight="1">
      <c r="A79" s="517" t="s">
        <v>139</v>
      </c>
      <c r="B79" s="517"/>
      <c r="C79" s="517"/>
      <c r="D79" s="517"/>
      <c r="E79" s="517"/>
      <c r="F79" s="517"/>
      <c r="G79" s="517"/>
      <c r="H79" s="517"/>
      <c r="I79" s="517"/>
      <c r="J79" s="517"/>
      <c r="K79" s="523" t="str">
        <f>IF(C84="","","市産材（材積・金額）内訳表")</f>
        <v/>
      </c>
      <c r="L79" s="523"/>
      <c r="M79" s="523"/>
      <c r="N79" s="523"/>
      <c r="O79" s="523"/>
      <c r="P79" s="523"/>
      <c r="Q79" s="523"/>
      <c r="R79" s="523"/>
      <c r="S79" s="523"/>
      <c r="T79" s="523"/>
      <c r="U79" s="523"/>
      <c r="V79" s="523"/>
      <c r="W79" s="523"/>
      <c r="X79" s="523"/>
      <c r="Y79" s="523"/>
      <c r="Z79" s="523"/>
      <c r="AA79" s="523"/>
      <c r="AB79" s="523"/>
      <c r="AC79" s="523"/>
      <c r="AD79" s="523"/>
      <c r="AE79" s="523"/>
      <c r="AF79" s="523"/>
      <c r="AG79" s="523"/>
      <c r="AH79" s="523"/>
      <c r="AI79" s="523"/>
      <c r="AJ79" s="523"/>
      <c r="AK79" s="523"/>
      <c r="AL79" s="523"/>
      <c r="AM79" s="523"/>
      <c r="AN79" s="523"/>
      <c r="AO79" s="135"/>
      <c r="AP79" s="135"/>
      <c r="AQ79" s="135"/>
      <c r="AR79" s="135"/>
      <c r="AS79" s="135"/>
      <c r="AT79" s="135"/>
      <c r="AU79" s="520" t="str">
        <f>IF(C84="","","3page")</f>
        <v/>
      </c>
      <c r="AV79" s="520"/>
      <c r="AW79" s="520"/>
      <c r="AX79" s="520"/>
      <c r="AY79" s="129"/>
      <c r="AZ79" s="129"/>
      <c r="BA79" s="129"/>
      <c r="BB79" s="129"/>
      <c r="BC79" s="129"/>
      <c r="BD79" s="129"/>
      <c r="BE79" s="129"/>
      <c r="BF79" s="129"/>
      <c r="BG79" s="129"/>
      <c r="BH79" s="129"/>
      <c r="BI79" s="129"/>
    </row>
    <row r="80" spans="1:61" ht="13.5" customHeight="1">
      <c r="A80" s="132"/>
      <c r="B80" s="132"/>
      <c r="C80" s="132"/>
      <c r="D80" s="132"/>
      <c r="E80" s="133"/>
      <c r="F80" s="133"/>
      <c r="G80" s="133"/>
      <c r="H80" s="133"/>
      <c r="I80" s="133"/>
      <c r="J80" s="133"/>
      <c r="K80" s="522"/>
      <c r="L80" s="522"/>
      <c r="M80" s="522"/>
      <c r="N80" s="522"/>
      <c r="O80" s="522"/>
      <c r="P80" s="522"/>
      <c r="Q80" s="522"/>
      <c r="R80" s="522"/>
      <c r="S80" s="522"/>
      <c r="T80" s="522"/>
      <c r="U80" s="522"/>
      <c r="V80" s="522"/>
      <c r="W80" s="522"/>
      <c r="X80" s="522"/>
      <c r="Y80" s="522"/>
      <c r="Z80" s="522"/>
      <c r="AA80" s="522"/>
      <c r="AB80" s="522"/>
      <c r="AC80" s="522"/>
      <c r="AD80" s="522"/>
      <c r="AE80" s="522"/>
      <c r="AF80" s="522"/>
      <c r="AG80" s="522"/>
      <c r="AH80" s="522"/>
      <c r="AI80" s="522"/>
      <c r="AJ80" s="522"/>
      <c r="AK80" s="522"/>
      <c r="AL80" s="522"/>
      <c r="AM80" s="522"/>
      <c r="AN80" s="522"/>
      <c r="AO80" s="133"/>
      <c r="AP80" s="133"/>
      <c r="AQ80" s="133"/>
      <c r="AR80" s="133"/>
      <c r="AS80" s="133"/>
      <c r="AT80" s="133"/>
      <c r="AU80" s="520"/>
      <c r="AV80" s="520"/>
      <c r="AW80" s="520"/>
      <c r="AX80" s="520"/>
      <c r="AY80" s="129"/>
      <c r="AZ80" s="129"/>
      <c r="BA80" s="129"/>
      <c r="BB80" s="129"/>
      <c r="BC80" s="129"/>
      <c r="BD80" s="129"/>
      <c r="BE80" s="129"/>
      <c r="BF80" s="129"/>
      <c r="BG80" s="129"/>
      <c r="BH80" s="129"/>
      <c r="BI80" s="129"/>
    </row>
    <row r="81" spans="1:61" ht="13.5" customHeight="1">
      <c r="A81" s="503" t="s">
        <v>3</v>
      </c>
      <c r="B81" s="503"/>
      <c r="C81" s="503" t="s">
        <v>2</v>
      </c>
      <c r="D81" s="503"/>
      <c r="E81" s="503"/>
      <c r="F81" s="503"/>
      <c r="G81" s="503"/>
      <c r="H81" s="503"/>
      <c r="I81" s="503" t="s">
        <v>0</v>
      </c>
      <c r="J81" s="503"/>
      <c r="K81" s="503"/>
      <c r="L81" s="507" t="s">
        <v>4</v>
      </c>
      <c r="M81" s="503"/>
      <c r="N81" s="503"/>
      <c r="O81" s="507" t="s">
        <v>5</v>
      </c>
      <c r="P81" s="503"/>
      <c r="Q81" s="503"/>
      <c r="R81" s="507" t="s">
        <v>6</v>
      </c>
      <c r="S81" s="503"/>
      <c r="T81" s="503"/>
      <c r="U81" s="507" t="s">
        <v>7</v>
      </c>
      <c r="V81" s="503"/>
      <c r="W81" s="503"/>
      <c r="X81" s="507" t="s">
        <v>8</v>
      </c>
      <c r="Y81" s="503"/>
      <c r="Z81" s="503"/>
      <c r="AA81" s="507" t="s">
        <v>9</v>
      </c>
      <c r="AB81" s="507"/>
      <c r="AC81" s="503"/>
      <c r="AD81" s="503"/>
      <c r="AE81" s="507" t="s">
        <v>208</v>
      </c>
      <c r="AF81" s="503"/>
      <c r="AG81" s="503"/>
      <c r="AH81" s="503"/>
      <c r="AI81" s="507" t="s">
        <v>206</v>
      </c>
      <c r="AJ81" s="507"/>
      <c r="AK81" s="507"/>
      <c r="AL81" s="507"/>
      <c r="AM81" s="507" t="s">
        <v>10</v>
      </c>
      <c r="AN81" s="507"/>
      <c r="AO81" s="507"/>
      <c r="AP81" s="507"/>
      <c r="AQ81" s="507" t="s">
        <v>207</v>
      </c>
      <c r="AR81" s="507"/>
      <c r="AS81" s="507"/>
      <c r="AT81" s="507"/>
      <c r="AU81" s="507" t="s">
        <v>140</v>
      </c>
      <c r="AV81" s="507"/>
      <c r="AW81" s="507"/>
      <c r="AX81" s="507"/>
      <c r="AY81" s="496" t="s">
        <v>156</v>
      </c>
      <c r="AZ81" s="497"/>
      <c r="BA81" s="497"/>
      <c r="BB81" s="497"/>
      <c r="BC81" s="499" t="s">
        <v>157</v>
      </c>
      <c r="BD81" s="499"/>
      <c r="BE81" s="499"/>
      <c r="BF81" s="499"/>
      <c r="BG81" s="500" t="s">
        <v>158</v>
      </c>
      <c r="BH81" s="500"/>
      <c r="BI81" s="500"/>
    </row>
    <row r="82" spans="1:61">
      <c r="A82" s="503"/>
      <c r="B82" s="503"/>
      <c r="C82" s="503"/>
      <c r="D82" s="503"/>
      <c r="E82" s="503"/>
      <c r="F82" s="503"/>
      <c r="G82" s="503"/>
      <c r="H82" s="503"/>
      <c r="I82" s="503"/>
      <c r="J82" s="503"/>
      <c r="K82" s="503"/>
      <c r="L82" s="503"/>
      <c r="M82" s="503"/>
      <c r="N82" s="503"/>
      <c r="O82" s="503"/>
      <c r="P82" s="503"/>
      <c r="Q82" s="503"/>
      <c r="R82" s="503"/>
      <c r="S82" s="503"/>
      <c r="T82" s="503"/>
      <c r="U82" s="503"/>
      <c r="V82" s="503"/>
      <c r="W82" s="503"/>
      <c r="X82" s="503"/>
      <c r="Y82" s="503"/>
      <c r="Z82" s="503"/>
      <c r="AA82" s="503"/>
      <c r="AB82" s="503"/>
      <c r="AC82" s="503"/>
      <c r="AD82" s="503"/>
      <c r="AE82" s="503"/>
      <c r="AF82" s="503"/>
      <c r="AG82" s="503"/>
      <c r="AH82" s="503"/>
      <c r="AI82" s="507"/>
      <c r="AJ82" s="507"/>
      <c r="AK82" s="507"/>
      <c r="AL82" s="507"/>
      <c r="AM82" s="507"/>
      <c r="AN82" s="507"/>
      <c r="AO82" s="507"/>
      <c r="AP82" s="507"/>
      <c r="AQ82" s="507"/>
      <c r="AR82" s="507"/>
      <c r="AS82" s="507"/>
      <c r="AT82" s="507"/>
      <c r="AU82" s="507"/>
      <c r="AV82" s="507"/>
      <c r="AW82" s="507"/>
      <c r="AX82" s="507"/>
      <c r="AY82" s="498"/>
      <c r="AZ82" s="497"/>
      <c r="BA82" s="497"/>
      <c r="BB82" s="497"/>
      <c r="BC82" s="499"/>
      <c r="BD82" s="499"/>
      <c r="BE82" s="499"/>
      <c r="BF82" s="499"/>
      <c r="BG82" s="500"/>
      <c r="BH82" s="500"/>
      <c r="BI82" s="500"/>
    </row>
    <row r="83" spans="1:61">
      <c r="A83" s="503"/>
      <c r="B83" s="503"/>
      <c r="C83" s="503"/>
      <c r="D83" s="503"/>
      <c r="E83" s="503"/>
      <c r="F83" s="503"/>
      <c r="G83" s="503"/>
      <c r="H83" s="503"/>
      <c r="I83" s="503"/>
      <c r="J83" s="503"/>
      <c r="K83" s="503"/>
      <c r="L83" s="503"/>
      <c r="M83" s="503"/>
      <c r="N83" s="503"/>
      <c r="O83" s="503"/>
      <c r="P83" s="503"/>
      <c r="Q83" s="503"/>
      <c r="R83" s="503"/>
      <c r="S83" s="503"/>
      <c r="T83" s="503"/>
      <c r="U83" s="503"/>
      <c r="V83" s="503"/>
      <c r="W83" s="503"/>
      <c r="X83" s="503"/>
      <c r="Y83" s="503"/>
      <c r="Z83" s="503"/>
      <c r="AA83" s="503"/>
      <c r="AB83" s="503"/>
      <c r="AC83" s="503"/>
      <c r="AD83" s="503"/>
      <c r="AE83" s="503"/>
      <c r="AF83" s="503"/>
      <c r="AG83" s="503"/>
      <c r="AH83" s="503"/>
      <c r="AI83" s="507"/>
      <c r="AJ83" s="507"/>
      <c r="AK83" s="507"/>
      <c r="AL83" s="507"/>
      <c r="AM83" s="507"/>
      <c r="AN83" s="507"/>
      <c r="AO83" s="507"/>
      <c r="AP83" s="507"/>
      <c r="AQ83" s="507"/>
      <c r="AR83" s="507"/>
      <c r="AS83" s="507"/>
      <c r="AT83" s="507"/>
      <c r="AU83" s="507"/>
      <c r="AV83" s="507"/>
      <c r="AW83" s="507"/>
      <c r="AX83" s="507"/>
      <c r="AY83" s="498"/>
      <c r="AZ83" s="497"/>
      <c r="BA83" s="497"/>
      <c r="BB83" s="497"/>
      <c r="BC83" s="499"/>
      <c r="BD83" s="499"/>
      <c r="BE83" s="499"/>
      <c r="BF83" s="499"/>
      <c r="BG83" s="500"/>
      <c r="BH83" s="500"/>
      <c r="BI83" s="500"/>
    </row>
    <row r="84" spans="1:61">
      <c r="A84" s="503">
        <v>61</v>
      </c>
      <c r="B84" s="503"/>
      <c r="C84" s="503" t="str">
        <f>IF(入力ｼｰﾄ2!O84="","",入力ｼｰﾄ2!O84)</f>
        <v/>
      </c>
      <c r="D84" s="503"/>
      <c r="E84" s="503"/>
      <c r="F84" s="503"/>
      <c r="G84" s="503"/>
      <c r="H84" s="503"/>
      <c r="I84" s="506" t="e">
        <f>IF(入力ｼｰﾄ2!#REF!="","",入力ｼｰﾄ2!#REF!)</f>
        <v>#REF!</v>
      </c>
      <c r="J84" s="506"/>
      <c r="K84" s="506"/>
      <c r="L84" s="504">
        <f>IF(入力ｼｰﾄ2!U84="",0,入力ｼｰﾄ2!U84)</f>
        <v>0</v>
      </c>
      <c r="M84" s="504"/>
      <c r="N84" s="504"/>
      <c r="O84" s="504">
        <f>IF(入力ｼｰﾄ2!X84="",0,入力ｼｰﾄ2!X84)</f>
        <v>0</v>
      </c>
      <c r="P84" s="504"/>
      <c r="Q84" s="504"/>
      <c r="R84" s="504">
        <f>IF(入力ｼｰﾄ2!AA84="",0,入力ｼｰﾄ2!AA84)</f>
        <v>0</v>
      </c>
      <c r="S84" s="504"/>
      <c r="T84" s="504"/>
      <c r="U84" s="502">
        <f t="shared" ref="U84:U113" si="16">ROUNDDOWN(L84*O84*R84,4)</f>
        <v>0</v>
      </c>
      <c r="V84" s="502"/>
      <c r="W84" s="502"/>
      <c r="X84" s="503">
        <f>IF(入力ｼｰﾄ2!AG84="",0,入力ｼｰﾄ2!AG84)</f>
        <v>0</v>
      </c>
      <c r="Y84" s="503"/>
      <c r="Z84" s="503"/>
      <c r="AA84" s="502">
        <f t="shared" ref="AA84:AA113" si="17">ROUNDDOWN(U84*X84,4)</f>
        <v>0</v>
      </c>
      <c r="AB84" s="502"/>
      <c r="AC84" s="502"/>
      <c r="AD84" s="502"/>
      <c r="AE84" s="501">
        <f>IF(入力ｼｰﾄ2!AN84="",0,入力ｼｰﾄ2!AN84)</f>
        <v>0</v>
      </c>
      <c r="AF84" s="501"/>
      <c r="AG84" s="501"/>
      <c r="AH84" s="501"/>
      <c r="AI84" s="501" t="str">
        <f>IF(OR(入力ｼｰﾄ2!BU84=TRUE,入力ｼｰﾄ2!BV84=TRUE),13500,IF(入力ｼｰﾄ2!BW84=TRUE,"内装材は","-"))</f>
        <v>-</v>
      </c>
      <c r="AJ84" s="501"/>
      <c r="AK84" s="501"/>
      <c r="AL84" s="501"/>
      <c r="AM84" s="501" t="str">
        <f>IF(AI84="-","-",IF(入力ｼｰﾄ2!BW84=TRUE,"併用付加",ROUNDDOWN(AA84*AI84,0)))</f>
        <v>-</v>
      </c>
      <c r="AN84" s="501"/>
      <c r="AO84" s="501"/>
      <c r="AP84" s="501"/>
      <c r="AQ84" s="501" t="e">
        <f>IF(AI84="-",入力ｼｰﾄ2!BX84,MIN((IF((AE84-AI84)&gt;0,AE84-AI84,0)),入力ｼｰﾄ2!BX84))</f>
        <v>#REF!</v>
      </c>
      <c r="AR84" s="501"/>
      <c r="AS84" s="501"/>
      <c r="AT84" s="501"/>
      <c r="AU84" s="501" t="e">
        <f t="shared" ref="AU84:AU113" si="18">ROUNDDOWN(AA84*AQ84,0)</f>
        <v>#REF!</v>
      </c>
      <c r="AV84" s="501"/>
      <c r="AW84" s="501"/>
      <c r="AX84" s="501"/>
      <c r="AY84" s="493">
        <f>ROUNDDOWN(L84*O84*R84*X84*AE84,0)</f>
        <v>0</v>
      </c>
      <c r="AZ84" s="494"/>
      <c r="BA84" s="494"/>
      <c r="BB84" s="494"/>
      <c r="BC84" s="494" t="e">
        <f>IF(AM84="-",AU84,AM84+AU84)</f>
        <v>#REF!</v>
      </c>
      <c r="BD84" s="494"/>
      <c r="BE84" s="494"/>
      <c r="BF84" s="494"/>
      <c r="BG84" s="494" t="e">
        <f>IF(AY84&gt;=BC84,"OK","NG")</f>
        <v>#REF!</v>
      </c>
      <c r="BH84" s="494"/>
      <c r="BI84" s="494"/>
    </row>
    <row r="85" spans="1:61">
      <c r="A85" s="503">
        <v>62</v>
      </c>
      <c r="B85" s="503"/>
      <c r="C85" s="503" t="str">
        <f>IF(入力ｼｰﾄ2!O85="","",入力ｼｰﾄ2!O85)</f>
        <v/>
      </c>
      <c r="D85" s="503"/>
      <c r="E85" s="503"/>
      <c r="F85" s="503"/>
      <c r="G85" s="503"/>
      <c r="H85" s="503"/>
      <c r="I85" s="506" t="e">
        <f>IF(入力ｼｰﾄ2!#REF!="","",入力ｼｰﾄ2!#REF!)</f>
        <v>#REF!</v>
      </c>
      <c r="J85" s="506"/>
      <c r="K85" s="506"/>
      <c r="L85" s="504">
        <f>IF(入力ｼｰﾄ2!U85="",0,入力ｼｰﾄ2!U85)</f>
        <v>0</v>
      </c>
      <c r="M85" s="504"/>
      <c r="N85" s="504"/>
      <c r="O85" s="504">
        <f>IF(入力ｼｰﾄ2!X85="",0,入力ｼｰﾄ2!X85)</f>
        <v>0</v>
      </c>
      <c r="P85" s="504"/>
      <c r="Q85" s="504"/>
      <c r="R85" s="504">
        <f>IF(入力ｼｰﾄ2!AA85="",0,入力ｼｰﾄ2!AA85)</f>
        <v>0</v>
      </c>
      <c r="S85" s="504"/>
      <c r="T85" s="504"/>
      <c r="U85" s="502">
        <f t="shared" si="16"/>
        <v>0</v>
      </c>
      <c r="V85" s="502"/>
      <c r="W85" s="502"/>
      <c r="X85" s="503">
        <f>IF(入力ｼｰﾄ2!AG85="",0,入力ｼｰﾄ2!AG85)</f>
        <v>0</v>
      </c>
      <c r="Y85" s="503"/>
      <c r="Z85" s="503"/>
      <c r="AA85" s="502">
        <f t="shared" si="17"/>
        <v>0</v>
      </c>
      <c r="AB85" s="502"/>
      <c r="AC85" s="502"/>
      <c r="AD85" s="502"/>
      <c r="AE85" s="501">
        <f>IF(入力ｼｰﾄ2!AN85="",0,入力ｼｰﾄ2!AN85)</f>
        <v>0</v>
      </c>
      <c r="AF85" s="501"/>
      <c r="AG85" s="501"/>
      <c r="AH85" s="501"/>
      <c r="AI85" s="501" t="str">
        <f>IF(OR(入力ｼｰﾄ2!BU85=TRUE,入力ｼｰﾄ2!BV85=TRUE),13500,IF(入力ｼｰﾄ2!BW85=TRUE,"内装材は","-"))</f>
        <v>-</v>
      </c>
      <c r="AJ85" s="501"/>
      <c r="AK85" s="501"/>
      <c r="AL85" s="501"/>
      <c r="AM85" s="501" t="str">
        <f>IF(AI85="-","-",IF(入力ｼｰﾄ2!BW85=TRUE,"併用付加",ROUNDDOWN(AA85*AI85,0)))</f>
        <v>-</v>
      </c>
      <c r="AN85" s="501"/>
      <c r="AO85" s="501"/>
      <c r="AP85" s="501"/>
      <c r="AQ85" s="501" t="e">
        <f>IF(AI85="-",入力ｼｰﾄ2!BX85,MIN((IF((AE85-AI85)&gt;0,AE85-AI85,0)),入力ｼｰﾄ2!BX85))</f>
        <v>#REF!</v>
      </c>
      <c r="AR85" s="501"/>
      <c r="AS85" s="501"/>
      <c r="AT85" s="501"/>
      <c r="AU85" s="501" t="e">
        <f t="shared" si="18"/>
        <v>#REF!</v>
      </c>
      <c r="AV85" s="501"/>
      <c r="AW85" s="501"/>
      <c r="AX85" s="501"/>
      <c r="AY85" s="493">
        <f t="shared" ref="AY85:AY113" si="19">ROUNDDOWN(L85*O85*R85*X85*AE85,0)</f>
        <v>0</v>
      </c>
      <c r="AZ85" s="494"/>
      <c r="BA85" s="494"/>
      <c r="BB85" s="494"/>
      <c r="BC85" s="494" t="e">
        <f t="shared" ref="BC85:BC113" si="20">IF(AM85="-",AU85,AM85+AU85)</f>
        <v>#REF!</v>
      </c>
      <c r="BD85" s="494"/>
      <c r="BE85" s="494"/>
      <c r="BF85" s="494"/>
      <c r="BG85" s="494" t="e">
        <f t="shared" ref="BG85:BG113" si="21">IF(AY85&gt;=BC85,"OK","NG")</f>
        <v>#REF!</v>
      </c>
      <c r="BH85" s="494"/>
      <c r="BI85" s="494"/>
    </row>
    <row r="86" spans="1:61">
      <c r="A86" s="503">
        <v>63</v>
      </c>
      <c r="B86" s="503"/>
      <c r="C86" s="503" t="str">
        <f>IF(入力ｼｰﾄ2!O86="","",入力ｼｰﾄ2!O86)</f>
        <v/>
      </c>
      <c r="D86" s="503"/>
      <c r="E86" s="503"/>
      <c r="F86" s="503"/>
      <c r="G86" s="503"/>
      <c r="H86" s="503"/>
      <c r="I86" s="506" t="e">
        <f>IF(入力ｼｰﾄ2!#REF!="","",入力ｼｰﾄ2!#REF!)</f>
        <v>#REF!</v>
      </c>
      <c r="J86" s="506"/>
      <c r="K86" s="506"/>
      <c r="L86" s="504">
        <f>IF(入力ｼｰﾄ2!U86="",0,入力ｼｰﾄ2!U86)</f>
        <v>0</v>
      </c>
      <c r="M86" s="504"/>
      <c r="N86" s="504"/>
      <c r="O86" s="504">
        <f>IF(入力ｼｰﾄ2!X86="",0,入力ｼｰﾄ2!X86)</f>
        <v>0</v>
      </c>
      <c r="P86" s="504"/>
      <c r="Q86" s="504"/>
      <c r="R86" s="504">
        <f>IF(入力ｼｰﾄ2!AA86="",0,入力ｼｰﾄ2!AA86)</f>
        <v>0</v>
      </c>
      <c r="S86" s="504"/>
      <c r="T86" s="504"/>
      <c r="U86" s="502">
        <f t="shared" si="16"/>
        <v>0</v>
      </c>
      <c r="V86" s="502"/>
      <c r="W86" s="502"/>
      <c r="X86" s="503">
        <f>IF(入力ｼｰﾄ2!AG86="",0,入力ｼｰﾄ2!AG86)</f>
        <v>0</v>
      </c>
      <c r="Y86" s="503"/>
      <c r="Z86" s="503"/>
      <c r="AA86" s="502">
        <f t="shared" si="17"/>
        <v>0</v>
      </c>
      <c r="AB86" s="502"/>
      <c r="AC86" s="502"/>
      <c r="AD86" s="502"/>
      <c r="AE86" s="501">
        <f>IF(入力ｼｰﾄ2!AN86="",0,入力ｼｰﾄ2!AN86)</f>
        <v>0</v>
      </c>
      <c r="AF86" s="501"/>
      <c r="AG86" s="501"/>
      <c r="AH86" s="501"/>
      <c r="AI86" s="501" t="str">
        <f>IF(OR(入力ｼｰﾄ2!BU86=TRUE,入力ｼｰﾄ2!BV86=TRUE),13500,IF(入力ｼｰﾄ2!BW86=TRUE,"内装材は","-"))</f>
        <v>-</v>
      </c>
      <c r="AJ86" s="501"/>
      <c r="AK86" s="501"/>
      <c r="AL86" s="501"/>
      <c r="AM86" s="501" t="str">
        <f>IF(AI86="-","-",IF(入力ｼｰﾄ2!BW86=TRUE,"併用付加",ROUNDDOWN(AA86*AI86,0)))</f>
        <v>-</v>
      </c>
      <c r="AN86" s="501"/>
      <c r="AO86" s="501"/>
      <c r="AP86" s="501"/>
      <c r="AQ86" s="501" t="e">
        <f>IF(AI86="-",入力ｼｰﾄ2!BX86,MIN((IF((AE86-AI86)&gt;0,AE86-AI86,0)),入力ｼｰﾄ2!BX86))</f>
        <v>#REF!</v>
      </c>
      <c r="AR86" s="501"/>
      <c r="AS86" s="501"/>
      <c r="AT86" s="501"/>
      <c r="AU86" s="501" t="e">
        <f t="shared" si="18"/>
        <v>#REF!</v>
      </c>
      <c r="AV86" s="501"/>
      <c r="AW86" s="501"/>
      <c r="AX86" s="501"/>
      <c r="AY86" s="493">
        <f t="shared" si="19"/>
        <v>0</v>
      </c>
      <c r="AZ86" s="494"/>
      <c r="BA86" s="494"/>
      <c r="BB86" s="494"/>
      <c r="BC86" s="494" t="e">
        <f t="shared" si="20"/>
        <v>#REF!</v>
      </c>
      <c r="BD86" s="494"/>
      <c r="BE86" s="494"/>
      <c r="BF86" s="494"/>
      <c r="BG86" s="494" t="e">
        <f t="shared" si="21"/>
        <v>#REF!</v>
      </c>
      <c r="BH86" s="494"/>
      <c r="BI86" s="494"/>
    </row>
    <row r="87" spans="1:61">
      <c r="A87" s="503">
        <v>64</v>
      </c>
      <c r="B87" s="503"/>
      <c r="C87" s="503" t="str">
        <f>IF(入力ｼｰﾄ2!O87="","",入力ｼｰﾄ2!O87)</f>
        <v/>
      </c>
      <c r="D87" s="503"/>
      <c r="E87" s="503"/>
      <c r="F87" s="503"/>
      <c r="G87" s="503"/>
      <c r="H87" s="503"/>
      <c r="I87" s="506" t="e">
        <f>IF(入力ｼｰﾄ2!#REF!="","",入力ｼｰﾄ2!#REF!)</f>
        <v>#REF!</v>
      </c>
      <c r="J87" s="506"/>
      <c r="K87" s="506"/>
      <c r="L87" s="504">
        <f>IF(入力ｼｰﾄ2!U87="",0,入力ｼｰﾄ2!U87)</f>
        <v>0</v>
      </c>
      <c r="M87" s="504"/>
      <c r="N87" s="504"/>
      <c r="O87" s="504">
        <f>IF(入力ｼｰﾄ2!X87="",0,入力ｼｰﾄ2!X87)</f>
        <v>0</v>
      </c>
      <c r="P87" s="504"/>
      <c r="Q87" s="504"/>
      <c r="R87" s="504">
        <f>IF(入力ｼｰﾄ2!AA87="",0,入力ｼｰﾄ2!AA87)</f>
        <v>0</v>
      </c>
      <c r="S87" s="504"/>
      <c r="T87" s="504"/>
      <c r="U87" s="502">
        <f t="shared" si="16"/>
        <v>0</v>
      </c>
      <c r="V87" s="502"/>
      <c r="W87" s="502"/>
      <c r="X87" s="503">
        <f>IF(入力ｼｰﾄ2!AG87="",0,入力ｼｰﾄ2!AG87)</f>
        <v>0</v>
      </c>
      <c r="Y87" s="503"/>
      <c r="Z87" s="503"/>
      <c r="AA87" s="502">
        <f t="shared" si="17"/>
        <v>0</v>
      </c>
      <c r="AB87" s="502"/>
      <c r="AC87" s="502"/>
      <c r="AD87" s="502"/>
      <c r="AE87" s="501">
        <f>IF(入力ｼｰﾄ2!AN87="",0,入力ｼｰﾄ2!AN87)</f>
        <v>0</v>
      </c>
      <c r="AF87" s="501"/>
      <c r="AG87" s="501"/>
      <c r="AH87" s="501"/>
      <c r="AI87" s="501" t="str">
        <f>IF(OR(入力ｼｰﾄ2!BU87=TRUE,入力ｼｰﾄ2!BV87=TRUE),13500,IF(入力ｼｰﾄ2!BW87=TRUE,"内装材は","-"))</f>
        <v>-</v>
      </c>
      <c r="AJ87" s="501"/>
      <c r="AK87" s="501"/>
      <c r="AL87" s="501"/>
      <c r="AM87" s="501" t="str">
        <f>IF(AI87="-","-",IF(入力ｼｰﾄ2!BW87=TRUE,"併用付加",ROUNDDOWN(AA87*AI87,0)))</f>
        <v>-</v>
      </c>
      <c r="AN87" s="501"/>
      <c r="AO87" s="501"/>
      <c r="AP87" s="501"/>
      <c r="AQ87" s="501" t="e">
        <f>IF(AI87="-",入力ｼｰﾄ2!BX87,MIN((IF((AE87-AI87)&gt;0,AE87-AI87,0)),入力ｼｰﾄ2!BX87))</f>
        <v>#REF!</v>
      </c>
      <c r="AR87" s="501"/>
      <c r="AS87" s="501"/>
      <c r="AT87" s="501"/>
      <c r="AU87" s="501" t="e">
        <f t="shared" si="18"/>
        <v>#REF!</v>
      </c>
      <c r="AV87" s="501"/>
      <c r="AW87" s="501"/>
      <c r="AX87" s="501"/>
      <c r="AY87" s="493">
        <f t="shared" si="19"/>
        <v>0</v>
      </c>
      <c r="AZ87" s="494"/>
      <c r="BA87" s="494"/>
      <c r="BB87" s="494"/>
      <c r="BC87" s="494" t="e">
        <f t="shared" si="20"/>
        <v>#REF!</v>
      </c>
      <c r="BD87" s="494"/>
      <c r="BE87" s="494"/>
      <c r="BF87" s="494"/>
      <c r="BG87" s="494" t="e">
        <f t="shared" si="21"/>
        <v>#REF!</v>
      </c>
      <c r="BH87" s="494"/>
      <c r="BI87" s="494"/>
    </row>
    <row r="88" spans="1:61">
      <c r="A88" s="503">
        <v>65</v>
      </c>
      <c r="B88" s="503"/>
      <c r="C88" s="503" t="str">
        <f>IF(入力ｼｰﾄ2!O88="","",入力ｼｰﾄ2!O88)</f>
        <v/>
      </c>
      <c r="D88" s="503"/>
      <c r="E88" s="503"/>
      <c r="F88" s="503"/>
      <c r="G88" s="503"/>
      <c r="H88" s="503"/>
      <c r="I88" s="506" t="e">
        <f>IF(入力ｼｰﾄ2!#REF!="","",入力ｼｰﾄ2!#REF!)</f>
        <v>#REF!</v>
      </c>
      <c r="J88" s="506"/>
      <c r="K88" s="506"/>
      <c r="L88" s="504">
        <f>IF(入力ｼｰﾄ2!U88="",0,入力ｼｰﾄ2!U88)</f>
        <v>0</v>
      </c>
      <c r="M88" s="504"/>
      <c r="N88" s="504"/>
      <c r="O88" s="504">
        <f>IF(入力ｼｰﾄ2!X88="",0,入力ｼｰﾄ2!X88)</f>
        <v>0</v>
      </c>
      <c r="P88" s="504"/>
      <c r="Q88" s="504"/>
      <c r="R88" s="504">
        <f>IF(入力ｼｰﾄ2!AA88="",0,入力ｼｰﾄ2!AA88)</f>
        <v>0</v>
      </c>
      <c r="S88" s="504"/>
      <c r="T88" s="504"/>
      <c r="U88" s="502">
        <f t="shared" si="16"/>
        <v>0</v>
      </c>
      <c r="V88" s="502"/>
      <c r="W88" s="502"/>
      <c r="X88" s="503">
        <f>IF(入力ｼｰﾄ2!AG88="",0,入力ｼｰﾄ2!AG88)</f>
        <v>0</v>
      </c>
      <c r="Y88" s="503"/>
      <c r="Z88" s="503"/>
      <c r="AA88" s="502">
        <f t="shared" si="17"/>
        <v>0</v>
      </c>
      <c r="AB88" s="502"/>
      <c r="AC88" s="502"/>
      <c r="AD88" s="502"/>
      <c r="AE88" s="501">
        <f>IF(入力ｼｰﾄ2!AN88="",0,入力ｼｰﾄ2!AN88)</f>
        <v>0</v>
      </c>
      <c r="AF88" s="501"/>
      <c r="AG88" s="501"/>
      <c r="AH88" s="501"/>
      <c r="AI88" s="501" t="str">
        <f>IF(OR(入力ｼｰﾄ2!BU88=TRUE,入力ｼｰﾄ2!BV88=TRUE),13500,IF(入力ｼｰﾄ2!BW88=TRUE,"内装材は","-"))</f>
        <v>-</v>
      </c>
      <c r="AJ88" s="501"/>
      <c r="AK88" s="501"/>
      <c r="AL88" s="501"/>
      <c r="AM88" s="501" t="str">
        <f>IF(AI88="-","-",IF(入力ｼｰﾄ2!BW88=TRUE,"併用付加",ROUNDDOWN(AA88*AI88,0)))</f>
        <v>-</v>
      </c>
      <c r="AN88" s="501"/>
      <c r="AO88" s="501"/>
      <c r="AP88" s="501"/>
      <c r="AQ88" s="501" t="e">
        <f>IF(AI88="-",入力ｼｰﾄ2!BX88,MIN((IF((AE88-AI88)&gt;0,AE88-AI88,0)),入力ｼｰﾄ2!BX88))</f>
        <v>#REF!</v>
      </c>
      <c r="AR88" s="501"/>
      <c r="AS88" s="501"/>
      <c r="AT88" s="501"/>
      <c r="AU88" s="501" t="e">
        <f t="shared" si="18"/>
        <v>#REF!</v>
      </c>
      <c r="AV88" s="501"/>
      <c r="AW88" s="501"/>
      <c r="AX88" s="501"/>
      <c r="AY88" s="493">
        <f t="shared" si="19"/>
        <v>0</v>
      </c>
      <c r="AZ88" s="494"/>
      <c r="BA88" s="494"/>
      <c r="BB88" s="494"/>
      <c r="BC88" s="494" t="e">
        <f t="shared" si="20"/>
        <v>#REF!</v>
      </c>
      <c r="BD88" s="494"/>
      <c r="BE88" s="494"/>
      <c r="BF88" s="494"/>
      <c r="BG88" s="494" t="e">
        <f t="shared" si="21"/>
        <v>#REF!</v>
      </c>
      <c r="BH88" s="494"/>
      <c r="BI88" s="494"/>
    </row>
    <row r="89" spans="1:61">
      <c r="A89" s="503">
        <v>66</v>
      </c>
      <c r="B89" s="503"/>
      <c r="C89" s="503" t="str">
        <f>IF(入力ｼｰﾄ2!O89="","",入力ｼｰﾄ2!O89)</f>
        <v/>
      </c>
      <c r="D89" s="503"/>
      <c r="E89" s="503"/>
      <c r="F89" s="503"/>
      <c r="G89" s="503"/>
      <c r="H89" s="503"/>
      <c r="I89" s="506" t="e">
        <f>IF(入力ｼｰﾄ2!#REF!="","",入力ｼｰﾄ2!#REF!)</f>
        <v>#REF!</v>
      </c>
      <c r="J89" s="506"/>
      <c r="K89" s="506"/>
      <c r="L89" s="504">
        <f>IF(入力ｼｰﾄ2!U89="",0,入力ｼｰﾄ2!U89)</f>
        <v>0</v>
      </c>
      <c r="M89" s="504"/>
      <c r="N89" s="504"/>
      <c r="O89" s="504">
        <f>IF(入力ｼｰﾄ2!X89="",0,入力ｼｰﾄ2!X89)</f>
        <v>0</v>
      </c>
      <c r="P89" s="504"/>
      <c r="Q89" s="504"/>
      <c r="R89" s="504">
        <f>IF(入力ｼｰﾄ2!AA89="",0,入力ｼｰﾄ2!AA89)</f>
        <v>0</v>
      </c>
      <c r="S89" s="504"/>
      <c r="T89" s="504"/>
      <c r="U89" s="502">
        <f t="shared" si="16"/>
        <v>0</v>
      </c>
      <c r="V89" s="502"/>
      <c r="W89" s="502"/>
      <c r="X89" s="503">
        <f>IF(入力ｼｰﾄ2!AG89="",0,入力ｼｰﾄ2!AG89)</f>
        <v>0</v>
      </c>
      <c r="Y89" s="503"/>
      <c r="Z89" s="503"/>
      <c r="AA89" s="502">
        <f t="shared" si="17"/>
        <v>0</v>
      </c>
      <c r="AB89" s="502"/>
      <c r="AC89" s="502"/>
      <c r="AD89" s="502"/>
      <c r="AE89" s="501">
        <f>IF(入力ｼｰﾄ2!AN89="",0,入力ｼｰﾄ2!AN89)</f>
        <v>0</v>
      </c>
      <c r="AF89" s="501"/>
      <c r="AG89" s="501"/>
      <c r="AH89" s="501"/>
      <c r="AI89" s="501" t="str">
        <f>IF(OR(入力ｼｰﾄ2!BU89=TRUE,入力ｼｰﾄ2!BV89=TRUE),13500,IF(入力ｼｰﾄ2!BW89=TRUE,"内装材は","-"))</f>
        <v>-</v>
      </c>
      <c r="AJ89" s="501"/>
      <c r="AK89" s="501"/>
      <c r="AL89" s="501"/>
      <c r="AM89" s="501" t="str">
        <f>IF(AI89="-","-",IF(入力ｼｰﾄ2!BW89=TRUE,"併用付加",ROUNDDOWN(AA89*AI89,0)))</f>
        <v>-</v>
      </c>
      <c r="AN89" s="501"/>
      <c r="AO89" s="501"/>
      <c r="AP89" s="501"/>
      <c r="AQ89" s="501" t="e">
        <f>IF(AI89="-",入力ｼｰﾄ2!BX89,MIN((IF((AE89-AI89)&gt;0,AE89-AI89,0)),入力ｼｰﾄ2!BX89))</f>
        <v>#REF!</v>
      </c>
      <c r="AR89" s="501"/>
      <c r="AS89" s="501"/>
      <c r="AT89" s="501"/>
      <c r="AU89" s="501" t="e">
        <f t="shared" si="18"/>
        <v>#REF!</v>
      </c>
      <c r="AV89" s="501"/>
      <c r="AW89" s="501"/>
      <c r="AX89" s="501"/>
      <c r="AY89" s="493">
        <f t="shared" si="19"/>
        <v>0</v>
      </c>
      <c r="AZ89" s="494"/>
      <c r="BA89" s="494"/>
      <c r="BB89" s="494"/>
      <c r="BC89" s="494" t="e">
        <f t="shared" si="20"/>
        <v>#REF!</v>
      </c>
      <c r="BD89" s="494"/>
      <c r="BE89" s="494"/>
      <c r="BF89" s="494"/>
      <c r="BG89" s="494" t="e">
        <f t="shared" si="21"/>
        <v>#REF!</v>
      </c>
      <c r="BH89" s="494"/>
      <c r="BI89" s="494"/>
    </row>
    <row r="90" spans="1:61">
      <c r="A90" s="503">
        <v>67</v>
      </c>
      <c r="B90" s="503"/>
      <c r="C90" s="503" t="str">
        <f>IF(入力ｼｰﾄ2!O90="","",入力ｼｰﾄ2!O90)</f>
        <v/>
      </c>
      <c r="D90" s="503"/>
      <c r="E90" s="503"/>
      <c r="F90" s="503"/>
      <c r="G90" s="503"/>
      <c r="H90" s="503"/>
      <c r="I90" s="506" t="e">
        <f>IF(入力ｼｰﾄ2!#REF!="","",入力ｼｰﾄ2!#REF!)</f>
        <v>#REF!</v>
      </c>
      <c r="J90" s="506"/>
      <c r="K90" s="506"/>
      <c r="L90" s="504">
        <f>IF(入力ｼｰﾄ2!U90="",0,入力ｼｰﾄ2!U90)</f>
        <v>0</v>
      </c>
      <c r="M90" s="504"/>
      <c r="N90" s="504"/>
      <c r="O90" s="504">
        <f>IF(入力ｼｰﾄ2!X90="",0,入力ｼｰﾄ2!X90)</f>
        <v>0</v>
      </c>
      <c r="P90" s="504"/>
      <c r="Q90" s="504"/>
      <c r="R90" s="504">
        <f>IF(入力ｼｰﾄ2!AA90="",0,入力ｼｰﾄ2!AA90)</f>
        <v>0</v>
      </c>
      <c r="S90" s="504"/>
      <c r="T90" s="504"/>
      <c r="U90" s="502">
        <f t="shared" si="16"/>
        <v>0</v>
      </c>
      <c r="V90" s="502"/>
      <c r="W90" s="502"/>
      <c r="X90" s="503">
        <f>IF(入力ｼｰﾄ2!AG90="",0,入力ｼｰﾄ2!AG90)</f>
        <v>0</v>
      </c>
      <c r="Y90" s="503"/>
      <c r="Z90" s="503"/>
      <c r="AA90" s="502">
        <f t="shared" si="17"/>
        <v>0</v>
      </c>
      <c r="AB90" s="502"/>
      <c r="AC90" s="502"/>
      <c r="AD90" s="502"/>
      <c r="AE90" s="501">
        <f>IF(入力ｼｰﾄ2!AN90="",0,入力ｼｰﾄ2!AN90)</f>
        <v>0</v>
      </c>
      <c r="AF90" s="501"/>
      <c r="AG90" s="501"/>
      <c r="AH90" s="501"/>
      <c r="AI90" s="501" t="str">
        <f>IF(OR(入力ｼｰﾄ2!BU90=TRUE,入力ｼｰﾄ2!BV90=TRUE),13500,IF(入力ｼｰﾄ2!BW90=TRUE,"内装材は","-"))</f>
        <v>-</v>
      </c>
      <c r="AJ90" s="501"/>
      <c r="AK90" s="501"/>
      <c r="AL90" s="501"/>
      <c r="AM90" s="501" t="str">
        <f>IF(AI90="-","-",IF(入力ｼｰﾄ2!BW90=TRUE,"併用付加",ROUNDDOWN(AA90*AI90,0)))</f>
        <v>-</v>
      </c>
      <c r="AN90" s="501"/>
      <c r="AO90" s="501"/>
      <c r="AP90" s="501"/>
      <c r="AQ90" s="501" t="e">
        <f>IF(AI90="-",入力ｼｰﾄ2!BX90,MIN((IF((AE90-AI90)&gt;0,AE90-AI90,0)),入力ｼｰﾄ2!BX90))</f>
        <v>#REF!</v>
      </c>
      <c r="AR90" s="501"/>
      <c r="AS90" s="501"/>
      <c r="AT90" s="501"/>
      <c r="AU90" s="501" t="e">
        <f t="shared" si="18"/>
        <v>#REF!</v>
      </c>
      <c r="AV90" s="501"/>
      <c r="AW90" s="501"/>
      <c r="AX90" s="501"/>
      <c r="AY90" s="493">
        <f t="shared" si="19"/>
        <v>0</v>
      </c>
      <c r="AZ90" s="494"/>
      <c r="BA90" s="494"/>
      <c r="BB90" s="494"/>
      <c r="BC90" s="494" t="e">
        <f t="shared" si="20"/>
        <v>#REF!</v>
      </c>
      <c r="BD90" s="494"/>
      <c r="BE90" s="494"/>
      <c r="BF90" s="494"/>
      <c r="BG90" s="494" t="e">
        <f t="shared" si="21"/>
        <v>#REF!</v>
      </c>
      <c r="BH90" s="494"/>
      <c r="BI90" s="494"/>
    </row>
    <row r="91" spans="1:61">
      <c r="A91" s="503">
        <v>68</v>
      </c>
      <c r="B91" s="503"/>
      <c r="C91" s="503" t="str">
        <f>IF(入力ｼｰﾄ2!O91="","",入力ｼｰﾄ2!O91)</f>
        <v/>
      </c>
      <c r="D91" s="503"/>
      <c r="E91" s="503"/>
      <c r="F91" s="503"/>
      <c r="G91" s="503"/>
      <c r="H91" s="503"/>
      <c r="I91" s="506" t="e">
        <f>IF(入力ｼｰﾄ2!#REF!="","",入力ｼｰﾄ2!#REF!)</f>
        <v>#REF!</v>
      </c>
      <c r="J91" s="506"/>
      <c r="K91" s="506"/>
      <c r="L91" s="504">
        <f>IF(入力ｼｰﾄ2!U91="",0,入力ｼｰﾄ2!U91)</f>
        <v>0</v>
      </c>
      <c r="M91" s="504"/>
      <c r="N91" s="504"/>
      <c r="O91" s="504">
        <f>IF(入力ｼｰﾄ2!X91="",0,入力ｼｰﾄ2!X91)</f>
        <v>0</v>
      </c>
      <c r="P91" s="504"/>
      <c r="Q91" s="504"/>
      <c r="R91" s="504">
        <f>IF(入力ｼｰﾄ2!AA91="",0,入力ｼｰﾄ2!AA91)</f>
        <v>0</v>
      </c>
      <c r="S91" s="504"/>
      <c r="T91" s="504"/>
      <c r="U91" s="502">
        <f t="shared" si="16"/>
        <v>0</v>
      </c>
      <c r="V91" s="502"/>
      <c r="W91" s="502"/>
      <c r="X91" s="503">
        <f>IF(入力ｼｰﾄ2!AG91="",0,入力ｼｰﾄ2!AG91)</f>
        <v>0</v>
      </c>
      <c r="Y91" s="503"/>
      <c r="Z91" s="503"/>
      <c r="AA91" s="502">
        <f t="shared" si="17"/>
        <v>0</v>
      </c>
      <c r="AB91" s="502"/>
      <c r="AC91" s="502"/>
      <c r="AD91" s="502"/>
      <c r="AE91" s="501">
        <f>IF(入力ｼｰﾄ2!AN91="",0,入力ｼｰﾄ2!AN91)</f>
        <v>0</v>
      </c>
      <c r="AF91" s="501"/>
      <c r="AG91" s="501"/>
      <c r="AH91" s="501"/>
      <c r="AI91" s="501" t="str">
        <f>IF(OR(入力ｼｰﾄ2!BU91=TRUE,入力ｼｰﾄ2!BV91=TRUE),13500,IF(入力ｼｰﾄ2!BW91=TRUE,"内装材は","-"))</f>
        <v>-</v>
      </c>
      <c r="AJ91" s="501"/>
      <c r="AK91" s="501"/>
      <c r="AL91" s="501"/>
      <c r="AM91" s="501" t="str">
        <f>IF(AI91="-","-",IF(入力ｼｰﾄ2!BW91=TRUE,"併用付加",ROUNDDOWN(AA91*AI91,0)))</f>
        <v>-</v>
      </c>
      <c r="AN91" s="501"/>
      <c r="AO91" s="501"/>
      <c r="AP91" s="501"/>
      <c r="AQ91" s="501" t="e">
        <f>IF(AI91="-",入力ｼｰﾄ2!BX91,MIN((IF((AE91-AI91)&gt;0,AE91-AI91,0)),入力ｼｰﾄ2!BX91))</f>
        <v>#REF!</v>
      </c>
      <c r="AR91" s="501"/>
      <c r="AS91" s="501"/>
      <c r="AT91" s="501"/>
      <c r="AU91" s="501" t="e">
        <f t="shared" si="18"/>
        <v>#REF!</v>
      </c>
      <c r="AV91" s="501"/>
      <c r="AW91" s="501"/>
      <c r="AX91" s="501"/>
      <c r="AY91" s="493">
        <f t="shared" si="19"/>
        <v>0</v>
      </c>
      <c r="AZ91" s="494"/>
      <c r="BA91" s="494"/>
      <c r="BB91" s="494"/>
      <c r="BC91" s="494" t="e">
        <f t="shared" si="20"/>
        <v>#REF!</v>
      </c>
      <c r="BD91" s="494"/>
      <c r="BE91" s="494"/>
      <c r="BF91" s="494"/>
      <c r="BG91" s="494" t="e">
        <f t="shared" si="21"/>
        <v>#REF!</v>
      </c>
      <c r="BH91" s="494"/>
      <c r="BI91" s="494"/>
    </row>
    <row r="92" spans="1:61">
      <c r="A92" s="503">
        <v>69</v>
      </c>
      <c r="B92" s="503"/>
      <c r="C92" s="503" t="str">
        <f>IF(入力ｼｰﾄ2!O92="","",入力ｼｰﾄ2!O92)</f>
        <v/>
      </c>
      <c r="D92" s="503"/>
      <c r="E92" s="503"/>
      <c r="F92" s="503"/>
      <c r="G92" s="503"/>
      <c r="H92" s="503"/>
      <c r="I92" s="506" t="e">
        <f>IF(入力ｼｰﾄ2!#REF!="","",入力ｼｰﾄ2!#REF!)</f>
        <v>#REF!</v>
      </c>
      <c r="J92" s="506"/>
      <c r="K92" s="506"/>
      <c r="L92" s="504">
        <f>IF(入力ｼｰﾄ2!U92="",0,入力ｼｰﾄ2!U92)</f>
        <v>0</v>
      </c>
      <c r="M92" s="504"/>
      <c r="N92" s="504"/>
      <c r="O92" s="504">
        <f>IF(入力ｼｰﾄ2!X92="",0,入力ｼｰﾄ2!X92)</f>
        <v>0</v>
      </c>
      <c r="P92" s="504"/>
      <c r="Q92" s="504"/>
      <c r="R92" s="504">
        <f>IF(入力ｼｰﾄ2!AA92="",0,入力ｼｰﾄ2!AA92)</f>
        <v>0</v>
      </c>
      <c r="S92" s="504"/>
      <c r="T92" s="504"/>
      <c r="U92" s="502">
        <f t="shared" si="16"/>
        <v>0</v>
      </c>
      <c r="V92" s="502"/>
      <c r="W92" s="502"/>
      <c r="X92" s="503">
        <f>IF(入力ｼｰﾄ2!AG92="",0,入力ｼｰﾄ2!AG92)</f>
        <v>0</v>
      </c>
      <c r="Y92" s="503"/>
      <c r="Z92" s="503"/>
      <c r="AA92" s="502">
        <f t="shared" si="17"/>
        <v>0</v>
      </c>
      <c r="AB92" s="502"/>
      <c r="AC92" s="502"/>
      <c r="AD92" s="502"/>
      <c r="AE92" s="501">
        <f>IF(入力ｼｰﾄ2!AN92="",0,入力ｼｰﾄ2!AN92)</f>
        <v>0</v>
      </c>
      <c r="AF92" s="501"/>
      <c r="AG92" s="501"/>
      <c r="AH92" s="501"/>
      <c r="AI92" s="501" t="str">
        <f>IF(OR(入力ｼｰﾄ2!BU92=TRUE,入力ｼｰﾄ2!BV92=TRUE),13500,IF(入力ｼｰﾄ2!BW92=TRUE,"内装材は","-"))</f>
        <v>-</v>
      </c>
      <c r="AJ92" s="501"/>
      <c r="AK92" s="501"/>
      <c r="AL92" s="501"/>
      <c r="AM92" s="501" t="str">
        <f>IF(AI92="-","-",IF(入力ｼｰﾄ2!BW92=TRUE,"併用付加",ROUNDDOWN(AA92*AI92,0)))</f>
        <v>-</v>
      </c>
      <c r="AN92" s="501"/>
      <c r="AO92" s="501"/>
      <c r="AP92" s="501"/>
      <c r="AQ92" s="501" t="e">
        <f>IF(AI92="-",入力ｼｰﾄ2!BX92,MIN((IF((AE92-AI92)&gt;0,AE92-AI92,0)),入力ｼｰﾄ2!BX92))</f>
        <v>#REF!</v>
      </c>
      <c r="AR92" s="501"/>
      <c r="AS92" s="501"/>
      <c r="AT92" s="501"/>
      <c r="AU92" s="501" t="e">
        <f t="shared" si="18"/>
        <v>#REF!</v>
      </c>
      <c r="AV92" s="501"/>
      <c r="AW92" s="501"/>
      <c r="AX92" s="501"/>
      <c r="AY92" s="493">
        <f t="shared" si="19"/>
        <v>0</v>
      </c>
      <c r="AZ92" s="494"/>
      <c r="BA92" s="494"/>
      <c r="BB92" s="494"/>
      <c r="BC92" s="494" t="e">
        <f t="shared" si="20"/>
        <v>#REF!</v>
      </c>
      <c r="BD92" s="494"/>
      <c r="BE92" s="494"/>
      <c r="BF92" s="494"/>
      <c r="BG92" s="494" t="e">
        <f t="shared" si="21"/>
        <v>#REF!</v>
      </c>
      <c r="BH92" s="494"/>
      <c r="BI92" s="494"/>
    </row>
    <row r="93" spans="1:61">
      <c r="A93" s="503">
        <v>70</v>
      </c>
      <c r="B93" s="503"/>
      <c r="C93" s="503" t="str">
        <f>IF(入力ｼｰﾄ2!O93="","",入力ｼｰﾄ2!O93)</f>
        <v/>
      </c>
      <c r="D93" s="503"/>
      <c r="E93" s="503"/>
      <c r="F93" s="503"/>
      <c r="G93" s="503"/>
      <c r="H93" s="503"/>
      <c r="I93" s="506" t="e">
        <f>IF(入力ｼｰﾄ2!#REF!="","",入力ｼｰﾄ2!#REF!)</f>
        <v>#REF!</v>
      </c>
      <c r="J93" s="506"/>
      <c r="K93" s="506"/>
      <c r="L93" s="504">
        <f>IF(入力ｼｰﾄ2!U93="",0,入力ｼｰﾄ2!U93)</f>
        <v>0</v>
      </c>
      <c r="M93" s="504"/>
      <c r="N93" s="504"/>
      <c r="O93" s="504">
        <f>IF(入力ｼｰﾄ2!X93="",0,入力ｼｰﾄ2!X93)</f>
        <v>0</v>
      </c>
      <c r="P93" s="504"/>
      <c r="Q93" s="504"/>
      <c r="R93" s="504">
        <f>IF(入力ｼｰﾄ2!AA93="",0,入力ｼｰﾄ2!AA93)</f>
        <v>0</v>
      </c>
      <c r="S93" s="504"/>
      <c r="T93" s="504"/>
      <c r="U93" s="502">
        <f t="shared" si="16"/>
        <v>0</v>
      </c>
      <c r="V93" s="502"/>
      <c r="W93" s="502"/>
      <c r="X93" s="503">
        <f>IF(入力ｼｰﾄ2!AG93="",0,入力ｼｰﾄ2!AG93)</f>
        <v>0</v>
      </c>
      <c r="Y93" s="503"/>
      <c r="Z93" s="503"/>
      <c r="AA93" s="502">
        <f t="shared" si="17"/>
        <v>0</v>
      </c>
      <c r="AB93" s="502"/>
      <c r="AC93" s="502"/>
      <c r="AD93" s="502"/>
      <c r="AE93" s="501">
        <f>IF(入力ｼｰﾄ2!AN93="",0,入力ｼｰﾄ2!AN93)</f>
        <v>0</v>
      </c>
      <c r="AF93" s="501"/>
      <c r="AG93" s="501"/>
      <c r="AH93" s="501"/>
      <c r="AI93" s="501" t="str">
        <f>IF(OR(入力ｼｰﾄ2!BU93=TRUE,入力ｼｰﾄ2!BV93=TRUE),13500,IF(入力ｼｰﾄ2!BW93=TRUE,"内装材は","-"))</f>
        <v>-</v>
      </c>
      <c r="AJ93" s="501"/>
      <c r="AK93" s="501"/>
      <c r="AL93" s="501"/>
      <c r="AM93" s="501" t="str">
        <f>IF(AI93="-","-",IF(入力ｼｰﾄ2!BW93=TRUE,"併用付加",ROUNDDOWN(AA93*AI93,0)))</f>
        <v>-</v>
      </c>
      <c r="AN93" s="501"/>
      <c r="AO93" s="501"/>
      <c r="AP93" s="501"/>
      <c r="AQ93" s="501" t="e">
        <f>IF(AI93="-",入力ｼｰﾄ2!BX93,MIN((IF((AE93-AI93)&gt;0,AE93-AI93,0)),入力ｼｰﾄ2!BX93))</f>
        <v>#REF!</v>
      </c>
      <c r="AR93" s="501"/>
      <c r="AS93" s="501"/>
      <c r="AT93" s="501"/>
      <c r="AU93" s="501" t="e">
        <f t="shared" si="18"/>
        <v>#REF!</v>
      </c>
      <c r="AV93" s="501"/>
      <c r="AW93" s="501"/>
      <c r="AX93" s="501"/>
      <c r="AY93" s="493">
        <f t="shared" si="19"/>
        <v>0</v>
      </c>
      <c r="AZ93" s="494"/>
      <c r="BA93" s="494"/>
      <c r="BB93" s="494"/>
      <c r="BC93" s="494" t="e">
        <f t="shared" si="20"/>
        <v>#REF!</v>
      </c>
      <c r="BD93" s="494"/>
      <c r="BE93" s="494"/>
      <c r="BF93" s="494"/>
      <c r="BG93" s="494" t="e">
        <f t="shared" si="21"/>
        <v>#REF!</v>
      </c>
      <c r="BH93" s="494"/>
      <c r="BI93" s="494"/>
    </row>
    <row r="94" spans="1:61">
      <c r="A94" s="503">
        <v>71</v>
      </c>
      <c r="B94" s="503"/>
      <c r="C94" s="503" t="str">
        <f>IF(入力ｼｰﾄ2!O94="","",入力ｼｰﾄ2!O94)</f>
        <v/>
      </c>
      <c r="D94" s="503"/>
      <c r="E94" s="503"/>
      <c r="F94" s="503"/>
      <c r="G94" s="503"/>
      <c r="H94" s="503"/>
      <c r="I94" s="506" t="e">
        <f>IF(入力ｼｰﾄ2!#REF!="","",入力ｼｰﾄ2!#REF!)</f>
        <v>#REF!</v>
      </c>
      <c r="J94" s="506"/>
      <c r="K94" s="506"/>
      <c r="L94" s="504">
        <f>IF(入力ｼｰﾄ2!U94="",0,入力ｼｰﾄ2!U94)</f>
        <v>0</v>
      </c>
      <c r="M94" s="504"/>
      <c r="N94" s="504"/>
      <c r="O94" s="504">
        <f>IF(入力ｼｰﾄ2!X94="",0,入力ｼｰﾄ2!X94)</f>
        <v>0</v>
      </c>
      <c r="P94" s="504"/>
      <c r="Q94" s="504"/>
      <c r="R94" s="504">
        <f>IF(入力ｼｰﾄ2!AA94="",0,入力ｼｰﾄ2!AA94)</f>
        <v>0</v>
      </c>
      <c r="S94" s="504"/>
      <c r="T94" s="504"/>
      <c r="U94" s="502">
        <f t="shared" si="16"/>
        <v>0</v>
      </c>
      <c r="V94" s="502"/>
      <c r="W94" s="502"/>
      <c r="X94" s="503">
        <f>IF(入力ｼｰﾄ2!AG94="",0,入力ｼｰﾄ2!AG94)</f>
        <v>0</v>
      </c>
      <c r="Y94" s="503"/>
      <c r="Z94" s="503"/>
      <c r="AA94" s="502">
        <f t="shared" si="17"/>
        <v>0</v>
      </c>
      <c r="AB94" s="502"/>
      <c r="AC94" s="502"/>
      <c r="AD94" s="502"/>
      <c r="AE94" s="501">
        <f>IF(入力ｼｰﾄ2!AN94="",0,入力ｼｰﾄ2!AN94)</f>
        <v>0</v>
      </c>
      <c r="AF94" s="501"/>
      <c r="AG94" s="501"/>
      <c r="AH94" s="501"/>
      <c r="AI94" s="501" t="str">
        <f>IF(OR(入力ｼｰﾄ2!BU94=TRUE,入力ｼｰﾄ2!BV94=TRUE),13500,IF(入力ｼｰﾄ2!BW94=TRUE,"内装材は","-"))</f>
        <v>-</v>
      </c>
      <c r="AJ94" s="501"/>
      <c r="AK94" s="501"/>
      <c r="AL94" s="501"/>
      <c r="AM94" s="501" t="str">
        <f>IF(AI94="-","-",IF(入力ｼｰﾄ2!BW94=TRUE,"併用付加",ROUNDDOWN(AA94*AI94,0)))</f>
        <v>-</v>
      </c>
      <c r="AN94" s="501"/>
      <c r="AO94" s="501"/>
      <c r="AP94" s="501"/>
      <c r="AQ94" s="501" t="e">
        <f>IF(AI94="-",入力ｼｰﾄ2!BX94,MIN((IF((AE94-AI94)&gt;0,AE94-AI94,0)),入力ｼｰﾄ2!BX94))</f>
        <v>#REF!</v>
      </c>
      <c r="AR94" s="501"/>
      <c r="AS94" s="501"/>
      <c r="AT94" s="501"/>
      <c r="AU94" s="501" t="e">
        <f t="shared" si="18"/>
        <v>#REF!</v>
      </c>
      <c r="AV94" s="501"/>
      <c r="AW94" s="501"/>
      <c r="AX94" s="501"/>
      <c r="AY94" s="493">
        <f t="shared" si="19"/>
        <v>0</v>
      </c>
      <c r="AZ94" s="494"/>
      <c r="BA94" s="494"/>
      <c r="BB94" s="494"/>
      <c r="BC94" s="494" t="e">
        <f t="shared" si="20"/>
        <v>#REF!</v>
      </c>
      <c r="BD94" s="494"/>
      <c r="BE94" s="494"/>
      <c r="BF94" s="494"/>
      <c r="BG94" s="494" t="e">
        <f t="shared" si="21"/>
        <v>#REF!</v>
      </c>
      <c r="BH94" s="494"/>
      <c r="BI94" s="494"/>
    </row>
    <row r="95" spans="1:61">
      <c r="A95" s="503">
        <v>72</v>
      </c>
      <c r="B95" s="503"/>
      <c r="C95" s="503" t="str">
        <f>IF(入力ｼｰﾄ2!O95="","",入力ｼｰﾄ2!O95)</f>
        <v/>
      </c>
      <c r="D95" s="503"/>
      <c r="E95" s="503"/>
      <c r="F95" s="503"/>
      <c r="G95" s="503"/>
      <c r="H95" s="503"/>
      <c r="I95" s="506" t="e">
        <f>IF(入力ｼｰﾄ2!#REF!="","",入力ｼｰﾄ2!#REF!)</f>
        <v>#REF!</v>
      </c>
      <c r="J95" s="506"/>
      <c r="K95" s="506"/>
      <c r="L95" s="504">
        <f>IF(入力ｼｰﾄ2!U95="",0,入力ｼｰﾄ2!U95)</f>
        <v>0</v>
      </c>
      <c r="M95" s="504"/>
      <c r="N95" s="504"/>
      <c r="O95" s="504">
        <f>IF(入力ｼｰﾄ2!X95="",0,入力ｼｰﾄ2!X95)</f>
        <v>0</v>
      </c>
      <c r="P95" s="504"/>
      <c r="Q95" s="504"/>
      <c r="R95" s="504">
        <f>IF(入力ｼｰﾄ2!AA95="",0,入力ｼｰﾄ2!AA95)</f>
        <v>0</v>
      </c>
      <c r="S95" s="504"/>
      <c r="T95" s="504"/>
      <c r="U95" s="502">
        <f t="shared" si="16"/>
        <v>0</v>
      </c>
      <c r="V95" s="502"/>
      <c r="W95" s="502"/>
      <c r="X95" s="503">
        <f>IF(入力ｼｰﾄ2!AG95="",0,入力ｼｰﾄ2!AG95)</f>
        <v>0</v>
      </c>
      <c r="Y95" s="503"/>
      <c r="Z95" s="503"/>
      <c r="AA95" s="502">
        <f t="shared" si="17"/>
        <v>0</v>
      </c>
      <c r="AB95" s="502"/>
      <c r="AC95" s="502"/>
      <c r="AD95" s="502"/>
      <c r="AE95" s="501">
        <f>IF(入力ｼｰﾄ2!AN95="",0,入力ｼｰﾄ2!AN95)</f>
        <v>0</v>
      </c>
      <c r="AF95" s="501"/>
      <c r="AG95" s="501"/>
      <c r="AH95" s="501"/>
      <c r="AI95" s="501" t="str">
        <f>IF(OR(入力ｼｰﾄ2!BU95=TRUE,入力ｼｰﾄ2!BV95=TRUE),13500,IF(入力ｼｰﾄ2!BW95=TRUE,"内装材は","-"))</f>
        <v>-</v>
      </c>
      <c r="AJ95" s="501"/>
      <c r="AK95" s="501"/>
      <c r="AL95" s="501"/>
      <c r="AM95" s="501" t="str">
        <f>IF(AI95="-","-",IF(入力ｼｰﾄ2!BW95=TRUE,"併用付加",ROUNDDOWN(AA95*AI95,0)))</f>
        <v>-</v>
      </c>
      <c r="AN95" s="501"/>
      <c r="AO95" s="501"/>
      <c r="AP95" s="501"/>
      <c r="AQ95" s="501" t="e">
        <f>IF(AI95="-",入力ｼｰﾄ2!BX95,MIN((IF((AE95-AI95)&gt;0,AE95-AI95,0)),入力ｼｰﾄ2!BX95))</f>
        <v>#REF!</v>
      </c>
      <c r="AR95" s="501"/>
      <c r="AS95" s="501"/>
      <c r="AT95" s="501"/>
      <c r="AU95" s="501" t="e">
        <f t="shared" si="18"/>
        <v>#REF!</v>
      </c>
      <c r="AV95" s="501"/>
      <c r="AW95" s="501"/>
      <c r="AX95" s="501"/>
      <c r="AY95" s="493">
        <f t="shared" si="19"/>
        <v>0</v>
      </c>
      <c r="AZ95" s="494"/>
      <c r="BA95" s="494"/>
      <c r="BB95" s="494"/>
      <c r="BC95" s="494" t="e">
        <f t="shared" si="20"/>
        <v>#REF!</v>
      </c>
      <c r="BD95" s="494"/>
      <c r="BE95" s="494"/>
      <c r="BF95" s="494"/>
      <c r="BG95" s="494" t="e">
        <f t="shared" si="21"/>
        <v>#REF!</v>
      </c>
      <c r="BH95" s="494"/>
      <c r="BI95" s="494"/>
    </row>
    <row r="96" spans="1:61">
      <c r="A96" s="503">
        <v>73</v>
      </c>
      <c r="B96" s="503"/>
      <c r="C96" s="503" t="str">
        <f>IF(入力ｼｰﾄ2!O96="","",入力ｼｰﾄ2!O96)</f>
        <v/>
      </c>
      <c r="D96" s="503"/>
      <c r="E96" s="503"/>
      <c r="F96" s="503"/>
      <c r="G96" s="503"/>
      <c r="H96" s="503"/>
      <c r="I96" s="506" t="e">
        <f>IF(入力ｼｰﾄ2!#REF!="","",入力ｼｰﾄ2!#REF!)</f>
        <v>#REF!</v>
      </c>
      <c r="J96" s="506"/>
      <c r="K96" s="506"/>
      <c r="L96" s="504">
        <f>IF(入力ｼｰﾄ2!U96="",0,入力ｼｰﾄ2!U96)</f>
        <v>0</v>
      </c>
      <c r="M96" s="504"/>
      <c r="N96" s="504"/>
      <c r="O96" s="504">
        <f>IF(入力ｼｰﾄ2!X96="",0,入力ｼｰﾄ2!X96)</f>
        <v>0</v>
      </c>
      <c r="P96" s="504"/>
      <c r="Q96" s="504"/>
      <c r="R96" s="504">
        <f>IF(入力ｼｰﾄ2!AA96="",0,入力ｼｰﾄ2!AA96)</f>
        <v>0</v>
      </c>
      <c r="S96" s="504"/>
      <c r="T96" s="504"/>
      <c r="U96" s="502">
        <f t="shared" si="16"/>
        <v>0</v>
      </c>
      <c r="V96" s="502"/>
      <c r="W96" s="502"/>
      <c r="X96" s="503">
        <f>IF(入力ｼｰﾄ2!AG96="",0,入力ｼｰﾄ2!AG96)</f>
        <v>0</v>
      </c>
      <c r="Y96" s="503"/>
      <c r="Z96" s="503"/>
      <c r="AA96" s="502">
        <f t="shared" si="17"/>
        <v>0</v>
      </c>
      <c r="AB96" s="502"/>
      <c r="AC96" s="502"/>
      <c r="AD96" s="502"/>
      <c r="AE96" s="501">
        <f>IF(入力ｼｰﾄ2!AN96="",0,入力ｼｰﾄ2!AN96)</f>
        <v>0</v>
      </c>
      <c r="AF96" s="501"/>
      <c r="AG96" s="501"/>
      <c r="AH96" s="501"/>
      <c r="AI96" s="501" t="str">
        <f>IF(OR(入力ｼｰﾄ2!BU96=TRUE,入力ｼｰﾄ2!BV96=TRUE),13500,IF(入力ｼｰﾄ2!BW96=TRUE,"内装材は","-"))</f>
        <v>-</v>
      </c>
      <c r="AJ96" s="501"/>
      <c r="AK96" s="501"/>
      <c r="AL96" s="501"/>
      <c r="AM96" s="501" t="str">
        <f>IF(AI96="-","-",IF(入力ｼｰﾄ2!BW96=TRUE,"併用付加",ROUNDDOWN(AA96*AI96,0)))</f>
        <v>-</v>
      </c>
      <c r="AN96" s="501"/>
      <c r="AO96" s="501"/>
      <c r="AP96" s="501"/>
      <c r="AQ96" s="501" t="e">
        <f>IF(AI96="-",入力ｼｰﾄ2!BX96,MIN((IF((AE96-AI96)&gt;0,AE96-AI96,0)),入力ｼｰﾄ2!BX96))</f>
        <v>#REF!</v>
      </c>
      <c r="AR96" s="501"/>
      <c r="AS96" s="501"/>
      <c r="AT96" s="501"/>
      <c r="AU96" s="501" t="e">
        <f t="shared" si="18"/>
        <v>#REF!</v>
      </c>
      <c r="AV96" s="501"/>
      <c r="AW96" s="501"/>
      <c r="AX96" s="501"/>
      <c r="AY96" s="493">
        <f t="shared" si="19"/>
        <v>0</v>
      </c>
      <c r="AZ96" s="494"/>
      <c r="BA96" s="494"/>
      <c r="BB96" s="494"/>
      <c r="BC96" s="494" t="e">
        <f t="shared" si="20"/>
        <v>#REF!</v>
      </c>
      <c r="BD96" s="494"/>
      <c r="BE96" s="494"/>
      <c r="BF96" s="494"/>
      <c r="BG96" s="494" t="e">
        <f t="shared" si="21"/>
        <v>#REF!</v>
      </c>
      <c r="BH96" s="494"/>
      <c r="BI96" s="494"/>
    </row>
    <row r="97" spans="1:61">
      <c r="A97" s="503">
        <v>74</v>
      </c>
      <c r="B97" s="503"/>
      <c r="C97" s="503" t="str">
        <f>IF(入力ｼｰﾄ2!O97="","",入力ｼｰﾄ2!O97)</f>
        <v/>
      </c>
      <c r="D97" s="503"/>
      <c r="E97" s="503"/>
      <c r="F97" s="503"/>
      <c r="G97" s="503"/>
      <c r="H97" s="503"/>
      <c r="I97" s="506" t="e">
        <f>IF(入力ｼｰﾄ2!#REF!="","",入力ｼｰﾄ2!#REF!)</f>
        <v>#REF!</v>
      </c>
      <c r="J97" s="506"/>
      <c r="K97" s="506"/>
      <c r="L97" s="504">
        <f>IF(入力ｼｰﾄ2!U97="",0,入力ｼｰﾄ2!U97)</f>
        <v>0</v>
      </c>
      <c r="M97" s="504"/>
      <c r="N97" s="504"/>
      <c r="O97" s="504">
        <f>IF(入力ｼｰﾄ2!X97="",0,入力ｼｰﾄ2!X97)</f>
        <v>0</v>
      </c>
      <c r="P97" s="504"/>
      <c r="Q97" s="504"/>
      <c r="R97" s="504">
        <f>IF(入力ｼｰﾄ2!AA97="",0,入力ｼｰﾄ2!AA97)</f>
        <v>0</v>
      </c>
      <c r="S97" s="504"/>
      <c r="T97" s="504"/>
      <c r="U97" s="502">
        <f t="shared" si="16"/>
        <v>0</v>
      </c>
      <c r="V97" s="502"/>
      <c r="W97" s="502"/>
      <c r="X97" s="503">
        <f>IF(入力ｼｰﾄ2!AG97="",0,入力ｼｰﾄ2!AG97)</f>
        <v>0</v>
      </c>
      <c r="Y97" s="503"/>
      <c r="Z97" s="503"/>
      <c r="AA97" s="502">
        <f t="shared" si="17"/>
        <v>0</v>
      </c>
      <c r="AB97" s="502"/>
      <c r="AC97" s="502"/>
      <c r="AD97" s="502"/>
      <c r="AE97" s="501">
        <f>IF(入力ｼｰﾄ2!AN97="",0,入力ｼｰﾄ2!AN97)</f>
        <v>0</v>
      </c>
      <c r="AF97" s="501"/>
      <c r="AG97" s="501"/>
      <c r="AH97" s="501"/>
      <c r="AI97" s="501" t="str">
        <f>IF(OR(入力ｼｰﾄ2!BU97=TRUE,入力ｼｰﾄ2!BV97=TRUE),13500,IF(入力ｼｰﾄ2!BW97=TRUE,"内装材は","-"))</f>
        <v>-</v>
      </c>
      <c r="AJ97" s="501"/>
      <c r="AK97" s="501"/>
      <c r="AL97" s="501"/>
      <c r="AM97" s="501" t="str">
        <f>IF(AI97="-","-",IF(入力ｼｰﾄ2!BW97=TRUE,"併用付加",ROUNDDOWN(AA97*AI97,0)))</f>
        <v>-</v>
      </c>
      <c r="AN97" s="501"/>
      <c r="AO97" s="501"/>
      <c r="AP97" s="501"/>
      <c r="AQ97" s="501" t="e">
        <f>IF(AI97="-",入力ｼｰﾄ2!BX97,MIN((IF((AE97-AI97)&gt;0,AE97-AI97,0)),入力ｼｰﾄ2!BX97))</f>
        <v>#REF!</v>
      </c>
      <c r="AR97" s="501"/>
      <c r="AS97" s="501"/>
      <c r="AT97" s="501"/>
      <c r="AU97" s="501" t="e">
        <f t="shared" si="18"/>
        <v>#REF!</v>
      </c>
      <c r="AV97" s="501"/>
      <c r="AW97" s="501"/>
      <c r="AX97" s="501"/>
      <c r="AY97" s="493">
        <f t="shared" si="19"/>
        <v>0</v>
      </c>
      <c r="AZ97" s="494"/>
      <c r="BA97" s="494"/>
      <c r="BB97" s="494"/>
      <c r="BC97" s="494" t="e">
        <f t="shared" si="20"/>
        <v>#REF!</v>
      </c>
      <c r="BD97" s="494"/>
      <c r="BE97" s="494"/>
      <c r="BF97" s="494"/>
      <c r="BG97" s="494" t="e">
        <f t="shared" si="21"/>
        <v>#REF!</v>
      </c>
      <c r="BH97" s="494"/>
      <c r="BI97" s="494"/>
    </row>
    <row r="98" spans="1:61">
      <c r="A98" s="503">
        <v>75</v>
      </c>
      <c r="B98" s="503"/>
      <c r="C98" s="503" t="str">
        <f>IF(入力ｼｰﾄ2!O98="","",入力ｼｰﾄ2!O98)</f>
        <v/>
      </c>
      <c r="D98" s="503"/>
      <c r="E98" s="503"/>
      <c r="F98" s="503"/>
      <c r="G98" s="503"/>
      <c r="H98" s="503"/>
      <c r="I98" s="506" t="e">
        <f>IF(入力ｼｰﾄ2!#REF!="","",入力ｼｰﾄ2!#REF!)</f>
        <v>#REF!</v>
      </c>
      <c r="J98" s="506"/>
      <c r="K98" s="506"/>
      <c r="L98" s="504">
        <f>IF(入力ｼｰﾄ2!U98="",0,入力ｼｰﾄ2!U98)</f>
        <v>0</v>
      </c>
      <c r="M98" s="504"/>
      <c r="N98" s="504"/>
      <c r="O98" s="504">
        <f>IF(入力ｼｰﾄ2!X98="",0,入力ｼｰﾄ2!X98)</f>
        <v>0</v>
      </c>
      <c r="P98" s="504"/>
      <c r="Q98" s="504"/>
      <c r="R98" s="504">
        <f>IF(入力ｼｰﾄ2!AA98="",0,入力ｼｰﾄ2!AA98)</f>
        <v>0</v>
      </c>
      <c r="S98" s="504"/>
      <c r="T98" s="504"/>
      <c r="U98" s="502">
        <f t="shared" si="16"/>
        <v>0</v>
      </c>
      <c r="V98" s="502"/>
      <c r="W98" s="502"/>
      <c r="X98" s="503">
        <f>IF(入力ｼｰﾄ2!AG98="",0,入力ｼｰﾄ2!AG98)</f>
        <v>0</v>
      </c>
      <c r="Y98" s="503"/>
      <c r="Z98" s="503"/>
      <c r="AA98" s="502">
        <f t="shared" si="17"/>
        <v>0</v>
      </c>
      <c r="AB98" s="502"/>
      <c r="AC98" s="502"/>
      <c r="AD98" s="502"/>
      <c r="AE98" s="501">
        <f>IF(入力ｼｰﾄ2!AN98="",0,入力ｼｰﾄ2!AN98)</f>
        <v>0</v>
      </c>
      <c r="AF98" s="501"/>
      <c r="AG98" s="501"/>
      <c r="AH98" s="501"/>
      <c r="AI98" s="501" t="str">
        <f>IF(OR(入力ｼｰﾄ2!BU98=TRUE,入力ｼｰﾄ2!BV98=TRUE),13500,IF(入力ｼｰﾄ2!BW98=TRUE,"内装材は","-"))</f>
        <v>-</v>
      </c>
      <c r="AJ98" s="501"/>
      <c r="AK98" s="501"/>
      <c r="AL98" s="501"/>
      <c r="AM98" s="501" t="str">
        <f>IF(AI98="-","-",IF(入力ｼｰﾄ2!BW98=TRUE,"併用付加",ROUNDDOWN(AA98*AI98,0)))</f>
        <v>-</v>
      </c>
      <c r="AN98" s="501"/>
      <c r="AO98" s="501"/>
      <c r="AP98" s="501"/>
      <c r="AQ98" s="501" t="e">
        <f>IF(AI98="-",入力ｼｰﾄ2!BX98,MIN((IF((AE98-AI98)&gt;0,AE98-AI98,0)),入力ｼｰﾄ2!BX98))</f>
        <v>#REF!</v>
      </c>
      <c r="AR98" s="501"/>
      <c r="AS98" s="501"/>
      <c r="AT98" s="501"/>
      <c r="AU98" s="501" t="e">
        <f t="shared" si="18"/>
        <v>#REF!</v>
      </c>
      <c r="AV98" s="501"/>
      <c r="AW98" s="501"/>
      <c r="AX98" s="501"/>
      <c r="AY98" s="493">
        <f t="shared" si="19"/>
        <v>0</v>
      </c>
      <c r="AZ98" s="494"/>
      <c r="BA98" s="494"/>
      <c r="BB98" s="494"/>
      <c r="BC98" s="494" t="e">
        <f t="shared" si="20"/>
        <v>#REF!</v>
      </c>
      <c r="BD98" s="494"/>
      <c r="BE98" s="494"/>
      <c r="BF98" s="494"/>
      <c r="BG98" s="494" t="e">
        <f t="shared" si="21"/>
        <v>#REF!</v>
      </c>
      <c r="BH98" s="494"/>
      <c r="BI98" s="494"/>
    </row>
    <row r="99" spans="1:61">
      <c r="A99" s="503">
        <v>76</v>
      </c>
      <c r="B99" s="503"/>
      <c r="C99" s="503" t="str">
        <f>IF(入力ｼｰﾄ2!O99="","",入力ｼｰﾄ2!O99)</f>
        <v/>
      </c>
      <c r="D99" s="503"/>
      <c r="E99" s="503"/>
      <c r="F99" s="503"/>
      <c r="G99" s="503"/>
      <c r="H99" s="503"/>
      <c r="I99" s="506" t="e">
        <f>IF(入力ｼｰﾄ2!#REF!="","",入力ｼｰﾄ2!#REF!)</f>
        <v>#REF!</v>
      </c>
      <c r="J99" s="506"/>
      <c r="K99" s="506"/>
      <c r="L99" s="504">
        <f>IF(入力ｼｰﾄ2!U99="",0,入力ｼｰﾄ2!U99)</f>
        <v>0</v>
      </c>
      <c r="M99" s="504"/>
      <c r="N99" s="504"/>
      <c r="O99" s="504">
        <f>IF(入力ｼｰﾄ2!X99="",0,入力ｼｰﾄ2!X99)</f>
        <v>0</v>
      </c>
      <c r="P99" s="504"/>
      <c r="Q99" s="504"/>
      <c r="R99" s="504">
        <f>IF(入力ｼｰﾄ2!AA99="",0,入力ｼｰﾄ2!AA99)</f>
        <v>0</v>
      </c>
      <c r="S99" s="504"/>
      <c r="T99" s="504"/>
      <c r="U99" s="502">
        <f t="shared" si="16"/>
        <v>0</v>
      </c>
      <c r="V99" s="502"/>
      <c r="W99" s="502"/>
      <c r="X99" s="503">
        <f>IF(入力ｼｰﾄ2!AG99="",0,入力ｼｰﾄ2!AG99)</f>
        <v>0</v>
      </c>
      <c r="Y99" s="503"/>
      <c r="Z99" s="503"/>
      <c r="AA99" s="502">
        <f t="shared" si="17"/>
        <v>0</v>
      </c>
      <c r="AB99" s="502"/>
      <c r="AC99" s="502"/>
      <c r="AD99" s="502"/>
      <c r="AE99" s="501">
        <f>IF(入力ｼｰﾄ2!AN99="",0,入力ｼｰﾄ2!AN99)</f>
        <v>0</v>
      </c>
      <c r="AF99" s="501"/>
      <c r="AG99" s="501"/>
      <c r="AH99" s="501"/>
      <c r="AI99" s="501" t="str">
        <f>IF(OR(入力ｼｰﾄ2!BU99=TRUE,入力ｼｰﾄ2!BV99=TRUE),13500,IF(入力ｼｰﾄ2!BW99=TRUE,"内装材は","-"))</f>
        <v>-</v>
      </c>
      <c r="AJ99" s="501"/>
      <c r="AK99" s="501"/>
      <c r="AL99" s="501"/>
      <c r="AM99" s="501" t="str">
        <f>IF(AI99="-","-",IF(入力ｼｰﾄ2!BW99=TRUE,"併用付加",ROUNDDOWN(AA99*AI99,0)))</f>
        <v>-</v>
      </c>
      <c r="AN99" s="501"/>
      <c r="AO99" s="501"/>
      <c r="AP99" s="501"/>
      <c r="AQ99" s="501" t="e">
        <f>IF(AI99="-",入力ｼｰﾄ2!BX99,MIN((IF((AE99-AI99)&gt;0,AE99-AI99,0)),入力ｼｰﾄ2!BX99))</f>
        <v>#REF!</v>
      </c>
      <c r="AR99" s="501"/>
      <c r="AS99" s="501"/>
      <c r="AT99" s="501"/>
      <c r="AU99" s="501" t="e">
        <f t="shared" si="18"/>
        <v>#REF!</v>
      </c>
      <c r="AV99" s="501"/>
      <c r="AW99" s="501"/>
      <c r="AX99" s="501"/>
      <c r="AY99" s="493">
        <f t="shared" si="19"/>
        <v>0</v>
      </c>
      <c r="AZ99" s="494"/>
      <c r="BA99" s="494"/>
      <c r="BB99" s="494"/>
      <c r="BC99" s="494" t="e">
        <f t="shared" si="20"/>
        <v>#REF!</v>
      </c>
      <c r="BD99" s="494"/>
      <c r="BE99" s="494"/>
      <c r="BF99" s="494"/>
      <c r="BG99" s="494" t="e">
        <f t="shared" si="21"/>
        <v>#REF!</v>
      </c>
      <c r="BH99" s="494"/>
      <c r="BI99" s="494"/>
    </row>
    <row r="100" spans="1:61">
      <c r="A100" s="503">
        <v>77</v>
      </c>
      <c r="B100" s="503"/>
      <c r="C100" s="503" t="str">
        <f>IF(入力ｼｰﾄ2!O100="","",入力ｼｰﾄ2!O100)</f>
        <v/>
      </c>
      <c r="D100" s="503"/>
      <c r="E100" s="503"/>
      <c r="F100" s="503"/>
      <c r="G100" s="503"/>
      <c r="H100" s="503"/>
      <c r="I100" s="506" t="e">
        <f>IF(入力ｼｰﾄ2!#REF!="","",入力ｼｰﾄ2!#REF!)</f>
        <v>#REF!</v>
      </c>
      <c r="J100" s="506"/>
      <c r="K100" s="506"/>
      <c r="L100" s="504">
        <f>IF(入力ｼｰﾄ2!U100="",0,入力ｼｰﾄ2!U100)</f>
        <v>0</v>
      </c>
      <c r="M100" s="504"/>
      <c r="N100" s="504"/>
      <c r="O100" s="504">
        <f>IF(入力ｼｰﾄ2!X100="",0,入力ｼｰﾄ2!X100)</f>
        <v>0</v>
      </c>
      <c r="P100" s="504"/>
      <c r="Q100" s="504"/>
      <c r="R100" s="504">
        <f>IF(入力ｼｰﾄ2!AA100="",0,入力ｼｰﾄ2!AA100)</f>
        <v>0</v>
      </c>
      <c r="S100" s="504"/>
      <c r="T100" s="504"/>
      <c r="U100" s="502">
        <f t="shared" si="16"/>
        <v>0</v>
      </c>
      <c r="V100" s="502"/>
      <c r="W100" s="502"/>
      <c r="X100" s="503">
        <f>IF(入力ｼｰﾄ2!AG100="",0,入力ｼｰﾄ2!AG100)</f>
        <v>0</v>
      </c>
      <c r="Y100" s="503"/>
      <c r="Z100" s="503"/>
      <c r="AA100" s="502">
        <f t="shared" si="17"/>
        <v>0</v>
      </c>
      <c r="AB100" s="502"/>
      <c r="AC100" s="502"/>
      <c r="AD100" s="502"/>
      <c r="AE100" s="501">
        <f>IF(入力ｼｰﾄ2!AN100="",0,入力ｼｰﾄ2!AN100)</f>
        <v>0</v>
      </c>
      <c r="AF100" s="501"/>
      <c r="AG100" s="501"/>
      <c r="AH100" s="501"/>
      <c r="AI100" s="501" t="str">
        <f>IF(OR(入力ｼｰﾄ2!BU100=TRUE,入力ｼｰﾄ2!BV100=TRUE),13500,IF(入力ｼｰﾄ2!BW100=TRUE,"内装材は","-"))</f>
        <v>-</v>
      </c>
      <c r="AJ100" s="501"/>
      <c r="AK100" s="501"/>
      <c r="AL100" s="501"/>
      <c r="AM100" s="501" t="str">
        <f>IF(AI100="-","-",IF(入力ｼｰﾄ2!BW100=TRUE,"併用付加",ROUNDDOWN(AA100*AI100,0)))</f>
        <v>-</v>
      </c>
      <c r="AN100" s="501"/>
      <c r="AO100" s="501"/>
      <c r="AP100" s="501"/>
      <c r="AQ100" s="501" t="e">
        <f>IF(AI100="-",入力ｼｰﾄ2!BX100,MIN((IF((AE100-AI100)&gt;0,AE100-AI100,0)),入力ｼｰﾄ2!BX100))</f>
        <v>#REF!</v>
      </c>
      <c r="AR100" s="501"/>
      <c r="AS100" s="501"/>
      <c r="AT100" s="501"/>
      <c r="AU100" s="501" t="e">
        <f t="shared" si="18"/>
        <v>#REF!</v>
      </c>
      <c r="AV100" s="501"/>
      <c r="AW100" s="501"/>
      <c r="AX100" s="501"/>
      <c r="AY100" s="493">
        <f t="shared" si="19"/>
        <v>0</v>
      </c>
      <c r="AZ100" s="494"/>
      <c r="BA100" s="494"/>
      <c r="BB100" s="494"/>
      <c r="BC100" s="494" t="e">
        <f t="shared" si="20"/>
        <v>#REF!</v>
      </c>
      <c r="BD100" s="494"/>
      <c r="BE100" s="494"/>
      <c r="BF100" s="494"/>
      <c r="BG100" s="494" t="e">
        <f t="shared" si="21"/>
        <v>#REF!</v>
      </c>
      <c r="BH100" s="494"/>
      <c r="BI100" s="494"/>
    </row>
    <row r="101" spans="1:61">
      <c r="A101" s="503">
        <v>78</v>
      </c>
      <c r="B101" s="503"/>
      <c r="C101" s="503" t="str">
        <f>IF(入力ｼｰﾄ2!O101="","",入力ｼｰﾄ2!O101)</f>
        <v/>
      </c>
      <c r="D101" s="503"/>
      <c r="E101" s="503"/>
      <c r="F101" s="503"/>
      <c r="G101" s="503"/>
      <c r="H101" s="503"/>
      <c r="I101" s="506" t="e">
        <f>IF(入力ｼｰﾄ2!#REF!="","",入力ｼｰﾄ2!#REF!)</f>
        <v>#REF!</v>
      </c>
      <c r="J101" s="506"/>
      <c r="K101" s="506"/>
      <c r="L101" s="504">
        <f>IF(入力ｼｰﾄ2!U101="",0,入力ｼｰﾄ2!U101)</f>
        <v>0</v>
      </c>
      <c r="M101" s="504"/>
      <c r="N101" s="504"/>
      <c r="O101" s="504">
        <f>IF(入力ｼｰﾄ2!X101="",0,入力ｼｰﾄ2!X101)</f>
        <v>0</v>
      </c>
      <c r="P101" s="504"/>
      <c r="Q101" s="504"/>
      <c r="R101" s="504">
        <f>IF(入力ｼｰﾄ2!AA101="",0,入力ｼｰﾄ2!AA101)</f>
        <v>0</v>
      </c>
      <c r="S101" s="504"/>
      <c r="T101" s="504"/>
      <c r="U101" s="502">
        <f t="shared" si="16"/>
        <v>0</v>
      </c>
      <c r="V101" s="502"/>
      <c r="W101" s="502"/>
      <c r="X101" s="503">
        <f>IF(入力ｼｰﾄ2!AG101="",0,入力ｼｰﾄ2!AG101)</f>
        <v>0</v>
      </c>
      <c r="Y101" s="503"/>
      <c r="Z101" s="503"/>
      <c r="AA101" s="502">
        <f t="shared" si="17"/>
        <v>0</v>
      </c>
      <c r="AB101" s="502"/>
      <c r="AC101" s="502"/>
      <c r="AD101" s="502"/>
      <c r="AE101" s="501">
        <f>IF(入力ｼｰﾄ2!AN101="",0,入力ｼｰﾄ2!AN101)</f>
        <v>0</v>
      </c>
      <c r="AF101" s="501"/>
      <c r="AG101" s="501"/>
      <c r="AH101" s="501"/>
      <c r="AI101" s="501" t="str">
        <f>IF(OR(入力ｼｰﾄ2!BU101=TRUE,入力ｼｰﾄ2!BV101=TRUE),13500,IF(入力ｼｰﾄ2!BW101=TRUE,"内装材は","-"))</f>
        <v>-</v>
      </c>
      <c r="AJ101" s="501"/>
      <c r="AK101" s="501"/>
      <c r="AL101" s="501"/>
      <c r="AM101" s="501" t="str">
        <f>IF(AI101="-","-",IF(入力ｼｰﾄ2!BW101=TRUE,"併用付加",ROUNDDOWN(AA101*AI101,0)))</f>
        <v>-</v>
      </c>
      <c r="AN101" s="501"/>
      <c r="AO101" s="501"/>
      <c r="AP101" s="501"/>
      <c r="AQ101" s="501" t="e">
        <f>IF(AI101="-",入力ｼｰﾄ2!BX101,MIN((IF((AE101-AI101)&gt;0,AE101-AI101,0)),入力ｼｰﾄ2!BX101))</f>
        <v>#REF!</v>
      </c>
      <c r="AR101" s="501"/>
      <c r="AS101" s="501"/>
      <c r="AT101" s="501"/>
      <c r="AU101" s="501" t="e">
        <f t="shared" si="18"/>
        <v>#REF!</v>
      </c>
      <c r="AV101" s="501"/>
      <c r="AW101" s="501"/>
      <c r="AX101" s="501"/>
      <c r="AY101" s="493">
        <f t="shared" si="19"/>
        <v>0</v>
      </c>
      <c r="AZ101" s="494"/>
      <c r="BA101" s="494"/>
      <c r="BB101" s="494"/>
      <c r="BC101" s="494" t="e">
        <f t="shared" si="20"/>
        <v>#REF!</v>
      </c>
      <c r="BD101" s="494"/>
      <c r="BE101" s="494"/>
      <c r="BF101" s="494"/>
      <c r="BG101" s="494" t="e">
        <f t="shared" si="21"/>
        <v>#REF!</v>
      </c>
      <c r="BH101" s="494"/>
      <c r="BI101" s="494"/>
    </row>
    <row r="102" spans="1:61">
      <c r="A102" s="503">
        <v>79</v>
      </c>
      <c r="B102" s="503"/>
      <c r="C102" s="503" t="str">
        <f>IF(入力ｼｰﾄ2!O102="","",入力ｼｰﾄ2!O102)</f>
        <v/>
      </c>
      <c r="D102" s="503"/>
      <c r="E102" s="503"/>
      <c r="F102" s="503"/>
      <c r="G102" s="503"/>
      <c r="H102" s="503"/>
      <c r="I102" s="506" t="e">
        <f>IF(入力ｼｰﾄ2!#REF!="","",入力ｼｰﾄ2!#REF!)</f>
        <v>#REF!</v>
      </c>
      <c r="J102" s="506"/>
      <c r="K102" s="506"/>
      <c r="L102" s="504">
        <f>IF(入力ｼｰﾄ2!U102="",0,入力ｼｰﾄ2!U102)</f>
        <v>0</v>
      </c>
      <c r="M102" s="504"/>
      <c r="N102" s="504"/>
      <c r="O102" s="504">
        <f>IF(入力ｼｰﾄ2!X102="",0,入力ｼｰﾄ2!X102)</f>
        <v>0</v>
      </c>
      <c r="P102" s="504"/>
      <c r="Q102" s="504"/>
      <c r="R102" s="504">
        <f>IF(入力ｼｰﾄ2!AA102="",0,入力ｼｰﾄ2!AA102)</f>
        <v>0</v>
      </c>
      <c r="S102" s="504"/>
      <c r="T102" s="504"/>
      <c r="U102" s="502">
        <f t="shared" si="16"/>
        <v>0</v>
      </c>
      <c r="V102" s="502"/>
      <c r="W102" s="502"/>
      <c r="X102" s="503">
        <f>IF(入力ｼｰﾄ2!AG102="",0,入力ｼｰﾄ2!AG102)</f>
        <v>0</v>
      </c>
      <c r="Y102" s="503"/>
      <c r="Z102" s="503"/>
      <c r="AA102" s="502">
        <f t="shared" si="17"/>
        <v>0</v>
      </c>
      <c r="AB102" s="502"/>
      <c r="AC102" s="502"/>
      <c r="AD102" s="502"/>
      <c r="AE102" s="501">
        <f>IF(入力ｼｰﾄ2!AN102="",0,入力ｼｰﾄ2!AN102)</f>
        <v>0</v>
      </c>
      <c r="AF102" s="501"/>
      <c r="AG102" s="501"/>
      <c r="AH102" s="501"/>
      <c r="AI102" s="501" t="str">
        <f>IF(OR(入力ｼｰﾄ2!BU102=TRUE,入力ｼｰﾄ2!BV102=TRUE),13500,IF(入力ｼｰﾄ2!BW102=TRUE,"内装材は","-"))</f>
        <v>-</v>
      </c>
      <c r="AJ102" s="501"/>
      <c r="AK102" s="501"/>
      <c r="AL102" s="501"/>
      <c r="AM102" s="501" t="str">
        <f>IF(AI102="-","-",IF(入力ｼｰﾄ2!BW102=TRUE,"併用付加",ROUNDDOWN(AA102*AI102,0)))</f>
        <v>-</v>
      </c>
      <c r="AN102" s="501"/>
      <c r="AO102" s="501"/>
      <c r="AP102" s="501"/>
      <c r="AQ102" s="501" t="e">
        <f>IF(AI102="-",入力ｼｰﾄ2!BX102,MIN((IF((AE102-AI102)&gt;0,AE102-AI102,0)),入力ｼｰﾄ2!BX102))</f>
        <v>#REF!</v>
      </c>
      <c r="AR102" s="501"/>
      <c r="AS102" s="501"/>
      <c r="AT102" s="501"/>
      <c r="AU102" s="501" t="e">
        <f t="shared" si="18"/>
        <v>#REF!</v>
      </c>
      <c r="AV102" s="501"/>
      <c r="AW102" s="501"/>
      <c r="AX102" s="501"/>
      <c r="AY102" s="493">
        <f t="shared" si="19"/>
        <v>0</v>
      </c>
      <c r="AZ102" s="494"/>
      <c r="BA102" s="494"/>
      <c r="BB102" s="494"/>
      <c r="BC102" s="494" t="e">
        <f t="shared" si="20"/>
        <v>#REF!</v>
      </c>
      <c r="BD102" s="494"/>
      <c r="BE102" s="494"/>
      <c r="BF102" s="494"/>
      <c r="BG102" s="494" t="e">
        <f t="shared" si="21"/>
        <v>#REF!</v>
      </c>
      <c r="BH102" s="494"/>
      <c r="BI102" s="494"/>
    </row>
    <row r="103" spans="1:61">
      <c r="A103" s="503">
        <v>80</v>
      </c>
      <c r="B103" s="503"/>
      <c r="C103" s="503" t="str">
        <f>IF(入力ｼｰﾄ2!O103="","",入力ｼｰﾄ2!O103)</f>
        <v/>
      </c>
      <c r="D103" s="503"/>
      <c r="E103" s="503"/>
      <c r="F103" s="503"/>
      <c r="G103" s="503"/>
      <c r="H103" s="503"/>
      <c r="I103" s="506" t="e">
        <f>IF(入力ｼｰﾄ2!#REF!="","",入力ｼｰﾄ2!#REF!)</f>
        <v>#REF!</v>
      </c>
      <c r="J103" s="506"/>
      <c r="K103" s="506"/>
      <c r="L103" s="504">
        <f>IF(入力ｼｰﾄ2!U103="",0,入力ｼｰﾄ2!U103)</f>
        <v>0</v>
      </c>
      <c r="M103" s="504"/>
      <c r="N103" s="504"/>
      <c r="O103" s="504">
        <f>IF(入力ｼｰﾄ2!X103="",0,入力ｼｰﾄ2!X103)</f>
        <v>0</v>
      </c>
      <c r="P103" s="504"/>
      <c r="Q103" s="504"/>
      <c r="R103" s="504">
        <f>IF(入力ｼｰﾄ2!AA103="",0,入力ｼｰﾄ2!AA103)</f>
        <v>0</v>
      </c>
      <c r="S103" s="504"/>
      <c r="T103" s="504"/>
      <c r="U103" s="502">
        <f t="shared" si="16"/>
        <v>0</v>
      </c>
      <c r="V103" s="502"/>
      <c r="W103" s="502"/>
      <c r="X103" s="503">
        <f>IF(入力ｼｰﾄ2!AG103="",0,入力ｼｰﾄ2!AG103)</f>
        <v>0</v>
      </c>
      <c r="Y103" s="503"/>
      <c r="Z103" s="503"/>
      <c r="AA103" s="502">
        <f t="shared" si="17"/>
        <v>0</v>
      </c>
      <c r="AB103" s="502"/>
      <c r="AC103" s="502"/>
      <c r="AD103" s="502"/>
      <c r="AE103" s="501">
        <f>IF(入力ｼｰﾄ2!AN103="",0,入力ｼｰﾄ2!AN103)</f>
        <v>0</v>
      </c>
      <c r="AF103" s="501"/>
      <c r="AG103" s="501"/>
      <c r="AH103" s="501"/>
      <c r="AI103" s="501" t="str">
        <f>IF(OR(入力ｼｰﾄ2!BU103=TRUE,入力ｼｰﾄ2!BV103=TRUE),13500,IF(入力ｼｰﾄ2!BW103=TRUE,"内装材は","-"))</f>
        <v>-</v>
      </c>
      <c r="AJ103" s="501"/>
      <c r="AK103" s="501"/>
      <c r="AL103" s="501"/>
      <c r="AM103" s="501" t="str">
        <f>IF(AI103="-","-",IF(入力ｼｰﾄ2!BW103=TRUE,"併用付加",ROUNDDOWN(AA103*AI103,0)))</f>
        <v>-</v>
      </c>
      <c r="AN103" s="501"/>
      <c r="AO103" s="501"/>
      <c r="AP103" s="501"/>
      <c r="AQ103" s="501" t="e">
        <f>IF(AI103="-",入力ｼｰﾄ2!BX103,MIN((IF((AE103-AI103)&gt;0,AE103-AI103,0)),入力ｼｰﾄ2!BX103))</f>
        <v>#REF!</v>
      </c>
      <c r="AR103" s="501"/>
      <c r="AS103" s="501"/>
      <c r="AT103" s="501"/>
      <c r="AU103" s="501" t="e">
        <f t="shared" si="18"/>
        <v>#REF!</v>
      </c>
      <c r="AV103" s="501"/>
      <c r="AW103" s="501"/>
      <c r="AX103" s="501"/>
      <c r="AY103" s="493">
        <f t="shared" si="19"/>
        <v>0</v>
      </c>
      <c r="AZ103" s="494"/>
      <c r="BA103" s="494"/>
      <c r="BB103" s="494"/>
      <c r="BC103" s="494" t="e">
        <f t="shared" si="20"/>
        <v>#REF!</v>
      </c>
      <c r="BD103" s="494"/>
      <c r="BE103" s="494"/>
      <c r="BF103" s="494"/>
      <c r="BG103" s="494" t="e">
        <f t="shared" si="21"/>
        <v>#REF!</v>
      </c>
      <c r="BH103" s="494"/>
      <c r="BI103" s="494"/>
    </row>
    <row r="104" spans="1:61">
      <c r="A104" s="503">
        <v>81</v>
      </c>
      <c r="B104" s="503"/>
      <c r="C104" s="503" t="str">
        <f>IF(入力ｼｰﾄ2!O104="","",入力ｼｰﾄ2!O104)</f>
        <v/>
      </c>
      <c r="D104" s="503"/>
      <c r="E104" s="503"/>
      <c r="F104" s="503"/>
      <c r="G104" s="503"/>
      <c r="H104" s="503"/>
      <c r="I104" s="506" t="e">
        <f>IF(入力ｼｰﾄ2!#REF!="","",入力ｼｰﾄ2!#REF!)</f>
        <v>#REF!</v>
      </c>
      <c r="J104" s="506"/>
      <c r="K104" s="506"/>
      <c r="L104" s="504">
        <f>IF(入力ｼｰﾄ2!U104="",0,入力ｼｰﾄ2!U104)</f>
        <v>0</v>
      </c>
      <c r="M104" s="504"/>
      <c r="N104" s="504"/>
      <c r="O104" s="504">
        <f>IF(入力ｼｰﾄ2!X104="",0,入力ｼｰﾄ2!X104)</f>
        <v>0</v>
      </c>
      <c r="P104" s="504"/>
      <c r="Q104" s="504"/>
      <c r="R104" s="504">
        <f>IF(入力ｼｰﾄ2!AA104="",0,入力ｼｰﾄ2!AA104)</f>
        <v>0</v>
      </c>
      <c r="S104" s="504"/>
      <c r="T104" s="504"/>
      <c r="U104" s="502">
        <f t="shared" si="16"/>
        <v>0</v>
      </c>
      <c r="V104" s="502"/>
      <c r="W104" s="502"/>
      <c r="X104" s="503">
        <f>IF(入力ｼｰﾄ2!AG104="",0,入力ｼｰﾄ2!AG104)</f>
        <v>0</v>
      </c>
      <c r="Y104" s="503"/>
      <c r="Z104" s="503"/>
      <c r="AA104" s="502">
        <f t="shared" si="17"/>
        <v>0</v>
      </c>
      <c r="AB104" s="502"/>
      <c r="AC104" s="502"/>
      <c r="AD104" s="502"/>
      <c r="AE104" s="501">
        <f>IF(入力ｼｰﾄ2!AN104="",0,入力ｼｰﾄ2!AN104)</f>
        <v>0</v>
      </c>
      <c r="AF104" s="501"/>
      <c r="AG104" s="501"/>
      <c r="AH104" s="501"/>
      <c r="AI104" s="501" t="str">
        <f>IF(OR(入力ｼｰﾄ2!BU104=TRUE,入力ｼｰﾄ2!BV104=TRUE),13500,IF(入力ｼｰﾄ2!BW104=TRUE,"内装材は","-"))</f>
        <v>-</v>
      </c>
      <c r="AJ104" s="501"/>
      <c r="AK104" s="501"/>
      <c r="AL104" s="501"/>
      <c r="AM104" s="501" t="str">
        <f>IF(AI104="-","-",IF(入力ｼｰﾄ2!BW104=TRUE,"併用付加",ROUNDDOWN(AA104*AI104,0)))</f>
        <v>-</v>
      </c>
      <c r="AN104" s="501"/>
      <c r="AO104" s="501"/>
      <c r="AP104" s="501"/>
      <c r="AQ104" s="501" t="e">
        <f>IF(AI104="-",入力ｼｰﾄ2!BX104,MIN((IF((AE104-AI104)&gt;0,AE104-AI104,0)),入力ｼｰﾄ2!BX104))</f>
        <v>#REF!</v>
      </c>
      <c r="AR104" s="501"/>
      <c r="AS104" s="501"/>
      <c r="AT104" s="501"/>
      <c r="AU104" s="501" t="e">
        <f t="shared" si="18"/>
        <v>#REF!</v>
      </c>
      <c r="AV104" s="501"/>
      <c r="AW104" s="501"/>
      <c r="AX104" s="501"/>
      <c r="AY104" s="493">
        <f t="shared" si="19"/>
        <v>0</v>
      </c>
      <c r="AZ104" s="494"/>
      <c r="BA104" s="494"/>
      <c r="BB104" s="494"/>
      <c r="BC104" s="494" t="e">
        <f t="shared" si="20"/>
        <v>#REF!</v>
      </c>
      <c r="BD104" s="494"/>
      <c r="BE104" s="494"/>
      <c r="BF104" s="494"/>
      <c r="BG104" s="494" t="e">
        <f t="shared" si="21"/>
        <v>#REF!</v>
      </c>
      <c r="BH104" s="494"/>
      <c r="BI104" s="494"/>
    </row>
    <row r="105" spans="1:61">
      <c r="A105" s="503">
        <v>82</v>
      </c>
      <c r="B105" s="503"/>
      <c r="C105" s="503" t="str">
        <f>IF(入力ｼｰﾄ2!O105="","",入力ｼｰﾄ2!O105)</f>
        <v/>
      </c>
      <c r="D105" s="503"/>
      <c r="E105" s="503"/>
      <c r="F105" s="503"/>
      <c r="G105" s="503"/>
      <c r="H105" s="503"/>
      <c r="I105" s="506" t="e">
        <f>IF(入力ｼｰﾄ2!#REF!="","",入力ｼｰﾄ2!#REF!)</f>
        <v>#REF!</v>
      </c>
      <c r="J105" s="506"/>
      <c r="K105" s="506"/>
      <c r="L105" s="504">
        <f>IF(入力ｼｰﾄ2!U105="",0,入力ｼｰﾄ2!U105)</f>
        <v>0</v>
      </c>
      <c r="M105" s="504"/>
      <c r="N105" s="504"/>
      <c r="O105" s="504">
        <f>IF(入力ｼｰﾄ2!X105="",0,入力ｼｰﾄ2!X105)</f>
        <v>0</v>
      </c>
      <c r="P105" s="504"/>
      <c r="Q105" s="504"/>
      <c r="R105" s="504">
        <f>IF(入力ｼｰﾄ2!AA105="",0,入力ｼｰﾄ2!AA105)</f>
        <v>0</v>
      </c>
      <c r="S105" s="504"/>
      <c r="T105" s="504"/>
      <c r="U105" s="502">
        <f t="shared" si="16"/>
        <v>0</v>
      </c>
      <c r="V105" s="502"/>
      <c r="W105" s="502"/>
      <c r="X105" s="503">
        <f>IF(入力ｼｰﾄ2!AG105="",0,入力ｼｰﾄ2!AG105)</f>
        <v>0</v>
      </c>
      <c r="Y105" s="503"/>
      <c r="Z105" s="503"/>
      <c r="AA105" s="502">
        <f t="shared" si="17"/>
        <v>0</v>
      </c>
      <c r="AB105" s="502"/>
      <c r="AC105" s="502"/>
      <c r="AD105" s="502"/>
      <c r="AE105" s="501">
        <f>IF(入力ｼｰﾄ2!AN105="",0,入力ｼｰﾄ2!AN105)</f>
        <v>0</v>
      </c>
      <c r="AF105" s="501"/>
      <c r="AG105" s="501"/>
      <c r="AH105" s="501"/>
      <c r="AI105" s="501" t="str">
        <f>IF(OR(入力ｼｰﾄ2!BU105=TRUE,入力ｼｰﾄ2!BV105=TRUE),13500,IF(入力ｼｰﾄ2!BW105=TRUE,"内装材は","-"))</f>
        <v>-</v>
      </c>
      <c r="AJ105" s="501"/>
      <c r="AK105" s="501"/>
      <c r="AL105" s="501"/>
      <c r="AM105" s="501" t="str">
        <f>IF(AI105="-","-",IF(入力ｼｰﾄ2!BW105=TRUE,"併用付加",ROUNDDOWN(AA105*AI105,0)))</f>
        <v>-</v>
      </c>
      <c r="AN105" s="501"/>
      <c r="AO105" s="501"/>
      <c r="AP105" s="501"/>
      <c r="AQ105" s="501" t="e">
        <f>IF(AI105="-",入力ｼｰﾄ2!BX105,MIN((IF((AE105-AI105)&gt;0,AE105-AI105,0)),入力ｼｰﾄ2!BX105))</f>
        <v>#REF!</v>
      </c>
      <c r="AR105" s="501"/>
      <c r="AS105" s="501"/>
      <c r="AT105" s="501"/>
      <c r="AU105" s="501" t="e">
        <f t="shared" si="18"/>
        <v>#REF!</v>
      </c>
      <c r="AV105" s="501"/>
      <c r="AW105" s="501"/>
      <c r="AX105" s="501"/>
      <c r="AY105" s="493">
        <f t="shared" si="19"/>
        <v>0</v>
      </c>
      <c r="AZ105" s="494"/>
      <c r="BA105" s="494"/>
      <c r="BB105" s="494"/>
      <c r="BC105" s="494" t="e">
        <f t="shared" si="20"/>
        <v>#REF!</v>
      </c>
      <c r="BD105" s="494"/>
      <c r="BE105" s="494"/>
      <c r="BF105" s="494"/>
      <c r="BG105" s="494" t="e">
        <f t="shared" si="21"/>
        <v>#REF!</v>
      </c>
      <c r="BH105" s="494"/>
      <c r="BI105" s="494"/>
    </row>
    <row r="106" spans="1:61">
      <c r="A106" s="503">
        <v>83</v>
      </c>
      <c r="B106" s="503"/>
      <c r="C106" s="503" t="str">
        <f>IF(入力ｼｰﾄ2!O106="","",入力ｼｰﾄ2!O106)</f>
        <v/>
      </c>
      <c r="D106" s="503"/>
      <c r="E106" s="503"/>
      <c r="F106" s="503"/>
      <c r="G106" s="503"/>
      <c r="H106" s="503"/>
      <c r="I106" s="506" t="e">
        <f>IF(入力ｼｰﾄ2!#REF!="","",入力ｼｰﾄ2!#REF!)</f>
        <v>#REF!</v>
      </c>
      <c r="J106" s="506"/>
      <c r="K106" s="506"/>
      <c r="L106" s="504">
        <f>IF(入力ｼｰﾄ2!U106="",0,入力ｼｰﾄ2!U106)</f>
        <v>0</v>
      </c>
      <c r="M106" s="504"/>
      <c r="N106" s="504"/>
      <c r="O106" s="504">
        <f>IF(入力ｼｰﾄ2!X106="",0,入力ｼｰﾄ2!X106)</f>
        <v>0</v>
      </c>
      <c r="P106" s="504"/>
      <c r="Q106" s="504"/>
      <c r="R106" s="504">
        <f>IF(入力ｼｰﾄ2!AA106="",0,入力ｼｰﾄ2!AA106)</f>
        <v>0</v>
      </c>
      <c r="S106" s="504"/>
      <c r="T106" s="504"/>
      <c r="U106" s="502">
        <f t="shared" si="16"/>
        <v>0</v>
      </c>
      <c r="V106" s="502"/>
      <c r="W106" s="502"/>
      <c r="X106" s="503">
        <f>IF(入力ｼｰﾄ2!AG106="",0,入力ｼｰﾄ2!AG106)</f>
        <v>0</v>
      </c>
      <c r="Y106" s="503"/>
      <c r="Z106" s="503"/>
      <c r="AA106" s="502">
        <f t="shared" si="17"/>
        <v>0</v>
      </c>
      <c r="AB106" s="502"/>
      <c r="AC106" s="502"/>
      <c r="AD106" s="502"/>
      <c r="AE106" s="501">
        <f>IF(入力ｼｰﾄ2!AN106="",0,入力ｼｰﾄ2!AN106)</f>
        <v>0</v>
      </c>
      <c r="AF106" s="501"/>
      <c r="AG106" s="501"/>
      <c r="AH106" s="501"/>
      <c r="AI106" s="501" t="str">
        <f>IF(OR(入力ｼｰﾄ2!BU106=TRUE,入力ｼｰﾄ2!BV106=TRUE),13500,IF(入力ｼｰﾄ2!BW106=TRUE,"内装材は","-"))</f>
        <v>-</v>
      </c>
      <c r="AJ106" s="501"/>
      <c r="AK106" s="501"/>
      <c r="AL106" s="501"/>
      <c r="AM106" s="501" t="str">
        <f>IF(AI106="-","-",IF(入力ｼｰﾄ2!BW106=TRUE,"併用付加",ROUNDDOWN(AA106*AI106,0)))</f>
        <v>-</v>
      </c>
      <c r="AN106" s="501"/>
      <c r="AO106" s="501"/>
      <c r="AP106" s="501"/>
      <c r="AQ106" s="501" t="e">
        <f>IF(AI106="-",入力ｼｰﾄ2!BX106,MIN((IF((AE106-AI106)&gt;0,AE106-AI106,0)),入力ｼｰﾄ2!BX106))</f>
        <v>#REF!</v>
      </c>
      <c r="AR106" s="501"/>
      <c r="AS106" s="501"/>
      <c r="AT106" s="501"/>
      <c r="AU106" s="501" t="e">
        <f t="shared" si="18"/>
        <v>#REF!</v>
      </c>
      <c r="AV106" s="501"/>
      <c r="AW106" s="501"/>
      <c r="AX106" s="501"/>
      <c r="AY106" s="493">
        <f t="shared" si="19"/>
        <v>0</v>
      </c>
      <c r="AZ106" s="494"/>
      <c r="BA106" s="494"/>
      <c r="BB106" s="494"/>
      <c r="BC106" s="494" t="e">
        <f t="shared" si="20"/>
        <v>#REF!</v>
      </c>
      <c r="BD106" s="494"/>
      <c r="BE106" s="494"/>
      <c r="BF106" s="494"/>
      <c r="BG106" s="494" t="e">
        <f t="shared" si="21"/>
        <v>#REF!</v>
      </c>
      <c r="BH106" s="494"/>
      <c r="BI106" s="494"/>
    </row>
    <row r="107" spans="1:61">
      <c r="A107" s="503">
        <v>84</v>
      </c>
      <c r="B107" s="503"/>
      <c r="C107" s="503" t="str">
        <f>IF(入力ｼｰﾄ2!O107="","",入力ｼｰﾄ2!O107)</f>
        <v/>
      </c>
      <c r="D107" s="503"/>
      <c r="E107" s="503"/>
      <c r="F107" s="503"/>
      <c r="G107" s="503"/>
      <c r="H107" s="503"/>
      <c r="I107" s="506" t="e">
        <f>IF(入力ｼｰﾄ2!#REF!="","",入力ｼｰﾄ2!#REF!)</f>
        <v>#REF!</v>
      </c>
      <c r="J107" s="506"/>
      <c r="K107" s="506"/>
      <c r="L107" s="504">
        <f>IF(入力ｼｰﾄ2!U107="",0,入力ｼｰﾄ2!U107)</f>
        <v>0</v>
      </c>
      <c r="M107" s="504"/>
      <c r="N107" s="504"/>
      <c r="O107" s="504">
        <f>IF(入力ｼｰﾄ2!X107="",0,入力ｼｰﾄ2!X107)</f>
        <v>0</v>
      </c>
      <c r="P107" s="504"/>
      <c r="Q107" s="504"/>
      <c r="R107" s="504">
        <f>IF(入力ｼｰﾄ2!AA107="",0,入力ｼｰﾄ2!AA107)</f>
        <v>0</v>
      </c>
      <c r="S107" s="504"/>
      <c r="T107" s="504"/>
      <c r="U107" s="502">
        <f t="shared" si="16"/>
        <v>0</v>
      </c>
      <c r="V107" s="502"/>
      <c r="W107" s="502"/>
      <c r="X107" s="503">
        <f>IF(入力ｼｰﾄ2!AG107="",0,入力ｼｰﾄ2!AG107)</f>
        <v>0</v>
      </c>
      <c r="Y107" s="503"/>
      <c r="Z107" s="503"/>
      <c r="AA107" s="502">
        <f t="shared" si="17"/>
        <v>0</v>
      </c>
      <c r="AB107" s="502"/>
      <c r="AC107" s="502"/>
      <c r="AD107" s="502"/>
      <c r="AE107" s="501">
        <f>IF(入力ｼｰﾄ2!AN107="",0,入力ｼｰﾄ2!AN107)</f>
        <v>0</v>
      </c>
      <c r="AF107" s="501"/>
      <c r="AG107" s="501"/>
      <c r="AH107" s="501"/>
      <c r="AI107" s="501" t="str">
        <f>IF(OR(入力ｼｰﾄ2!BU107=TRUE,入力ｼｰﾄ2!BV107=TRUE),13500,IF(入力ｼｰﾄ2!BW107=TRUE,"内装材は","-"))</f>
        <v>-</v>
      </c>
      <c r="AJ107" s="501"/>
      <c r="AK107" s="501"/>
      <c r="AL107" s="501"/>
      <c r="AM107" s="501" t="str">
        <f>IF(AI107="-","-",IF(入力ｼｰﾄ2!BW107=TRUE,"併用付加",ROUNDDOWN(AA107*AI107,0)))</f>
        <v>-</v>
      </c>
      <c r="AN107" s="501"/>
      <c r="AO107" s="501"/>
      <c r="AP107" s="501"/>
      <c r="AQ107" s="501" t="e">
        <f>IF(AI107="-",入力ｼｰﾄ2!BX107,MIN((IF((AE107-AI107)&gt;0,AE107-AI107,0)),入力ｼｰﾄ2!BX107))</f>
        <v>#REF!</v>
      </c>
      <c r="AR107" s="501"/>
      <c r="AS107" s="501"/>
      <c r="AT107" s="501"/>
      <c r="AU107" s="501" t="e">
        <f t="shared" si="18"/>
        <v>#REF!</v>
      </c>
      <c r="AV107" s="501"/>
      <c r="AW107" s="501"/>
      <c r="AX107" s="501"/>
      <c r="AY107" s="493">
        <f t="shared" si="19"/>
        <v>0</v>
      </c>
      <c r="AZ107" s="494"/>
      <c r="BA107" s="494"/>
      <c r="BB107" s="494"/>
      <c r="BC107" s="494" t="e">
        <f t="shared" si="20"/>
        <v>#REF!</v>
      </c>
      <c r="BD107" s="494"/>
      <c r="BE107" s="494"/>
      <c r="BF107" s="494"/>
      <c r="BG107" s="494" t="e">
        <f t="shared" si="21"/>
        <v>#REF!</v>
      </c>
      <c r="BH107" s="494"/>
      <c r="BI107" s="494"/>
    </row>
    <row r="108" spans="1:61">
      <c r="A108" s="503">
        <v>85</v>
      </c>
      <c r="B108" s="503"/>
      <c r="C108" s="503" t="str">
        <f>IF(入力ｼｰﾄ2!O108="","",入力ｼｰﾄ2!O108)</f>
        <v/>
      </c>
      <c r="D108" s="503"/>
      <c r="E108" s="503"/>
      <c r="F108" s="503"/>
      <c r="G108" s="503"/>
      <c r="H108" s="503"/>
      <c r="I108" s="506" t="e">
        <f>IF(入力ｼｰﾄ2!#REF!="","",入力ｼｰﾄ2!#REF!)</f>
        <v>#REF!</v>
      </c>
      <c r="J108" s="506"/>
      <c r="K108" s="506"/>
      <c r="L108" s="504">
        <f>IF(入力ｼｰﾄ2!U108="",0,入力ｼｰﾄ2!U108)</f>
        <v>0</v>
      </c>
      <c r="M108" s="504"/>
      <c r="N108" s="504"/>
      <c r="O108" s="504">
        <f>IF(入力ｼｰﾄ2!X108="",0,入力ｼｰﾄ2!X108)</f>
        <v>0</v>
      </c>
      <c r="P108" s="504"/>
      <c r="Q108" s="504"/>
      <c r="R108" s="504">
        <f>IF(入力ｼｰﾄ2!AA108="",0,入力ｼｰﾄ2!AA108)</f>
        <v>0</v>
      </c>
      <c r="S108" s="504"/>
      <c r="T108" s="504"/>
      <c r="U108" s="502">
        <f t="shared" si="16"/>
        <v>0</v>
      </c>
      <c r="V108" s="502"/>
      <c r="W108" s="502"/>
      <c r="X108" s="503">
        <f>IF(入力ｼｰﾄ2!AG108="",0,入力ｼｰﾄ2!AG108)</f>
        <v>0</v>
      </c>
      <c r="Y108" s="503"/>
      <c r="Z108" s="503"/>
      <c r="AA108" s="502">
        <f t="shared" si="17"/>
        <v>0</v>
      </c>
      <c r="AB108" s="502"/>
      <c r="AC108" s="502"/>
      <c r="AD108" s="502"/>
      <c r="AE108" s="501">
        <f>IF(入力ｼｰﾄ2!AN108="",0,入力ｼｰﾄ2!AN108)</f>
        <v>0</v>
      </c>
      <c r="AF108" s="501"/>
      <c r="AG108" s="501"/>
      <c r="AH108" s="501"/>
      <c r="AI108" s="501" t="str">
        <f>IF(OR(入力ｼｰﾄ2!BU108=TRUE,入力ｼｰﾄ2!BV108=TRUE),13500,IF(入力ｼｰﾄ2!BW108=TRUE,"内装材は","-"))</f>
        <v>-</v>
      </c>
      <c r="AJ108" s="501"/>
      <c r="AK108" s="501"/>
      <c r="AL108" s="501"/>
      <c r="AM108" s="501" t="str">
        <f>IF(AI108="-","-",IF(入力ｼｰﾄ2!BW108=TRUE,"併用付加",ROUNDDOWN(AA108*AI108,0)))</f>
        <v>-</v>
      </c>
      <c r="AN108" s="501"/>
      <c r="AO108" s="501"/>
      <c r="AP108" s="501"/>
      <c r="AQ108" s="501" t="e">
        <f>IF(AI108="-",入力ｼｰﾄ2!BX108,MIN((IF((AE108-AI108)&gt;0,AE108-AI108,0)),入力ｼｰﾄ2!BX108))</f>
        <v>#REF!</v>
      </c>
      <c r="AR108" s="501"/>
      <c r="AS108" s="501"/>
      <c r="AT108" s="501"/>
      <c r="AU108" s="501" t="e">
        <f t="shared" si="18"/>
        <v>#REF!</v>
      </c>
      <c r="AV108" s="501"/>
      <c r="AW108" s="501"/>
      <c r="AX108" s="501"/>
      <c r="AY108" s="493">
        <f t="shared" si="19"/>
        <v>0</v>
      </c>
      <c r="AZ108" s="494"/>
      <c r="BA108" s="494"/>
      <c r="BB108" s="494"/>
      <c r="BC108" s="494" t="e">
        <f t="shared" si="20"/>
        <v>#REF!</v>
      </c>
      <c r="BD108" s="494"/>
      <c r="BE108" s="494"/>
      <c r="BF108" s="494"/>
      <c r="BG108" s="494" t="e">
        <f t="shared" si="21"/>
        <v>#REF!</v>
      </c>
      <c r="BH108" s="494"/>
      <c r="BI108" s="494"/>
    </row>
    <row r="109" spans="1:61">
      <c r="A109" s="503">
        <v>86</v>
      </c>
      <c r="B109" s="503"/>
      <c r="C109" s="503" t="str">
        <f>IF(入力ｼｰﾄ2!O109="","",入力ｼｰﾄ2!O109)</f>
        <v/>
      </c>
      <c r="D109" s="503"/>
      <c r="E109" s="503"/>
      <c r="F109" s="503"/>
      <c r="G109" s="503"/>
      <c r="H109" s="503"/>
      <c r="I109" s="506" t="e">
        <f>IF(入力ｼｰﾄ2!#REF!="","",入力ｼｰﾄ2!#REF!)</f>
        <v>#REF!</v>
      </c>
      <c r="J109" s="506"/>
      <c r="K109" s="506"/>
      <c r="L109" s="504">
        <f>IF(入力ｼｰﾄ2!U109="",0,入力ｼｰﾄ2!U109)</f>
        <v>0</v>
      </c>
      <c r="M109" s="504"/>
      <c r="N109" s="504"/>
      <c r="O109" s="504">
        <f>IF(入力ｼｰﾄ2!X109="",0,入力ｼｰﾄ2!X109)</f>
        <v>0</v>
      </c>
      <c r="P109" s="504"/>
      <c r="Q109" s="504"/>
      <c r="R109" s="504">
        <f>IF(入力ｼｰﾄ2!AA109="",0,入力ｼｰﾄ2!AA109)</f>
        <v>0</v>
      </c>
      <c r="S109" s="504"/>
      <c r="T109" s="504"/>
      <c r="U109" s="502">
        <f t="shared" si="16"/>
        <v>0</v>
      </c>
      <c r="V109" s="502"/>
      <c r="W109" s="502"/>
      <c r="X109" s="503">
        <f>IF(入力ｼｰﾄ2!AG109="",0,入力ｼｰﾄ2!AG109)</f>
        <v>0</v>
      </c>
      <c r="Y109" s="503"/>
      <c r="Z109" s="503"/>
      <c r="AA109" s="502">
        <f t="shared" si="17"/>
        <v>0</v>
      </c>
      <c r="AB109" s="502"/>
      <c r="AC109" s="502"/>
      <c r="AD109" s="502"/>
      <c r="AE109" s="501">
        <f>IF(入力ｼｰﾄ2!AN109="",0,入力ｼｰﾄ2!AN109)</f>
        <v>0</v>
      </c>
      <c r="AF109" s="501"/>
      <c r="AG109" s="501"/>
      <c r="AH109" s="501"/>
      <c r="AI109" s="501" t="str">
        <f>IF(OR(入力ｼｰﾄ2!BU109=TRUE,入力ｼｰﾄ2!BV109=TRUE),13500,IF(入力ｼｰﾄ2!BW109=TRUE,"内装材は","-"))</f>
        <v>-</v>
      </c>
      <c r="AJ109" s="501"/>
      <c r="AK109" s="501"/>
      <c r="AL109" s="501"/>
      <c r="AM109" s="501" t="str">
        <f>IF(AI109="-","-",IF(入力ｼｰﾄ2!BW109=TRUE,"併用付加",ROUNDDOWN(AA109*AI109,0)))</f>
        <v>-</v>
      </c>
      <c r="AN109" s="501"/>
      <c r="AO109" s="501"/>
      <c r="AP109" s="501"/>
      <c r="AQ109" s="501" t="e">
        <f>IF(AI109="-",入力ｼｰﾄ2!BX109,MIN((IF((AE109-AI109)&gt;0,AE109-AI109,0)),入力ｼｰﾄ2!BX109))</f>
        <v>#REF!</v>
      </c>
      <c r="AR109" s="501"/>
      <c r="AS109" s="501"/>
      <c r="AT109" s="501"/>
      <c r="AU109" s="501" t="e">
        <f t="shared" si="18"/>
        <v>#REF!</v>
      </c>
      <c r="AV109" s="501"/>
      <c r="AW109" s="501"/>
      <c r="AX109" s="501"/>
      <c r="AY109" s="493">
        <f t="shared" si="19"/>
        <v>0</v>
      </c>
      <c r="AZ109" s="494"/>
      <c r="BA109" s="494"/>
      <c r="BB109" s="494"/>
      <c r="BC109" s="494" t="e">
        <f t="shared" si="20"/>
        <v>#REF!</v>
      </c>
      <c r="BD109" s="494"/>
      <c r="BE109" s="494"/>
      <c r="BF109" s="494"/>
      <c r="BG109" s="494" t="e">
        <f t="shared" si="21"/>
        <v>#REF!</v>
      </c>
      <c r="BH109" s="494"/>
      <c r="BI109" s="494"/>
    </row>
    <row r="110" spans="1:61">
      <c r="A110" s="503">
        <v>87</v>
      </c>
      <c r="B110" s="503"/>
      <c r="C110" s="503" t="str">
        <f>IF(入力ｼｰﾄ2!O110="","",入力ｼｰﾄ2!O110)</f>
        <v/>
      </c>
      <c r="D110" s="503"/>
      <c r="E110" s="503"/>
      <c r="F110" s="503"/>
      <c r="G110" s="503"/>
      <c r="H110" s="503"/>
      <c r="I110" s="506" t="e">
        <f>IF(入力ｼｰﾄ2!#REF!="","",入力ｼｰﾄ2!#REF!)</f>
        <v>#REF!</v>
      </c>
      <c r="J110" s="506"/>
      <c r="K110" s="506"/>
      <c r="L110" s="504">
        <f>IF(入力ｼｰﾄ2!U110="",0,入力ｼｰﾄ2!U110)</f>
        <v>0</v>
      </c>
      <c r="M110" s="504"/>
      <c r="N110" s="504"/>
      <c r="O110" s="504">
        <f>IF(入力ｼｰﾄ2!X110="",0,入力ｼｰﾄ2!X110)</f>
        <v>0</v>
      </c>
      <c r="P110" s="504"/>
      <c r="Q110" s="504"/>
      <c r="R110" s="504">
        <f>IF(入力ｼｰﾄ2!AA110="",0,入力ｼｰﾄ2!AA110)</f>
        <v>0</v>
      </c>
      <c r="S110" s="504"/>
      <c r="T110" s="504"/>
      <c r="U110" s="502">
        <f t="shared" si="16"/>
        <v>0</v>
      </c>
      <c r="V110" s="502"/>
      <c r="W110" s="502"/>
      <c r="X110" s="503">
        <f>IF(入力ｼｰﾄ2!AG110="",0,入力ｼｰﾄ2!AG110)</f>
        <v>0</v>
      </c>
      <c r="Y110" s="503"/>
      <c r="Z110" s="503"/>
      <c r="AA110" s="502">
        <f t="shared" si="17"/>
        <v>0</v>
      </c>
      <c r="AB110" s="502"/>
      <c r="AC110" s="502"/>
      <c r="AD110" s="502"/>
      <c r="AE110" s="501">
        <f>IF(入力ｼｰﾄ2!AN110="",0,入力ｼｰﾄ2!AN110)</f>
        <v>0</v>
      </c>
      <c r="AF110" s="501"/>
      <c r="AG110" s="501"/>
      <c r="AH110" s="501"/>
      <c r="AI110" s="501" t="str">
        <f>IF(OR(入力ｼｰﾄ2!BU110=TRUE,入力ｼｰﾄ2!BV110=TRUE),13500,IF(入力ｼｰﾄ2!BW110=TRUE,"内装材は","-"))</f>
        <v>-</v>
      </c>
      <c r="AJ110" s="501"/>
      <c r="AK110" s="501"/>
      <c r="AL110" s="501"/>
      <c r="AM110" s="501" t="str">
        <f>IF(AI110="-","-",IF(入力ｼｰﾄ2!BW110=TRUE,"併用付加",ROUNDDOWN(AA110*AI110,0)))</f>
        <v>-</v>
      </c>
      <c r="AN110" s="501"/>
      <c r="AO110" s="501"/>
      <c r="AP110" s="501"/>
      <c r="AQ110" s="501" t="e">
        <f>IF(AI110="-",入力ｼｰﾄ2!BX110,MIN((IF((AE110-AI110)&gt;0,AE110-AI110,0)),入力ｼｰﾄ2!BX110))</f>
        <v>#REF!</v>
      </c>
      <c r="AR110" s="501"/>
      <c r="AS110" s="501"/>
      <c r="AT110" s="501"/>
      <c r="AU110" s="501" t="e">
        <f t="shared" si="18"/>
        <v>#REF!</v>
      </c>
      <c r="AV110" s="501"/>
      <c r="AW110" s="501"/>
      <c r="AX110" s="501"/>
      <c r="AY110" s="493">
        <f t="shared" si="19"/>
        <v>0</v>
      </c>
      <c r="AZ110" s="494"/>
      <c r="BA110" s="494"/>
      <c r="BB110" s="494"/>
      <c r="BC110" s="494" t="e">
        <f t="shared" si="20"/>
        <v>#REF!</v>
      </c>
      <c r="BD110" s="494"/>
      <c r="BE110" s="494"/>
      <c r="BF110" s="494"/>
      <c r="BG110" s="494" t="e">
        <f t="shared" si="21"/>
        <v>#REF!</v>
      </c>
      <c r="BH110" s="494"/>
      <c r="BI110" s="494"/>
    </row>
    <row r="111" spans="1:61">
      <c r="A111" s="503">
        <v>88</v>
      </c>
      <c r="B111" s="503"/>
      <c r="C111" s="503" t="str">
        <f>IF(入力ｼｰﾄ2!O111="","",入力ｼｰﾄ2!O111)</f>
        <v/>
      </c>
      <c r="D111" s="503"/>
      <c r="E111" s="503"/>
      <c r="F111" s="503"/>
      <c r="G111" s="503"/>
      <c r="H111" s="503"/>
      <c r="I111" s="506" t="e">
        <f>IF(入力ｼｰﾄ2!#REF!="","",入力ｼｰﾄ2!#REF!)</f>
        <v>#REF!</v>
      </c>
      <c r="J111" s="506"/>
      <c r="K111" s="506"/>
      <c r="L111" s="504">
        <f>IF(入力ｼｰﾄ2!U111="",0,入力ｼｰﾄ2!U111)</f>
        <v>0</v>
      </c>
      <c r="M111" s="504"/>
      <c r="N111" s="504"/>
      <c r="O111" s="504">
        <f>IF(入力ｼｰﾄ2!X111="",0,入力ｼｰﾄ2!X111)</f>
        <v>0</v>
      </c>
      <c r="P111" s="504"/>
      <c r="Q111" s="504"/>
      <c r="R111" s="504">
        <f>IF(入力ｼｰﾄ2!AA111="",0,入力ｼｰﾄ2!AA111)</f>
        <v>0</v>
      </c>
      <c r="S111" s="504"/>
      <c r="T111" s="504"/>
      <c r="U111" s="502">
        <f t="shared" si="16"/>
        <v>0</v>
      </c>
      <c r="V111" s="502"/>
      <c r="W111" s="502"/>
      <c r="X111" s="503">
        <f>IF(入力ｼｰﾄ2!AG111="",0,入力ｼｰﾄ2!AG111)</f>
        <v>0</v>
      </c>
      <c r="Y111" s="503"/>
      <c r="Z111" s="503"/>
      <c r="AA111" s="502">
        <f t="shared" si="17"/>
        <v>0</v>
      </c>
      <c r="AB111" s="502"/>
      <c r="AC111" s="502"/>
      <c r="AD111" s="502"/>
      <c r="AE111" s="501">
        <f>IF(入力ｼｰﾄ2!AN111="",0,入力ｼｰﾄ2!AN111)</f>
        <v>0</v>
      </c>
      <c r="AF111" s="501"/>
      <c r="AG111" s="501"/>
      <c r="AH111" s="501"/>
      <c r="AI111" s="501" t="str">
        <f>IF(OR(入力ｼｰﾄ2!BU111=TRUE,入力ｼｰﾄ2!BV111=TRUE),13500,IF(入力ｼｰﾄ2!BW111=TRUE,"内装材は","-"))</f>
        <v>-</v>
      </c>
      <c r="AJ111" s="501"/>
      <c r="AK111" s="501"/>
      <c r="AL111" s="501"/>
      <c r="AM111" s="501" t="str">
        <f>IF(AI111="-","-",IF(入力ｼｰﾄ2!BW111=TRUE,"併用付加",ROUNDDOWN(AA111*AI111,0)))</f>
        <v>-</v>
      </c>
      <c r="AN111" s="501"/>
      <c r="AO111" s="501"/>
      <c r="AP111" s="501"/>
      <c r="AQ111" s="501" t="e">
        <f>IF(AI111="-",入力ｼｰﾄ2!BX111,MIN((IF((AE111-AI111)&gt;0,AE111-AI111,0)),入力ｼｰﾄ2!BX111))</f>
        <v>#REF!</v>
      </c>
      <c r="AR111" s="501"/>
      <c r="AS111" s="501"/>
      <c r="AT111" s="501"/>
      <c r="AU111" s="501" t="e">
        <f t="shared" si="18"/>
        <v>#REF!</v>
      </c>
      <c r="AV111" s="501"/>
      <c r="AW111" s="501"/>
      <c r="AX111" s="501"/>
      <c r="AY111" s="493">
        <f t="shared" si="19"/>
        <v>0</v>
      </c>
      <c r="AZ111" s="494"/>
      <c r="BA111" s="494"/>
      <c r="BB111" s="494"/>
      <c r="BC111" s="494" t="e">
        <f t="shared" si="20"/>
        <v>#REF!</v>
      </c>
      <c r="BD111" s="494"/>
      <c r="BE111" s="494"/>
      <c r="BF111" s="494"/>
      <c r="BG111" s="494" t="e">
        <f t="shared" si="21"/>
        <v>#REF!</v>
      </c>
      <c r="BH111" s="494"/>
      <c r="BI111" s="494"/>
    </row>
    <row r="112" spans="1:61">
      <c r="A112" s="503">
        <v>89</v>
      </c>
      <c r="B112" s="503"/>
      <c r="C112" s="503" t="str">
        <f>IF(入力ｼｰﾄ2!O112="","",入力ｼｰﾄ2!O112)</f>
        <v/>
      </c>
      <c r="D112" s="503"/>
      <c r="E112" s="503"/>
      <c r="F112" s="503"/>
      <c r="G112" s="503"/>
      <c r="H112" s="503"/>
      <c r="I112" s="506" t="e">
        <f>IF(入力ｼｰﾄ2!#REF!="","",入力ｼｰﾄ2!#REF!)</f>
        <v>#REF!</v>
      </c>
      <c r="J112" s="506"/>
      <c r="K112" s="506"/>
      <c r="L112" s="504">
        <f>IF(入力ｼｰﾄ2!U112="",0,入力ｼｰﾄ2!U112)</f>
        <v>0</v>
      </c>
      <c r="M112" s="504"/>
      <c r="N112" s="504"/>
      <c r="O112" s="504">
        <f>IF(入力ｼｰﾄ2!X112="",0,入力ｼｰﾄ2!X112)</f>
        <v>0</v>
      </c>
      <c r="P112" s="504"/>
      <c r="Q112" s="504"/>
      <c r="R112" s="504">
        <f>IF(入力ｼｰﾄ2!AA112="",0,入力ｼｰﾄ2!AA112)</f>
        <v>0</v>
      </c>
      <c r="S112" s="504"/>
      <c r="T112" s="504"/>
      <c r="U112" s="502">
        <f t="shared" si="16"/>
        <v>0</v>
      </c>
      <c r="V112" s="502"/>
      <c r="W112" s="502"/>
      <c r="X112" s="503">
        <f>IF(入力ｼｰﾄ2!AG112="",0,入力ｼｰﾄ2!AG112)</f>
        <v>0</v>
      </c>
      <c r="Y112" s="503"/>
      <c r="Z112" s="503"/>
      <c r="AA112" s="502">
        <f t="shared" si="17"/>
        <v>0</v>
      </c>
      <c r="AB112" s="502"/>
      <c r="AC112" s="502"/>
      <c r="AD112" s="502"/>
      <c r="AE112" s="501">
        <f>IF(入力ｼｰﾄ2!AN112="",0,入力ｼｰﾄ2!AN112)</f>
        <v>0</v>
      </c>
      <c r="AF112" s="501"/>
      <c r="AG112" s="501"/>
      <c r="AH112" s="501"/>
      <c r="AI112" s="501" t="str">
        <f>IF(OR(入力ｼｰﾄ2!BU112=TRUE,入力ｼｰﾄ2!BV112=TRUE),13500,IF(入力ｼｰﾄ2!BW112=TRUE,"内装材は","-"))</f>
        <v>-</v>
      </c>
      <c r="AJ112" s="501"/>
      <c r="AK112" s="501"/>
      <c r="AL112" s="501"/>
      <c r="AM112" s="501" t="str">
        <f>IF(AI112="-","-",IF(入力ｼｰﾄ2!BW112=TRUE,"併用付加",ROUNDDOWN(AA112*AI112,0)))</f>
        <v>-</v>
      </c>
      <c r="AN112" s="501"/>
      <c r="AO112" s="501"/>
      <c r="AP112" s="501"/>
      <c r="AQ112" s="501" t="e">
        <f>IF(AI112="-",入力ｼｰﾄ2!BX112,MIN((IF((AE112-AI112)&gt;0,AE112-AI112,0)),入力ｼｰﾄ2!BX112))</f>
        <v>#REF!</v>
      </c>
      <c r="AR112" s="501"/>
      <c r="AS112" s="501"/>
      <c r="AT112" s="501"/>
      <c r="AU112" s="501" t="e">
        <f t="shared" si="18"/>
        <v>#REF!</v>
      </c>
      <c r="AV112" s="501"/>
      <c r="AW112" s="501"/>
      <c r="AX112" s="501"/>
      <c r="AY112" s="493">
        <f t="shared" si="19"/>
        <v>0</v>
      </c>
      <c r="AZ112" s="494"/>
      <c r="BA112" s="494"/>
      <c r="BB112" s="494"/>
      <c r="BC112" s="494" t="e">
        <f t="shared" si="20"/>
        <v>#REF!</v>
      </c>
      <c r="BD112" s="494"/>
      <c r="BE112" s="494"/>
      <c r="BF112" s="494"/>
      <c r="BG112" s="494" t="e">
        <f t="shared" si="21"/>
        <v>#REF!</v>
      </c>
      <c r="BH112" s="494"/>
      <c r="BI112" s="494"/>
    </row>
    <row r="113" spans="1:61">
      <c r="A113" s="503">
        <v>90</v>
      </c>
      <c r="B113" s="503"/>
      <c r="C113" s="503" t="str">
        <f>IF(入力ｼｰﾄ2!O113="","",入力ｼｰﾄ2!O113)</f>
        <v/>
      </c>
      <c r="D113" s="503"/>
      <c r="E113" s="503"/>
      <c r="F113" s="503"/>
      <c r="G113" s="503"/>
      <c r="H113" s="503"/>
      <c r="I113" s="506" t="e">
        <f>IF(入力ｼｰﾄ2!#REF!="","",入力ｼｰﾄ2!#REF!)</f>
        <v>#REF!</v>
      </c>
      <c r="J113" s="506"/>
      <c r="K113" s="506"/>
      <c r="L113" s="504">
        <f>IF(入力ｼｰﾄ2!U113="",0,入力ｼｰﾄ2!U113)</f>
        <v>0</v>
      </c>
      <c r="M113" s="504"/>
      <c r="N113" s="504"/>
      <c r="O113" s="504">
        <f>IF(入力ｼｰﾄ2!X113="",0,入力ｼｰﾄ2!X113)</f>
        <v>0</v>
      </c>
      <c r="P113" s="504"/>
      <c r="Q113" s="504"/>
      <c r="R113" s="504">
        <f>IF(入力ｼｰﾄ2!AA113="",0,入力ｼｰﾄ2!AA113)</f>
        <v>0</v>
      </c>
      <c r="S113" s="504"/>
      <c r="T113" s="504"/>
      <c r="U113" s="502">
        <f t="shared" si="16"/>
        <v>0</v>
      </c>
      <c r="V113" s="502"/>
      <c r="W113" s="502"/>
      <c r="X113" s="503">
        <f>IF(入力ｼｰﾄ2!AG113="",0,入力ｼｰﾄ2!AG113)</f>
        <v>0</v>
      </c>
      <c r="Y113" s="503"/>
      <c r="Z113" s="503"/>
      <c r="AA113" s="502">
        <f t="shared" si="17"/>
        <v>0</v>
      </c>
      <c r="AB113" s="502"/>
      <c r="AC113" s="502"/>
      <c r="AD113" s="502"/>
      <c r="AE113" s="501">
        <f>IF(入力ｼｰﾄ2!AN113="",0,入力ｼｰﾄ2!AN113)</f>
        <v>0</v>
      </c>
      <c r="AF113" s="501"/>
      <c r="AG113" s="501"/>
      <c r="AH113" s="501"/>
      <c r="AI113" s="501" t="str">
        <f>IF(OR(入力ｼｰﾄ2!BU113=TRUE,入力ｼｰﾄ2!BV113=TRUE),13500,IF(入力ｼｰﾄ2!BW113=TRUE,"内装材は","-"))</f>
        <v>-</v>
      </c>
      <c r="AJ113" s="501"/>
      <c r="AK113" s="501"/>
      <c r="AL113" s="501"/>
      <c r="AM113" s="501" t="str">
        <f>IF(AI113="-","-",IF(入力ｼｰﾄ2!BW113=TRUE,"併用付加",ROUNDDOWN(AA113*AI113,0)))</f>
        <v>-</v>
      </c>
      <c r="AN113" s="501"/>
      <c r="AO113" s="501"/>
      <c r="AP113" s="501"/>
      <c r="AQ113" s="501" t="e">
        <f>IF(AI113="-",入力ｼｰﾄ2!BX113,MIN((IF((AE113-AI113)&gt;0,AE113-AI113,0)),入力ｼｰﾄ2!BX113))</f>
        <v>#REF!</v>
      </c>
      <c r="AR113" s="501"/>
      <c r="AS113" s="501"/>
      <c r="AT113" s="501"/>
      <c r="AU113" s="501" t="e">
        <f t="shared" si="18"/>
        <v>#REF!</v>
      </c>
      <c r="AV113" s="501"/>
      <c r="AW113" s="501"/>
      <c r="AX113" s="501"/>
      <c r="AY113" s="493">
        <f t="shared" si="19"/>
        <v>0</v>
      </c>
      <c r="AZ113" s="494"/>
      <c r="BA113" s="494"/>
      <c r="BB113" s="494"/>
      <c r="BC113" s="494" t="e">
        <f t="shared" si="20"/>
        <v>#REF!</v>
      </c>
      <c r="BD113" s="494"/>
      <c r="BE113" s="494"/>
      <c r="BF113" s="494"/>
      <c r="BG113" s="494" t="e">
        <f t="shared" si="21"/>
        <v>#REF!</v>
      </c>
      <c r="BH113" s="494"/>
      <c r="BI113" s="494"/>
    </row>
    <row r="114" spans="1:61">
      <c r="A114" s="503"/>
      <c r="B114" s="503"/>
      <c r="C114" s="503" t="s">
        <v>13</v>
      </c>
      <c r="D114" s="503"/>
      <c r="E114" s="503"/>
      <c r="F114" s="503"/>
      <c r="G114" s="503"/>
      <c r="H114" s="503"/>
      <c r="I114" s="503"/>
      <c r="J114" s="503"/>
      <c r="K114" s="503"/>
      <c r="L114" s="504"/>
      <c r="M114" s="504"/>
      <c r="N114" s="504"/>
      <c r="O114" s="504"/>
      <c r="P114" s="504"/>
      <c r="Q114" s="504"/>
      <c r="R114" s="504"/>
      <c r="S114" s="504"/>
      <c r="T114" s="504"/>
      <c r="U114" s="504"/>
      <c r="V114" s="504"/>
      <c r="W114" s="504"/>
      <c r="X114" s="505"/>
      <c r="Y114" s="505"/>
      <c r="Z114" s="505"/>
      <c r="AA114" s="502">
        <f>IF($C$114="","",SUM(AA84:AD113))</f>
        <v>0</v>
      </c>
      <c r="AB114" s="502"/>
      <c r="AC114" s="502"/>
      <c r="AD114" s="502"/>
      <c r="AE114" s="502"/>
      <c r="AF114" s="502"/>
      <c r="AG114" s="502"/>
      <c r="AH114" s="502"/>
      <c r="AI114" s="501"/>
      <c r="AJ114" s="501"/>
      <c r="AK114" s="501"/>
      <c r="AL114" s="501"/>
      <c r="AM114" s="501">
        <f>IF($C$114="","",SUM(AM84:AP113))</f>
        <v>0</v>
      </c>
      <c r="AN114" s="501"/>
      <c r="AO114" s="501"/>
      <c r="AP114" s="501"/>
      <c r="AQ114" s="501"/>
      <c r="AR114" s="501"/>
      <c r="AS114" s="501"/>
      <c r="AT114" s="501"/>
      <c r="AU114" s="501" t="e">
        <f>IF($C$114="","",SUM(AU84:AX113))</f>
        <v>#REF!</v>
      </c>
      <c r="AV114" s="501"/>
      <c r="AW114" s="501"/>
      <c r="AX114" s="501"/>
      <c r="AY114" s="495">
        <f>IF($C$114="","",SUM(AY84:BB113))</f>
        <v>0</v>
      </c>
      <c r="AZ114" s="495"/>
      <c r="BA114" s="495"/>
      <c r="BB114" s="493"/>
      <c r="BC114" s="129"/>
      <c r="BD114" s="129"/>
      <c r="BE114" s="129"/>
      <c r="BF114" s="129"/>
      <c r="BG114" s="129"/>
      <c r="BH114" s="129"/>
      <c r="BI114" s="129"/>
    </row>
    <row r="115" spans="1:61">
      <c r="A115" s="503"/>
      <c r="B115" s="503"/>
      <c r="C115" s="503"/>
      <c r="D115" s="503"/>
      <c r="E115" s="503"/>
      <c r="F115" s="503"/>
      <c r="G115" s="503"/>
      <c r="H115" s="503"/>
      <c r="I115" s="503"/>
      <c r="J115" s="503"/>
      <c r="K115" s="503"/>
      <c r="L115" s="504"/>
      <c r="M115" s="504"/>
      <c r="N115" s="504"/>
      <c r="O115" s="504"/>
      <c r="P115" s="504"/>
      <c r="Q115" s="504"/>
      <c r="R115" s="504"/>
      <c r="S115" s="504"/>
      <c r="T115" s="504"/>
      <c r="U115" s="504"/>
      <c r="V115" s="504"/>
      <c r="W115" s="504"/>
      <c r="X115" s="505"/>
      <c r="Y115" s="505"/>
      <c r="Z115" s="505"/>
      <c r="AA115" s="502"/>
      <c r="AB115" s="502"/>
      <c r="AC115" s="502"/>
      <c r="AD115" s="502"/>
      <c r="AE115" s="502"/>
      <c r="AF115" s="502"/>
      <c r="AG115" s="502"/>
      <c r="AH115" s="502"/>
      <c r="AI115" s="501"/>
      <c r="AJ115" s="501"/>
      <c r="AK115" s="501"/>
      <c r="AL115" s="501"/>
      <c r="AM115" s="501"/>
      <c r="AN115" s="501"/>
      <c r="AO115" s="501"/>
      <c r="AP115" s="501"/>
      <c r="AQ115" s="501"/>
      <c r="AR115" s="501"/>
      <c r="AS115" s="501"/>
      <c r="AT115" s="501"/>
      <c r="AU115" s="501"/>
      <c r="AV115" s="501"/>
      <c r="AW115" s="501"/>
      <c r="AX115" s="501"/>
      <c r="AY115" s="495"/>
      <c r="AZ115" s="495"/>
      <c r="BA115" s="495"/>
      <c r="BB115" s="493"/>
      <c r="BC115" s="129"/>
      <c r="BD115" s="129"/>
      <c r="BE115" s="129"/>
      <c r="BF115" s="129"/>
      <c r="BG115" s="129"/>
      <c r="BH115" s="129"/>
      <c r="BI115" s="129"/>
    </row>
    <row r="116" spans="1:61">
      <c r="A116" s="503"/>
      <c r="B116" s="503"/>
      <c r="C116" s="503" t="str">
        <f>IF(C123="","合計","")</f>
        <v>合計</v>
      </c>
      <c r="D116" s="503"/>
      <c r="E116" s="503"/>
      <c r="F116" s="503"/>
      <c r="G116" s="503"/>
      <c r="H116" s="503"/>
      <c r="I116" s="503"/>
      <c r="J116" s="503"/>
      <c r="K116" s="503"/>
      <c r="L116" s="504"/>
      <c r="M116" s="504"/>
      <c r="N116" s="504"/>
      <c r="O116" s="504"/>
      <c r="P116" s="504"/>
      <c r="Q116" s="504"/>
      <c r="R116" s="504"/>
      <c r="S116" s="504"/>
      <c r="T116" s="504"/>
      <c r="U116" s="504"/>
      <c r="V116" s="504"/>
      <c r="W116" s="504"/>
      <c r="X116" s="505"/>
      <c r="Y116" s="505"/>
      <c r="Z116" s="505"/>
      <c r="AA116" s="502">
        <f>IF($C$116="","",AA36+AA75+AA114)</f>
        <v>13.4307</v>
      </c>
      <c r="AB116" s="502"/>
      <c r="AC116" s="502"/>
      <c r="AD116" s="502"/>
      <c r="AE116" s="501"/>
      <c r="AF116" s="501"/>
      <c r="AG116" s="501"/>
      <c r="AH116" s="501"/>
      <c r="AI116" s="501"/>
      <c r="AJ116" s="501"/>
      <c r="AK116" s="501"/>
      <c r="AL116" s="501"/>
      <c r="AM116" s="501">
        <f>IF($C$116="","",AM36+AM75+AM114)</f>
        <v>1979503</v>
      </c>
      <c r="AN116" s="501"/>
      <c r="AO116" s="501"/>
      <c r="AP116" s="501"/>
      <c r="AQ116" s="501"/>
      <c r="AR116" s="501"/>
      <c r="AS116" s="501"/>
      <c r="AT116" s="501"/>
      <c r="AU116" s="501" t="e">
        <f>IF($C$116="","",AU36+AU75+AU114)</f>
        <v>#REF!</v>
      </c>
      <c r="AV116" s="501"/>
      <c r="AW116" s="501"/>
      <c r="AX116" s="501"/>
      <c r="AY116" s="495">
        <f>IF($C$116="","",AY36+AY75+AY114)</f>
        <v>1982883</v>
      </c>
      <c r="AZ116" s="495"/>
      <c r="BA116" s="495"/>
      <c r="BB116" s="493"/>
      <c r="BC116" s="129"/>
      <c r="BD116" s="129"/>
      <c r="BE116" s="129"/>
      <c r="BF116" s="129"/>
      <c r="BG116" s="129"/>
      <c r="BH116" s="129"/>
      <c r="BI116" s="129"/>
    </row>
    <row r="117" spans="1:61">
      <c r="A117" s="503"/>
      <c r="B117" s="503"/>
      <c r="C117" s="503"/>
      <c r="D117" s="503"/>
      <c r="E117" s="503"/>
      <c r="F117" s="503"/>
      <c r="G117" s="503"/>
      <c r="H117" s="503"/>
      <c r="I117" s="503"/>
      <c r="J117" s="503"/>
      <c r="K117" s="503"/>
      <c r="L117" s="504"/>
      <c r="M117" s="504"/>
      <c r="N117" s="504"/>
      <c r="O117" s="504"/>
      <c r="P117" s="504"/>
      <c r="Q117" s="504"/>
      <c r="R117" s="504"/>
      <c r="S117" s="504"/>
      <c r="T117" s="504"/>
      <c r="U117" s="504"/>
      <c r="V117" s="504"/>
      <c r="W117" s="504"/>
      <c r="X117" s="505"/>
      <c r="Y117" s="505"/>
      <c r="Z117" s="505"/>
      <c r="AA117" s="502"/>
      <c r="AB117" s="502"/>
      <c r="AC117" s="502"/>
      <c r="AD117" s="502"/>
      <c r="AE117" s="501"/>
      <c r="AF117" s="501"/>
      <c r="AG117" s="501"/>
      <c r="AH117" s="501"/>
      <c r="AI117" s="501"/>
      <c r="AJ117" s="501"/>
      <c r="AK117" s="501"/>
      <c r="AL117" s="501"/>
      <c r="AM117" s="501"/>
      <c r="AN117" s="501"/>
      <c r="AO117" s="501"/>
      <c r="AP117" s="501"/>
      <c r="AQ117" s="501"/>
      <c r="AR117" s="501"/>
      <c r="AS117" s="501"/>
      <c r="AT117" s="501"/>
      <c r="AU117" s="501"/>
      <c r="AV117" s="501"/>
      <c r="AW117" s="501"/>
      <c r="AX117" s="501"/>
      <c r="AY117" s="495"/>
      <c r="AZ117" s="495"/>
      <c r="BA117" s="495"/>
      <c r="BB117" s="493"/>
      <c r="BC117" s="129"/>
      <c r="BD117" s="129"/>
      <c r="BE117" s="129"/>
      <c r="BF117" s="129"/>
      <c r="BG117" s="129"/>
      <c r="BH117" s="129"/>
      <c r="BI117" s="129"/>
    </row>
    <row r="118" spans="1:61" ht="13.5" customHeight="1">
      <c r="A118" s="517" t="s">
        <v>139</v>
      </c>
      <c r="B118" s="517"/>
      <c r="C118" s="517"/>
      <c r="D118" s="517"/>
      <c r="E118" s="517"/>
      <c r="F118" s="517"/>
      <c r="G118" s="517"/>
      <c r="H118" s="517"/>
      <c r="I118" s="517"/>
      <c r="J118" s="517"/>
      <c r="K118" s="521" t="str">
        <f>IF(C123="","","市産材（材積・金額）内訳表")</f>
        <v/>
      </c>
      <c r="L118" s="521"/>
      <c r="M118" s="521"/>
      <c r="N118" s="521"/>
      <c r="O118" s="521"/>
      <c r="P118" s="521"/>
      <c r="Q118" s="521"/>
      <c r="R118" s="521"/>
      <c r="S118" s="521"/>
      <c r="T118" s="521"/>
      <c r="U118" s="521"/>
      <c r="V118" s="521"/>
      <c r="W118" s="521"/>
      <c r="X118" s="521"/>
      <c r="Y118" s="521"/>
      <c r="Z118" s="521"/>
      <c r="AA118" s="521"/>
      <c r="AB118" s="521"/>
      <c r="AC118" s="521"/>
      <c r="AD118" s="521"/>
      <c r="AE118" s="521"/>
      <c r="AF118" s="521"/>
      <c r="AG118" s="521"/>
      <c r="AH118" s="521"/>
      <c r="AI118" s="521"/>
      <c r="AJ118" s="521"/>
      <c r="AK118" s="521"/>
      <c r="AL118" s="521"/>
      <c r="AM118" s="521"/>
      <c r="AN118" s="521"/>
      <c r="AO118" s="135"/>
      <c r="AP118" s="135"/>
      <c r="AQ118" s="135"/>
      <c r="AR118" s="135"/>
      <c r="AS118" s="135"/>
      <c r="AT118" s="135"/>
      <c r="AU118" s="520" t="str">
        <f>IF(C123="","","4page")</f>
        <v/>
      </c>
      <c r="AV118" s="520"/>
      <c r="AW118" s="520"/>
      <c r="AX118" s="520"/>
      <c r="AY118" s="129"/>
      <c r="AZ118" s="129"/>
      <c r="BA118" s="129"/>
      <c r="BB118" s="129"/>
      <c r="BC118" s="129"/>
      <c r="BD118" s="129"/>
      <c r="BE118" s="129"/>
      <c r="BF118" s="129"/>
      <c r="BG118" s="129"/>
      <c r="BH118" s="129"/>
      <c r="BI118" s="129"/>
    </row>
    <row r="119" spans="1:61" ht="13.5" customHeight="1">
      <c r="A119" s="132"/>
      <c r="B119" s="132"/>
      <c r="C119" s="132"/>
      <c r="D119" s="132"/>
      <c r="E119" s="133"/>
      <c r="F119" s="133"/>
      <c r="G119" s="133"/>
      <c r="H119" s="133"/>
      <c r="I119" s="133"/>
      <c r="J119" s="133"/>
      <c r="K119" s="522"/>
      <c r="L119" s="522"/>
      <c r="M119" s="522"/>
      <c r="N119" s="522"/>
      <c r="O119" s="522"/>
      <c r="P119" s="522"/>
      <c r="Q119" s="522"/>
      <c r="R119" s="522"/>
      <c r="S119" s="522"/>
      <c r="T119" s="522"/>
      <c r="U119" s="522"/>
      <c r="V119" s="522"/>
      <c r="W119" s="522"/>
      <c r="X119" s="522"/>
      <c r="Y119" s="522"/>
      <c r="Z119" s="522"/>
      <c r="AA119" s="522"/>
      <c r="AB119" s="522"/>
      <c r="AC119" s="522"/>
      <c r="AD119" s="522"/>
      <c r="AE119" s="522"/>
      <c r="AF119" s="522"/>
      <c r="AG119" s="522"/>
      <c r="AH119" s="522"/>
      <c r="AI119" s="522"/>
      <c r="AJ119" s="522"/>
      <c r="AK119" s="522"/>
      <c r="AL119" s="522"/>
      <c r="AM119" s="522"/>
      <c r="AN119" s="522"/>
      <c r="AO119" s="133"/>
      <c r="AP119" s="133"/>
      <c r="AQ119" s="133"/>
      <c r="AR119" s="133"/>
      <c r="AS119" s="133"/>
      <c r="AT119" s="133"/>
      <c r="AU119" s="520"/>
      <c r="AV119" s="520"/>
      <c r="AW119" s="520"/>
      <c r="AX119" s="520"/>
      <c r="AY119" s="129"/>
      <c r="AZ119" s="129"/>
      <c r="BA119" s="129"/>
      <c r="BB119" s="129"/>
      <c r="BC119" s="129"/>
      <c r="BD119" s="129"/>
      <c r="BE119" s="129"/>
      <c r="BF119" s="129"/>
      <c r="BG119" s="129"/>
      <c r="BH119" s="129"/>
      <c r="BI119" s="129"/>
    </row>
    <row r="120" spans="1:61" ht="13.5" customHeight="1">
      <c r="A120" s="503" t="s">
        <v>3</v>
      </c>
      <c r="B120" s="503"/>
      <c r="C120" s="503" t="s">
        <v>2</v>
      </c>
      <c r="D120" s="503"/>
      <c r="E120" s="503"/>
      <c r="F120" s="503"/>
      <c r="G120" s="503"/>
      <c r="H120" s="503"/>
      <c r="I120" s="503" t="s">
        <v>0</v>
      </c>
      <c r="J120" s="503"/>
      <c r="K120" s="503"/>
      <c r="L120" s="507" t="s">
        <v>4</v>
      </c>
      <c r="M120" s="503"/>
      <c r="N120" s="503"/>
      <c r="O120" s="507" t="s">
        <v>5</v>
      </c>
      <c r="P120" s="503"/>
      <c r="Q120" s="503"/>
      <c r="R120" s="507" t="s">
        <v>6</v>
      </c>
      <c r="S120" s="503"/>
      <c r="T120" s="503"/>
      <c r="U120" s="507" t="s">
        <v>7</v>
      </c>
      <c r="V120" s="503"/>
      <c r="W120" s="503"/>
      <c r="X120" s="507" t="s">
        <v>8</v>
      </c>
      <c r="Y120" s="503"/>
      <c r="Z120" s="503"/>
      <c r="AA120" s="507" t="s">
        <v>9</v>
      </c>
      <c r="AB120" s="507"/>
      <c r="AC120" s="503"/>
      <c r="AD120" s="503"/>
      <c r="AE120" s="507" t="s">
        <v>208</v>
      </c>
      <c r="AF120" s="503"/>
      <c r="AG120" s="503"/>
      <c r="AH120" s="503"/>
      <c r="AI120" s="507" t="s">
        <v>206</v>
      </c>
      <c r="AJ120" s="507"/>
      <c r="AK120" s="507"/>
      <c r="AL120" s="507"/>
      <c r="AM120" s="507" t="s">
        <v>10</v>
      </c>
      <c r="AN120" s="507"/>
      <c r="AO120" s="507"/>
      <c r="AP120" s="507"/>
      <c r="AQ120" s="507" t="s">
        <v>207</v>
      </c>
      <c r="AR120" s="507"/>
      <c r="AS120" s="507"/>
      <c r="AT120" s="507"/>
      <c r="AU120" s="508" t="s">
        <v>140</v>
      </c>
      <c r="AV120" s="509"/>
      <c r="AW120" s="509"/>
      <c r="AX120" s="510"/>
      <c r="AY120" s="496" t="s">
        <v>156</v>
      </c>
      <c r="AZ120" s="497"/>
      <c r="BA120" s="497"/>
      <c r="BB120" s="497"/>
      <c r="BC120" s="499" t="s">
        <v>157</v>
      </c>
      <c r="BD120" s="499"/>
      <c r="BE120" s="499"/>
      <c r="BF120" s="499"/>
      <c r="BG120" s="500" t="s">
        <v>158</v>
      </c>
      <c r="BH120" s="500"/>
      <c r="BI120" s="500"/>
    </row>
    <row r="121" spans="1:61">
      <c r="A121" s="503"/>
      <c r="B121" s="503"/>
      <c r="C121" s="503"/>
      <c r="D121" s="503"/>
      <c r="E121" s="503"/>
      <c r="F121" s="503"/>
      <c r="G121" s="503"/>
      <c r="H121" s="503"/>
      <c r="I121" s="503"/>
      <c r="J121" s="503"/>
      <c r="K121" s="503"/>
      <c r="L121" s="503"/>
      <c r="M121" s="503"/>
      <c r="N121" s="503"/>
      <c r="O121" s="503"/>
      <c r="P121" s="503"/>
      <c r="Q121" s="503"/>
      <c r="R121" s="503"/>
      <c r="S121" s="503"/>
      <c r="T121" s="503"/>
      <c r="U121" s="503"/>
      <c r="V121" s="503"/>
      <c r="W121" s="503"/>
      <c r="X121" s="503"/>
      <c r="Y121" s="503"/>
      <c r="Z121" s="503"/>
      <c r="AA121" s="503"/>
      <c r="AB121" s="503"/>
      <c r="AC121" s="503"/>
      <c r="AD121" s="503"/>
      <c r="AE121" s="503"/>
      <c r="AF121" s="503"/>
      <c r="AG121" s="503"/>
      <c r="AH121" s="503"/>
      <c r="AI121" s="507"/>
      <c r="AJ121" s="507"/>
      <c r="AK121" s="507"/>
      <c r="AL121" s="507"/>
      <c r="AM121" s="507"/>
      <c r="AN121" s="507"/>
      <c r="AO121" s="507"/>
      <c r="AP121" s="507"/>
      <c r="AQ121" s="507"/>
      <c r="AR121" s="507"/>
      <c r="AS121" s="507"/>
      <c r="AT121" s="507"/>
      <c r="AU121" s="511"/>
      <c r="AV121" s="512"/>
      <c r="AW121" s="512"/>
      <c r="AX121" s="513"/>
      <c r="AY121" s="498"/>
      <c r="AZ121" s="497"/>
      <c r="BA121" s="497"/>
      <c r="BB121" s="497"/>
      <c r="BC121" s="499"/>
      <c r="BD121" s="499"/>
      <c r="BE121" s="499"/>
      <c r="BF121" s="499"/>
      <c r="BG121" s="500"/>
      <c r="BH121" s="500"/>
      <c r="BI121" s="500"/>
    </row>
    <row r="122" spans="1:61">
      <c r="A122" s="503"/>
      <c r="B122" s="503"/>
      <c r="C122" s="503"/>
      <c r="D122" s="503"/>
      <c r="E122" s="503"/>
      <c r="F122" s="503"/>
      <c r="G122" s="503"/>
      <c r="H122" s="503"/>
      <c r="I122" s="503"/>
      <c r="J122" s="503"/>
      <c r="K122" s="503"/>
      <c r="L122" s="503"/>
      <c r="M122" s="503"/>
      <c r="N122" s="503"/>
      <c r="O122" s="503"/>
      <c r="P122" s="503"/>
      <c r="Q122" s="503"/>
      <c r="R122" s="503"/>
      <c r="S122" s="503"/>
      <c r="T122" s="503"/>
      <c r="U122" s="503"/>
      <c r="V122" s="503"/>
      <c r="W122" s="503"/>
      <c r="X122" s="503"/>
      <c r="Y122" s="503"/>
      <c r="Z122" s="503"/>
      <c r="AA122" s="503"/>
      <c r="AB122" s="503"/>
      <c r="AC122" s="503"/>
      <c r="AD122" s="503"/>
      <c r="AE122" s="503"/>
      <c r="AF122" s="503"/>
      <c r="AG122" s="503"/>
      <c r="AH122" s="503"/>
      <c r="AI122" s="507"/>
      <c r="AJ122" s="507"/>
      <c r="AK122" s="507"/>
      <c r="AL122" s="507"/>
      <c r="AM122" s="507"/>
      <c r="AN122" s="507"/>
      <c r="AO122" s="507"/>
      <c r="AP122" s="507"/>
      <c r="AQ122" s="507"/>
      <c r="AR122" s="507"/>
      <c r="AS122" s="507"/>
      <c r="AT122" s="507"/>
      <c r="AU122" s="514"/>
      <c r="AV122" s="515"/>
      <c r="AW122" s="515"/>
      <c r="AX122" s="516"/>
      <c r="AY122" s="498"/>
      <c r="AZ122" s="497"/>
      <c r="BA122" s="497"/>
      <c r="BB122" s="497"/>
      <c r="BC122" s="499"/>
      <c r="BD122" s="499"/>
      <c r="BE122" s="499"/>
      <c r="BF122" s="499"/>
      <c r="BG122" s="500"/>
      <c r="BH122" s="500"/>
      <c r="BI122" s="500"/>
    </row>
    <row r="123" spans="1:61">
      <c r="A123" s="503">
        <v>91</v>
      </c>
      <c r="B123" s="503"/>
      <c r="C123" s="503" t="str">
        <f>IF(入力ｼｰﾄ2!O123="","",入力ｼｰﾄ2!O123)</f>
        <v/>
      </c>
      <c r="D123" s="503"/>
      <c r="E123" s="503"/>
      <c r="F123" s="503"/>
      <c r="G123" s="503"/>
      <c r="H123" s="503"/>
      <c r="I123" s="506" t="e">
        <f>IF(入力ｼｰﾄ2!#REF!="","",入力ｼｰﾄ2!#REF!)</f>
        <v>#REF!</v>
      </c>
      <c r="J123" s="506"/>
      <c r="K123" s="506"/>
      <c r="L123" s="504">
        <f>IF(入力ｼｰﾄ2!U123="",0,入力ｼｰﾄ2!U123)</f>
        <v>0</v>
      </c>
      <c r="M123" s="504"/>
      <c r="N123" s="504"/>
      <c r="O123" s="504">
        <f>IF(入力ｼｰﾄ2!X123="",0,入力ｼｰﾄ2!X123)</f>
        <v>0</v>
      </c>
      <c r="P123" s="504"/>
      <c r="Q123" s="504"/>
      <c r="R123" s="504">
        <f>IF(入力ｼｰﾄ2!AA123="",0,入力ｼｰﾄ2!AA123)</f>
        <v>0</v>
      </c>
      <c r="S123" s="504"/>
      <c r="T123" s="504"/>
      <c r="U123" s="502">
        <f t="shared" ref="U123:U152" si="22">ROUNDDOWN(L123*O123*R123,4)</f>
        <v>0</v>
      </c>
      <c r="V123" s="502"/>
      <c r="W123" s="502"/>
      <c r="X123" s="503">
        <f>IF(入力ｼｰﾄ2!AG123="",0,入力ｼｰﾄ2!AG123)</f>
        <v>0</v>
      </c>
      <c r="Y123" s="503"/>
      <c r="Z123" s="503"/>
      <c r="AA123" s="502">
        <f t="shared" ref="AA123:AA152" si="23">ROUNDDOWN(U123*X123,4)</f>
        <v>0</v>
      </c>
      <c r="AB123" s="502"/>
      <c r="AC123" s="502"/>
      <c r="AD123" s="502"/>
      <c r="AE123" s="501">
        <f>IF(入力ｼｰﾄ2!AN123="",0,入力ｼｰﾄ2!AN123)</f>
        <v>0</v>
      </c>
      <c r="AF123" s="501"/>
      <c r="AG123" s="501"/>
      <c r="AH123" s="501"/>
      <c r="AI123" s="501" t="str">
        <f>IF(OR(入力ｼｰﾄ2!BU123=TRUE,入力ｼｰﾄ2!BV123=TRUE),13500,IF(入力ｼｰﾄ2!BW123=TRUE,"内装材は","-"))</f>
        <v>-</v>
      </c>
      <c r="AJ123" s="501"/>
      <c r="AK123" s="501"/>
      <c r="AL123" s="501"/>
      <c r="AM123" s="501" t="str">
        <f>IF(AI123="-","-",IF(入力ｼｰﾄ2!BW123=TRUE,"併用付加",ROUNDDOWN(AA123*AI123,0)))</f>
        <v>-</v>
      </c>
      <c r="AN123" s="501"/>
      <c r="AO123" s="501"/>
      <c r="AP123" s="501"/>
      <c r="AQ123" s="501" t="e">
        <f>IF(AI123="-",入力ｼｰﾄ2!BX123,MIN((IF((AE123-AI123)&gt;0,AE123-AI123,0)),入力ｼｰﾄ2!BX123))</f>
        <v>#REF!</v>
      </c>
      <c r="AR123" s="501"/>
      <c r="AS123" s="501"/>
      <c r="AT123" s="501"/>
      <c r="AU123" s="501" t="e">
        <f t="shared" ref="AU123:AU152" si="24">ROUNDDOWN(AA123*AQ123,0)</f>
        <v>#REF!</v>
      </c>
      <c r="AV123" s="501"/>
      <c r="AW123" s="501"/>
      <c r="AX123" s="501"/>
      <c r="AY123" s="493">
        <f>ROUNDDOWN(L123*O123*R123*X123*AE123,0)</f>
        <v>0</v>
      </c>
      <c r="AZ123" s="494"/>
      <c r="BA123" s="494"/>
      <c r="BB123" s="494"/>
      <c r="BC123" s="494" t="e">
        <f>IF(AM123="-",AU123,AM123+AU123)</f>
        <v>#REF!</v>
      </c>
      <c r="BD123" s="494"/>
      <c r="BE123" s="494"/>
      <c r="BF123" s="494"/>
      <c r="BG123" s="494" t="e">
        <f>IF(AY123&gt;=BC123,"OK","NG")</f>
        <v>#REF!</v>
      </c>
      <c r="BH123" s="494"/>
      <c r="BI123" s="494"/>
    </row>
    <row r="124" spans="1:61">
      <c r="A124" s="503">
        <v>92</v>
      </c>
      <c r="B124" s="503"/>
      <c r="C124" s="503" t="str">
        <f>IF(入力ｼｰﾄ2!O124="","",入力ｼｰﾄ2!O124)</f>
        <v/>
      </c>
      <c r="D124" s="503"/>
      <c r="E124" s="503"/>
      <c r="F124" s="503"/>
      <c r="G124" s="503"/>
      <c r="H124" s="503"/>
      <c r="I124" s="506" t="e">
        <f>IF(入力ｼｰﾄ2!#REF!="","",入力ｼｰﾄ2!#REF!)</f>
        <v>#REF!</v>
      </c>
      <c r="J124" s="506"/>
      <c r="K124" s="506"/>
      <c r="L124" s="504">
        <f>IF(入力ｼｰﾄ2!U124="",0,入力ｼｰﾄ2!U124)</f>
        <v>0</v>
      </c>
      <c r="M124" s="504"/>
      <c r="N124" s="504"/>
      <c r="O124" s="504">
        <f>IF(入力ｼｰﾄ2!X124="",0,入力ｼｰﾄ2!X124)</f>
        <v>0</v>
      </c>
      <c r="P124" s="504"/>
      <c r="Q124" s="504"/>
      <c r="R124" s="504">
        <f>IF(入力ｼｰﾄ2!AA124="",0,入力ｼｰﾄ2!AA124)</f>
        <v>0</v>
      </c>
      <c r="S124" s="504"/>
      <c r="T124" s="504"/>
      <c r="U124" s="502">
        <f t="shared" si="22"/>
        <v>0</v>
      </c>
      <c r="V124" s="502"/>
      <c r="W124" s="502"/>
      <c r="X124" s="503">
        <f>IF(入力ｼｰﾄ2!AG124="",0,入力ｼｰﾄ2!AG124)</f>
        <v>0</v>
      </c>
      <c r="Y124" s="503"/>
      <c r="Z124" s="503"/>
      <c r="AA124" s="502">
        <f t="shared" si="23"/>
        <v>0</v>
      </c>
      <c r="AB124" s="502"/>
      <c r="AC124" s="502"/>
      <c r="AD124" s="502"/>
      <c r="AE124" s="501">
        <f>IF(入力ｼｰﾄ2!AN124="",0,入力ｼｰﾄ2!AN124)</f>
        <v>0</v>
      </c>
      <c r="AF124" s="501"/>
      <c r="AG124" s="501"/>
      <c r="AH124" s="501"/>
      <c r="AI124" s="501" t="str">
        <f>IF(OR(入力ｼｰﾄ2!BU124=TRUE,入力ｼｰﾄ2!BV124=TRUE),13500,IF(入力ｼｰﾄ2!BW124=TRUE,"内装材は","-"))</f>
        <v>-</v>
      </c>
      <c r="AJ124" s="501"/>
      <c r="AK124" s="501"/>
      <c r="AL124" s="501"/>
      <c r="AM124" s="501" t="str">
        <f>IF(AI124="-","-",IF(入力ｼｰﾄ2!BW124=TRUE,"併用付加",ROUNDDOWN(AA124*AI124,0)))</f>
        <v>-</v>
      </c>
      <c r="AN124" s="501"/>
      <c r="AO124" s="501"/>
      <c r="AP124" s="501"/>
      <c r="AQ124" s="501" t="e">
        <f>IF(AI124="-",入力ｼｰﾄ2!BX124,MIN((IF((AE124-AI124)&gt;0,AE124-AI124,0)),入力ｼｰﾄ2!BX124))</f>
        <v>#REF!</v>
      </c>
      <c r="AR124" s="501"/>
      <c r="AS124" s="501"/>
      <c r="AT124" s="501"/>
      <c r="AU124" s="501" t="e">
        <f t="shared" si="24"/>
        <v>#REF!</v>
      </c>
      <c r="AV124" s="501"/>
      <c r="AW124" s="501"/>
      <c r="AX124" s="501"/>
      <c r="AY124" s="493">
        <f t="shared" ref="AY124:AY152" si="25">ROUNDDOWN(L124*O124*R124*X124*AE124,0)</f>
        <v>0</v>
      </c>
      <c r="AZ124" s="494"/>
      <c r="BA124" s="494"/>
      <c r="BB124" s="494"/>
      <c r="BC124" s="494" t="e">
        <f t="shared" ref="BC124:BC152" si="26">IF(AM124="-",AU124,AM124+AU124)</f>
        <v>#REF!</v>
      </c>
      <c r="BD124" s="494"/>
      <c r="BE124" s="494"/>
      <c r="BF124" s="494"/>
      <c r="BG124" s="494" t="e">
        <f t="shared" ref="BG124:BG152" si="27">IF(AY124&gt;=BC124,"OK","NG")</f>
        <v>#REF!</v>
      </c>
      <c r="BH124" s="494"/>
      <c r="BI124" s="494"/>
    </row>
    <row r="125" spans="1:61">
      <c r="A125" s="503">
        <v>93</v>
      </c>
      <c r="B125" s="503"/>
      <c r="C125" s="503" t="str">
        <f>IF(入力ｼｰﾄ2!O125="","",入力ｼｰﾄ2!O125)</f>
        <v/>
      </c>
      <c r="D125" s="503"/>
      <c r="E125" s="503"/>
      <c r="F125" s="503"/>
      <c r="G125" s="503"/>
      <c r="H125" s="503"/>
      <c r="I125" s="506" t="e">
        <f>IF(入力ｼｰﾄ2!#REF!="","",入力ｼｰﾄ2!#REF!)</f>
        <v>#REF!</v>
      </c>
      <c r="J125" s="506"/>
      <c r="K125" s="506"/>
      <c r="L125" s="504">
        <f>IF(入力ｼｰﾄ2!U125="",0,入力ｼｰﾄ2!U125)</f>
        <v>0</v>
      </c>
      <c r="M125" s="504"/>
      <c r="N125" s="504"/>
      <c r="O125" s="504">
        <f>IF(入力ｼｰﾄ2!X125="",0,入力ｼｰﾄ2!X125)</f>
        <v>0</v>
      </c>
      <c r="P125" s="504"/>
      <c r="Q125" s="504"/>
      <c r="R125" s="504">
        <f>IF(入力ｼｰﾄ2!AA125="",0,入力ｼｰﾄ2!AA125)</f>
        <v>0</v>
      </c>
      <c r="S125" s="504"/>
      <c r="T125" s="504"/>
      <c r="U125" s="502">
        <f t="shared" si="22"/>
        <v>0</v>
      </c>
      <c r="V125" s="502"/>
      <c r="W125" s="502"/>
      <c r="X125" s="503">
        <f>IF(入力ｼｰﾄ2!AG125="",0,入力ｼｰﾄ2!AG125)</f>
        <v>0</v>
      </c>
      <c r="Y125" s="503"/>
      <c r="Z125" s="503"/>
      <c r="AA125" s="502">
        <f t="shared" si="23"/>
        <v>0</v>
      </c>
      <c r="AB125" s="502"/>
      <c r="AC125" s="502"/>
      <c r="AD125" s="502"/>
      <c r="AE125" s="501">
        <f>IF(入力ｼｰﾄ2!AN125="",0,入力ｼｰﾄ2!AN125)</f>
        <v>0</v>
      </c>
      <c r="AF125" s="501"/>
      <c r="AG125" s="501"/>
      <c r="AH125" s="501"/>
      <c r="AI125" s="501" t="str">
        <f>IF(OR(入力ｼｰﾄ2!BU125=TRUE,入力ｼｰﾄ2!BV125=TRUE),13500,IF(入力ｼｰﾄ2!BW125=TRUE,"内装材は","-"))</f>
        <v>-</v>
      </c>
      <c r="AJ125" s="501"/>
      <c r="AK125" s="501"/>
      <c r="AL125" s="501"/>
      <c r="AM125" s="501" t="str">
        <f>IF(AI125="-","-",IF(入力ｼｰﾄ2!BW125=TRUE,"併用付加",ROUNDDOWN(AA125*AI125,0)))</f>
        <v>-</v>
      </c>
      <c r="AN125" s="501"/>
      <c r="AO125" s="501"/>
      <c r="AP125" s="501"/>
      <c r="AQ125" s="501" t="e">
        <f>IF(AI125="-",入力ｼｰﾄ2!BX125,MIN((IF((AE125-AI125)&gt;0,AE125-AI125,0)),入力ｼｰﾄ2!BX125))</f>
        <v>#REF!</v>
      </c>
      <c r="AR125" s="501"/>
      <c r="AS125" s="501"/>
      <c r="AT125" s="501"/>
      <c r="AU125" s="501" t="e">
        <f t="shared" si="24"/>
        <v>#REF!</v>
      </c>
      <c r="AV125" s="501"/>
      <c r="AW125" s="501"/>
      <c r="AX125" s="501"/>
      <c r="AY125" s="493">
        <f t="shared" si="25"/>
        <v>0</v>
      </c>
      <c r="AZ125" s="494"/>
      <c r="BA125" s="494"/>
      <c r="BB125" s="494"/>
      <c r="BC125" s="494" t="e">
        <f t="shared" si="26"/>
        <v>#REF!</v>
      </c>
      <c r="BD125" s="494"/>
      <c r="BE125" s="494"/>
      <c r="BF125" s="494"/>
      <c r="BG125" s="494" t="e">
        <f t="shared" si="27"/>
        <v>#REF!</v>
      </c>
      <c r="BH125" s="494"/>
      <c r="BI125" s="494"/>
    </row>
    <row r="126" spans="1:61">
      <c r="A126" s="503">
        <v>94</v>
      </c>
      <c r="B126" s="503"/>
      <c r="C126" s="503" t="str">
        <f>IF(入力ｼｰﾄ2!O126="","",入力ｼｰﾄ2!O126)</f>
        <v/>
      </c>
      <c r="D126" s="503"/>
      <c r="E126" s="503"/>
      <c r="F126" s="503"/>
      <c r="G126" s="503"/>
      <c r="H126" s="503"/>
      <c r="I126" s="506" t="e">
        <f>IF(入力ｼｰﾄ2!#REF!="","",入力ｼｰﾄ2!#REF!)</f>
        <v>#REF!</v>
      </c>
      <c r="J126" s="506"/>
      <c r="K126" s="506"/>
      <c r="L126" s="504">
        <f>IF(入力ｼｰﾄ2!U126="",0,入力ｼｰﾄ2!U126)</f>
        <v>0</v>
      </c>
      <c r="M126" s="504"/>
      <c r="N126" s="504"/>
      <c r="O126" s="504">
        <f>IF(入力ｼｰﾄ2!X126="",0,入力ｼｰﾄ2!X126)</f>
        <v>0</v>
      </c>
      <c r="P126" s="504"/>
      <c r="Q126" s="504"/>
      <c r="R126" s="504">
        <f>IF(入力ｼｰﾄ2!AA126="",0,入力ｼｰﾄ2!AA126)</f>
        <v>0</v>
      </c>
      <c r="S126" s="504"/>
      <c r="T126" s="504"/>
      <c r="U126" s="502">
        <f t="shared" si="22"/>
        <v>0</v>
      </c>
      <c r="V126" s="502"/>
      <c r="W126" s="502"/>
      <c r="X126" s="503">
        <f>IF(入力ｼｰﾄ2!AG126="",0,入力ｼｰﾄ2!AG126)</f>
        <v>0</v>
      </c>
      <c r="Y126" s="503"/>
      <c r="Z126" s="503"/>
      <c r="AA126" s="502">
        <f t="shared" si="23"/>
        <v>0</v>
      </c>
      <c r="AB126" s="502"/>
      <c r="AC126" s="502"/>
      <c r="AD126" s="502"/>
      <c r="AE126" s="501">
        <f>IF(入力ｼｰﾄ2!AN126="",0,入力ｼｰﾄ2!AN126)</f>
        <v>0</v>
      </c>
      <c r="AF126" s="501"/>
      <c r="AG126" s="501"/>
      <c r="AH126" s="501"/>
      <c r="AI126" s="501" t="str">
        <f>IF(OR(入力ｼｰﾄ2!BU126=TRUE,入力ｼｰﾄ2!BV126=TRUE),13500,IF(入力ｼｰﾄ2!BW126=TRUE,"内装材は","-"))</f>
        <v>-</v>
      </c>
      <c r="AJ126" s="501"/>
      <c r="AK126" s="501"/>
      <c r="AL126" s="501"/>
      <c r="AM126" s="501" t="str">
        <f>IF(AI126="-","-",IF(入力ｼｰﾄ2!BW126=TRUE,"併用付加",ROUNDDOWN(AA126*AI126,0)))</f>
        <v>-</v>
      </c>
      <c r="AN126" s="501"/>
      <c r="AO126" s="501"/>
      <c r="AP126" s="501"/>
      <c r="AQ126" s="501" t="e">
        <f>IF(AI126="-",入力ｼｰﾄ2!BX126,MIN((IF((AE126-AI126)&gt;0,AE126-AI126,0)),入力ｼｰﾄ2!BX126))</f>
        <v>#REF!</v>
      </c>
      <c r="AR126" s="501"/>
      <c r="AS126" s="501"/>
      <c r="AT126" s="501"/>
      <c r="AU126" s="501" t="e">
        <f t="shared" si="24"/>
        <v>#REF!</v>
      </c>
      <c r="AV126" s="501"/>
      <c r="AW126" s="501"/>
      <c r="AX126" s="501"/>
      <c r="AY126" s="493">
        <f t="shared" si="25"/>
        <v>0</v>
      </c>
      <c r="AZ126" s="494"/>
      <c r="BA126" s="494"/>
      <c r="BB126" s="494"/>
      <c r="BC126" s="494" t="e">
        <f t="shared" si="26"/>
        <v>#REF!</v>
      </c>
      <c r="BD126" s="494"/>
      <c r="BE126" s="494"/>
      <c r="BF126" s="494"/>
      <c r="BG126" s="494" t="e">
        <f t="shared" si="27"/>
        <v>#REF!</v>
      </c>
      <c r="BH126" s="494"/>
      <c r="BI126" s="494"/>
    </row>
    <row r="127" spans="1:61">
      <c r="A127" s="503">
        <v>95</v>
      </c>
      <c r="B127" s="503"/>
      <c r="C127" s="503" t="str">
        <f>IF(入力ｼｰﾄ2!O127="","",入力ｼｰﾄ2!O127)</f>
        <v/>
      </c>
      <c r="D127" s="503"/>
      <c r="E127" s="503"/>
      <c r="F127" s="503"/>
      <c r="G127" s="503"/>
      <c r="H127" s="503"/>
      <c r="I127" s="506" t="e">
        <f>IF(入力ｼｰﾄ2!#REF!="","",入力ｼｰﾄ2!#REF!)</f>
        <v>#REF!</v>
      </c>
      <c r="J127" s="506"/>
      <c r="K127" s="506"/>
      <c r="L127" s="504">
        <f>IF(入力ｼｰﾄ2!U127="",0,入力ｼｰﾄ2!U127)</f>
        <v>0</v>
      </c>
      <c r="M127" s="504"/>
      <c r="N127" s="504"/>
      <c r="O127" s="504">
        <f>IF(入力ｼｰﾄ2!X127="",0,入力ｼｰﾄ2!X127)</f>
        <v>0</v>
      </c>
      <c r="P127" s="504"/>
      <c r="Q127" s="504"/>
      <c r="R127" s="504">
        <f>IF(入力ｼｰﾄ2!AA127="",0,入力ｼｰﾄ2!AA127)</f>
        <v>0</v>
      </c>
      <c r="S127" s="504"/>
      <c r="T127" s="504"/>
      <c r="U127" s="502">
        <f t="shared" si="22"/>
        <v>0</v>
      </c>
      <c r="V127" s="502"/>
      <c r="W127" s="502"/>
      <c r="X127" s="503">
        <f>IF(入力ｼｰﾄ2!AG127="",0,入力ｼｰﾄ2!AG127)</f>
        <v>0</v>
      </c>
      <c r="Y127" s="503"/>
      <c r="Z127" s="503"/>
      <c r="AA127" s="502">
        <f t="shared" si="23"/>
        <v>0</v>
      </c>
      <c r="AB127" s="502"/>
      <c r="AC127" s="502"/>
      <c r="AD127" s="502"/>
      <c r="AE127" s="501">
        <f>IF(入力ｼｰﾄ2!AN127="",0,入力ｼｰﾄ2!AN127)</f>
        <v>0</v>
      </c>
      <c r="AF127" s="501"/>
      <c r="AG127" s="501"/>
      <c r="AH127" s="501"/>
      <c r="AI127" s="501" t="str">
        <f>IF(OR(入力ｼｰﾄ2!BU127=TRUE,入力ｼｰﾄ2!BV127=TRUE),13500,IF(入力ｼｰﾄ2!BW127=TRUE,"内装材は","-"))</f>
        <v>-</v>
      </c>
      <c r="AJ127" s="501"/>
      <c r="AK127" s="501"/>
      <c r="AL127" s="501"/>
      <c r="AM127" s="501" t="str">
        <f>IF(AI127="-","-",IF(入力ｼｰﾄ2!BW127=TRUE,"併用付加",ROUNDDOWN(AA127*AI127,0)))</f>
        <v>-</v>
      </c>
      <c r="AN127" s="501"/>
      <c r="AO127" s="501"/>
      <c r="AP127" s="501"/>
      <c r="AQ127" s="501" t="e">
        <f>IF(AI127="-",入力ｼｰﾄ2!BX127,MIN((IF((AE127-AI127)&gt;0,AE127-AI127,0)),入力ｼｰﾄ2!BX127))</f>
        <v>#REF!</v>
      </c>
      <c r="AR127" s="501"/>
      <c r="AS127" s="501"/>
      <c r="AT127" s="501"/>
      <c r="AU127" s="501" t="e">
        <f t="shared" si="24"/>
        <v>#REF!</v>
      </c>
      <c r="AV127" s="501"/>
      <c r="AW127" s="501"/>
      <c r="AX127" s="501"/>
      <c r="AY127" s="493">
        <f t="shared" si="25"/>
        <v>0</v>
      </c>
      <c r="AZ127" s="494"/>
      <c r="BA127" s="494"/>
      <c r="BB127" s="494"/>
      <c r="BC127" s="494" t="e">
        <f t="shared" si="26"/>
        <v>#REF!</v>
      </c>
      <c r="BD127" s="494"/>
      <c r="BE127" s="494"/>
      <c r="BF127" s="494"/>
      <c r="BG127" s="494" t="e">
        <f t="shared" si="27"/>
        <v>#REF!</v>
      </c>
      <c r="BH127" s="494"/>
      <c r="BI127" s="494"/>
    </row>
    <row r="128" spans="1:61">
      <c r="A128" s="503">
        <v>96</v>
      </c>
      <c r="B128" s="503"/>
      <c r="C128" s="503" t="str">
        <f>IF(入力ｼｰﾄ2!O128="","",入力ｼｰﾄ2!O128)</f>
        <v/>
      </c>
      <c r="D128" s="503"/>
      <c r="E128" s="503"/>
      <c r="F128" s="503"/>
      <c r="G128" s="503"/>
      <c r="H128" s="503"/>
      <c r="I128" s="506" t="e">
        <f>IF(入力ｼｰﾄ2!#REF!="","",入力ｼｰﾄ2!#REF!)</f>
        <v>#REF!</v>
      </c>
      <c r="J128" s="506"/>
      <c r="K128" s="506"/>
      <c r="L128" s="504">
        <f>IF(入力ｼｰﾄ2!U128="",0,入力ｼｰﾄ2!U128)</f>
        <v>0</v>
      </c>
      <c r="M128" s="504"/>
      <c r="N128" s="504"/>
      <c r="O128" s="504">
        <f>IF(入力ｼｰﾄ2!X128="",0,入力ｼｰﾄ2!X128)</f>
        <v>0</v>
      </c>
      <c r="P128" s="504"/>
      <c r="Q128" s="504"/>
      <c r="R128" s="504">
        <f>IF(入力ｼｰﾄ2!AA128="",0,入力ｼｰﾄ2!AA128)</f>
        <v>0</v>
      </c>
      <c r="S128" s="504"/>
      <c r="T128" s="504"/>
      <c r="U128" s="502">
        <f t="shared" si="22"/>
        <v>0</v>
      </c>
      <c r="V128" s="502"/>
      <c r="W128" s="502"/>
      <c r="X128" s="503">
        <f>IF(入力ｼｰﾄ2!AG128="",0,入力ｼｰﾄ2!AG128)</f>
        <v>0</v>
      </c>
      <c r="Y128" s="503"/>
      <c r="Z128" s="503"/>
      <c r="AA128" s="502">
        <f t="shared" si="23"/>
        <v>0</v>
      </c>
      <c r="AB128" s="502"/>
      <c r="AC128" s="502"/>
      <c r="AD128" s="502"/>
      <c r="AE128" s="501">
        <f>IF(入力ｼｰﾄ2!AN128="",0,入力ｼｰﾄ2!AN128)</f>
        <v>0</v>
      </c>
      <c r="AF128" s="501"/>
      <c r="AG128" s="501"/>
      <c r="AH128" s="501"/>
      <c r="AI128" s="501" t="str">
        <f>IF(OR(入力ｼｰﾄ2!BU128=TRUE,入力ｼｰﾄ2!BV128=TRUE),13500,IF(入力ｼｰﾄ2!BW128=TRUE,"内装材は","-"))</f>
        <v>-</v>
      </c>
      <c r="AJ128" s="501"/>
      <c r="AK128" s="501"/>
      <c r="AL128" s="501"/>
      <c r="AM128" s="501" t="str">
        <f>IF(AI128="-","-",IF(入力ｼｰﾄ2!BW128=TRUE,"併用付加",ROUNDDOWN(AA128*AI128,0)))</f>
        <v>-</v>
      </c>
      <c r="AN128" s="501"/>
      <c r="AO128" s="501"/>
      <c r="AP128" s="501"/>
      <c r="AQ128" s="501" t="e">
        <f>IF(AI128="-",入力ｼｰﾄ2!BX128,MIN((IF((AE128-AI128)&gt;0,AE128-AI128,0)),入力ｼｰﾄ2!BX128))</f>
        <v>#REF!</v>
      </c>
      <c r="AR128" s="501"/>
      <c r="AS128" s="501"/>
      <c r="AT128" s="501"/>
      <c r="AU128" s="501" t="e">
        <f t="shared" si="24"/>
        <v>#REF!</v>
      </c>
      <c r="AV128" s="501"/>
      <c r="AW128" s="501"/>
      <c r="AX128" s="501"/>
      <c r="AY128" s="493">
        <f t="shared" si="25"/>
        <v>0</v>
      </c>
      <c r="AZ128" s="494"/>
      <c r="BA128" s="494"/>
      <c r="BB128" s="494"/>
      <c r="BC128" s="494" t="e">
        <f t="shared" si="26"/>
        <v>#REF!</v>
      </c>
      <c r="BD128" s="494"/>
      <c r="BE128" s="494"/>
      <c r="BF128" s="494"/>
      <c r="BG128" s="494" t="e">
        <f t="shared" si="27"/>
        <v>#REF!</v>
      </c>
      <c r="BH128" s="494"/>
      <c r="BI128" s="494"/>
    </row>
    <row r="129" spans="1:61">
      <c r="A129" s="503">
        <v>97</v>
      </c>
      <c r="B129" s="503"/>
      <c r="C129" s="503" t="str">
        <f>IF(入力ｼｰﾄ2!O129="","",入力ｼｰﾄ2!O129)</f>
        <v/>
      </c>
      <c r="D129" s="503"/>
      <c r="E129" s="503"/>
      <c r="F129" s="503"/>
      <c r="G129" s="503"/>
      <c r="H129" s="503"/>
      <c r="I129" s="506" t="e">
        <f>IF(入力ｼｰﾄ2!#REF!="","",入力ｼｰﾄ2!#REF!)</f>
        <v>#REF!</v>
      </c>
      <c r="J129" s="506"/>
      <c r="K129" s="506"/>
      <c r="L129" s="504">
        <f>IF(入力ｼｰﾄ2!U129="",0,入力ｼｰﾄ2!U129)</f>
        <v>0</v>
      </c>
      <c r="M129" s="504"/>
      <c r="N129" s="504"/>
      <c r="O129" s="504">
        <f>IF(入力ｼｰﾄ2!X129="",0,入力ｼｰﾄ2!X129)</f>
        <v>0</v>
      </c>
      <c r="P129" s="504"/>
      <c r="Q129" s="504"/>
      <c r="R129" s="504">
        <f>IF(入力ｼｰﾄ2!AA129="",0,入力ｼｰﾄ2!AA129)</f>
        <v>0</v>
      </c>
      <c r="S129" s="504"/>
      <c r="T129" s="504"/>
      <c r="U129" s="502">
        <f t="shared" si="22"/>
        <v>0</v>
      </c>
      <c r="V129" s="502"/>
      <c r="W129" s="502"/>
      <c r="X129" s="503">
        <f>IF(入力ｼｰﾄ2!AG129="",0,入力ｼｰﾄ2!AG129)</f>
        <v>0</v>
      </c>
      <c r="Y129" s="503"/>
      <c r="Z129" s="503"/>
      <c r="AA129" s="502">
        <f t="shared" si="23"/>
        <v>0</v>
      </c>
      <c r="AB129" s="502"/>
      <c r="AC129" s="502"/>
      <c r="AD129" s="502"/>
      <c r="AE129" s="501">
        <f>IF(入力ｼｰﾄ2!AN129="",0,入力ｼｰﾄ2!AN129)</f>
        <v>0</v>
      </c>
      <c r="AF129" s="501"/>
      <c r="AG129" s="501"/>
      <c r="AH129" s="501"/>
      <c r="AI129" s="501" t="str">
        <f>IF(OR(入力ｼｰﾄ2!BU129=TRUE,入力ｼｰﾄ2!BV129=TRUE),13500,IF(入力ｼｰﾄ2!BW129=TRUE,"内装材は","-"))</f>
        <v>-</v>
      </c>
      <c r="AJ129" s="501"/>
      <c r="AK129" s="501"/>
      <c r="AL129" s="501"/>
      <c r="AM129" s="501" t="str">
        <f>IF(AI129="-","-",IF(入力ｼｰﾄ2!BW129=TRUE,"併用付加",ROUNDDOWN(AA129*AI129,0)))</f>
        <v>-</v>
      </c>
      <c r="AN129" s="501"/>
      <c r="AO129" s="501"/>
      <c r="AP129" s="501"/>
      <c r="AQ129" s="501" t="e">
        <f>IF(AI129="-",入力ｼｰﾄ2!BX129,MIN((IF((AE129-AI129)&gt;0,AE129-AI129,0)),入力ｼｰﾄ2!BX129))</f>
        <v>#REF!</v>
      </c>
      <c r="AR129" s="501"/>
      <c r="AS129" s="501"/>
      <c r="AT129" s="501"/>
      <c r="AU129" s="501" t="e">
        <f t="shared" si="24"/>
        <v>#REF!</v>
      </c>
      <c r="AV129" s="501"/>
      <c r="AW129" s="501"/>
      <c r="AX129" s="501"/>
      <c r="AY129" s="493">
        <f t="shared" si="25"/>
        <v>0</v>
      </c>
      <c r="AZ129" s="494"/>
      <c r="BA129" s="494"/>
      <c r="BB129" s="494"/>
      <c r="BC129" s="494" t="e">
        <f t="shared" si="26"/>
        <v>#REF!</v>
      </c>
      <c r="BD129" s="494"/>
      <c r="BE129" s="494"/>
      <c r="BF129" s="494"/>
      <c r="BG129" s="494" t="e">
        <f t="shared" si="27"/>
        <v>#REF!</v>
      </c>
      <c r="BH129" s="494"/>
      <c r="BI129" s="494"/>
    </row>
    <row r="130" spans="1:61">
      <c r="A130" s="503">
        <v>98</v>
      </c>
      <c r="B130" s="503"/>
      <c r="C130" s="503" t="str">
        <f>IF(入力ｼｰﾄ2!O130="","",入力ｼｰﾄ2!O130)</f>
        <v/>
      </c>
      <c r="D130" s="503"/>
      <c r="E130" s="503"/>
      <c r="F130" s="503"/>
      <c r="G130" s="503"/>
      <c r="H130" s="503"/>
      <c r="I130" s="506" t="e">
        <f>IF(入力ｼｰﾄ2!#REF!="","",入力ｼｰﾄ2!#REF!)</f>
        <v>#REF!</v>
      </c>
      <c r="J130" s="506"/>
      <c r="K130" s="506"/>
      <c r="L130" s="504">
        <f>IF(入力ｼｰﾄ2!U130="",0,入力ｼｰﾄ2!U130)</f>
        <v>0</v>
      </c>
      <c r="M130" s="504"/>
      <c r="N130" s="504"/>
      <c r="O130" s="504">
        <f>IF(入力ｼｰﾄ2!X130="",0,入力ｼｰﾄ2!X130)</f>
        <v>0</v>
      </c>
      <c r="P130" s="504"/>
      <c r="Q130" s="504"/>
      <c r="R130" s="504">
        <f>IF(入力ｼｰﾄ2!AA130="",0,入力ｼｰﾄ2!AA130)</f>
        <v>0</v>
      </c>
      <c r="S130" s="504"/>
      <c r="T130" s="504"/>
      <c r="U130" s="502">
        <f t="shared" si="22"/>
        <v>0</v>
      </c>
      <c r="V130" s="502"/>
      <c r="W130" s="502"/>
      <c r="X130" s="503">
        <f>IF(入力ｼｰﾄ2!AG130="",0,入力ｼｰﾄ2!AG130)</f>
        <v>0</v>
      </c>
      <c r="Y130" s="503"/>
      <c r="Z130" s="503"/>
      <c r="AA130" s="502">
        <f t="shared" si="23"/>
        <v>0</v>
      </c>
      <c r="AB130" s="502"/>
      <c r="AC130" s="502"/>
      <c r="AD130" s="502"/>
      <c r="AE130" s="501">
        <f>IF(入力ｼｰﾄ2!AN130="",0,入力ｼｰﾄ2!AN130)</f>
        <v>0</v>
      </c>
      <c r="AF130" s="501"/>
      <c r="AG130" s="501"/>
      <c r="AH130" s="501"/>
      <c r="AI130" s="501" t="str">
        <f>IF(OR(入力ｼｰﾄ2!BU130=TRUE,入力ｼｰﾄ2!BV130=TRUE),13500,IF(入力ｼｰﾄ2!BW130=TRUE,"内装材は","-"))</f>
        <v>-</v>
      </c>
      <c r="AJ130" s="501"/>
      <c r="AK130" s="501"/>
      <c r="AL130" s="501"/>
      <c r="AM130" s="501" t="str">
        <f>IF(AI130="-","-",IF(入力ｼｰﾄ2!BW130=TRUE,"併用付加",ROUNDDOWN(AA130*AI130,0)))</f>
        <v>-</v>
      </c>
      <c r="AN130" s="501"/>
      <c r="AO130" s="501"/>
      <c r="AP130" s="501"/>
      <c r="AQ130" s="501" t="e">
        <f>IF(AI130="-",入力ｼｰﾄ2!BX130,MIN((IF((AE130-AI130)&gt;0,AE130-AI130,0)),入力ｼｰﾄ2!BX130))</f>
        <v>#REF!</v>
      </c>
      <c r="AR130" s="501"/>
      <c r="AS130" s="501"/>
      <c r="AT130" s="501"/>
      <c r="AU130" s="501" t="e">
        <f t="shared" si="24"/>
        <v>#REF!</v>
      </c>
      <c r="AV130" s="501"/>
      <c r="AW130" s="501"/>
      <c r="AX130" s="501"/>
      <c r="AY130" s="493">
        <f t="shared" si="25"/>
        <v>0</v>
      </c>
      <c r="AZ130" s="494"/>
      <c r="BA130" s="494"/>
      <c r="BB130" s="494"/>
      <c r="BC130" s="494" t="e">
        <f t="shared" si="26"/>
        <v>#REF!</v>
      </c>
      <c r="BD130" s="494"/>
      <c r="BE130" s="494"/>
      <c r="BF130" s="494"/>
      <c r="BG130" s="494" t="e">
        <f t="shared" si="27"/>
        <v>#REF!</v>
      </c>
      <c r="BH130" s="494"/>
      <c r="BI130" s="494"/>
    </row>
    <row r="131" spans="1:61">
      <c r="A131" s="503">
        <v>99</v>
      </c>
      <c r="B131" s="503"/>
      <c r="C131" s="503" t="str">
        <f>IF(入力ｼｰﾄ2!O131="","",入力ｼｰﾄ2!O131)</f>
        <v/>
      </c>
      <c r="D131" s="503"/>
      <c r="E131" s="503"/>
      <c r="F131" s="503"/>
      <c r="G131" s="503"/>
      <c r="H131" s="503"/>
      <c r="I131" s="506" t="e">
        <f>IF(入力ｼｰﾄ2!#REF!="","",入力ｼｰﾄ2!#REF!)</f>
        <v>#REF!</v>
      </c>
      <c r="J131" s="506"/>
      <c r="K131" s="506"/>
      <c r="L131" s="504">
        <f>IF(入力ｼｰﾄ2!U131="",0,入力ｼｰﾄ2!U131)</f>
        <v>0</v>
      </c>
      <c r="M131" s="504"/>
      <c r="N131" s="504"/>
      <c r="O131" s="504">
        <f>IF(入力ｼｰﾄ2!X131="",0,入力ｼｰﾄ2!X131)</f>
        <v>0</v>
      </c>
      <c r="P131" s="504"/>
      <c r="Q131" s="504"/>
      <c r="R131" s="504">
        <f>IF(入力ｼｰﾄ2!AA131="",0,入力ｼｰﾄ2!AA131)</f>
        <v>0</v>
      </c>
      <c r="S131" s="504"/>
      <c r="T131" s="504"/>
      <c r="U131" s="502">
        <f t="shared" si="22"/>
        <v>0</v>
      </c>
      <c r="V131" s="502"/>
      <c r="W131" s="502"/>
      <c r="X131" s="503">
        <f>IF(入力ｼｰﾄ2!AG131="",0,入力ｼｰﾄ2!AG131)</f>
        <v>0</v>
      </c>
      <c r="Y131" s="503"/>
      <c r="Z131" s="503"/>
      <c r="AA131" s="502">
        <f t="shared" si="23"/>
        <v>0</v>
      </c>
      <c r="AB131" s="502"/>
      <c r="AC131" s="502"/>
      <c r="AD131" s="502"/>
      <c r="AE131" s="501">
        <f>IF(入力ｼｰﾄ2!AN131="",0,入力ｼｰﾄ2!AN131)</f>
        <v>0</v>
      </c>
      <c r="AF131" s="501"/>
      <c r="AG131" s="501"/>
      <c r="AH131" s="501"/>
      <c r="AI131" s="501" t="str">
        <f>IF(OR(入力ｼｰﾄ2!BU131=TRUE,入力ｼｰﾄ2!BV131=TRUE),13500,IF(入力ｼｰﾄ2!BW131=TRUE,"内装材は","-"))</f>
        <v>-</v>
      </c>
      <c r="AJ131" s="501"/>
      <c r="AK131" s="501"/>
      <c r="AL131" s="501"/>
      <c r="AM131" s="501" t="str">
        <f>IF(AI131="-","-",IF(入力ｼｰﾄ2!BW131=TRUE,"併用付加",ROUNDDOWN(AA131*AI131,0)))</f>
        <v>-</v>
      </c>
      <c r="AN131" s="501"/>
      <c r="AO131" s="501"/>
      <c r="AP131" s="501"/>
      <c r="AQ131" s="501" t="e">
        <f>IF(AI131="-",入力ｼｰﾄ2!BX131,MIN((IF((AE131-AI131)&gt;0,AE131-AI131,0)),入力ｼｰﾄ2!BX131))</f>
        <v>#REF!</v>
      </c>
      <c r="AR131" s="501"/>
      <c r="AS131" s="501"/>
      <c r="AT131" s="501"/>
      <c r="AU131" s="501" t="e">
        <f t="shared" si="24"/>
        <v>#REF!</v>
      </c>
      <c r="AV131" s="501"/>
      <c r="AW131" s="501"/>
      <c r="AX131" s="501"/>
      <c r="AY131" s="493">
        <f t="shared" si="25"/>
        <v>0</v>
      </c>
      <c r="AZ131" s="494"/>
      <c r="BA131" s="494"/>
      <c r="BB131" s="494"/>
      <c r="BC131" s="494" t="e">
        <f t="shared" si="26"/>
        <v>#REF!</v>
      </c>
      <c r="BD131" s="494"/>
      <c r="BE131" s="494"/>
      <c r="BF131" s="494"/>
      <c r="BG131" s="494" t="e">
        <f t="shared" si="27"/>
        <v>#REF!</v>
      </c>
      <c r="BH131" s="494"/>
      <c r="BI131" s="494"/>
    </row>
    <row r="132" spans="1:61">
      <c r="A132" s="503">
        <v>100</v>
      </c>
      <c r="B132" s="503"/>
      <c r="C132" s="503" t="str">
        <f>IF(入力ｼｰﾄ2!O132="","",入力ｼｰﾄ2!O132)</f>
        <v/>
      </c>
      <c r="D132" s="503"/>
      <c r="E132" s="503"/>
      <c r="F132" s="503"/>
      <c r="G132" s="503"/>
      <c r="H132" s="503"/>
      <c r="I132" s="506" t="e">
        <f>IF(入力ｼｰﾄ2!#REF!="","",入力ｼｰﾄ2!#REF!)</f>
        <v>#REF!</v>
      </c>
      <c r="J132" s="506"/>
      <c r="K132" s="506"/>
      <c r="L132" s="504">
        <f>IF(入力ｼｰﾄ2!U132="",0,入力ｼｰﾄ2!U132)</f>
        <v>0</v>
      </c>
      <c r="M132" s="504"/>
      <c r="N132" s="504"/>
      <c r="O132" s="504">
        <f>IF(入力ｼｰﾄ2!X132="",0,入力ｼｰﾄ2!X132)</f>
        <v>0</v>
      </c>
      <c r="P132" s="504"/>
      <c r="Q132" s="504"/>
      <c r="R132" s="504">
        <f>IF(入力ｼｰﾄ2!AA132="",0,入力ｼｰﾄ2!AA132)</f>
        <v>0</v>
      </c>
      <c r="S132" s="504"/>
      <c r="T132" s="504"/>
      <c r="U132" s="502">
        <f t="shared" si="22"/>
        <v>0</v>
      </c>
      <c r="V132" s="502"/>
      <c r="W132" s="502"/>
      <c r="X132" s="503">
        <f>IF(入力ｼｰﾄ2!AG132="",0,入力ｼｰﾄ2!AG132)</f>
        <v>0</v>
      </c>
      <c r="Y132" s="503"/>
      <c r="Z132" s="503"/>
      <c r="AA132" s="502">
        <f t="shared" si="23"/>
        <v>0</v>
      </c>
      <c r="AB132" s="502"/>
      <c r="AC132" s="502"/>
      <c r="AD132" s="502"/>
      <c r="AE132" s="501">
        <f>IF(入力ｼｰﾄ2!AN132="",0,入力ｼｰﾄ2!AN132)</f>
        <v>0</v>
      </c>
      <c r="AF132" s="501"/>
      <c r="AG132" s="501"/>
      <c r="AH132" s="501"/>
      <c r="AI132" s="501" t="str">
        <f>IF(OR(入力ｼｰﾄ2!BU132=TRUE,入力ｼｰﾄ2!BV132=TRUE),13500,IF(入力ｼｰﾄ2!BW132=TRUE,"内装材は","-"))</f>
        <v>-</v>
      </c>
      <c r="AJ132" s="501"/>
      <c r="AK132" s="501"/>
      <c r="AL132" s="501"/>
      <c r="AM132" s="501" t="str">
        <f>IF(AI132="-","-",IF(入力ｼｰﾄ2!BW132=TRUE,"併用付加",ROUNDDOWN(AA132*AI132,0)))</f>
        <v>-</v>
      </c>
      <c r="AN132" s="501"/>
      <c r="AO132" s="501"/>
      <c r="AP132" s="501"/>
      <c r="AQ132" s="501" t="e">
        <f>IF(AI132="-",入力ｼｰﾄ2!BX132,MIN((IF((AE132-AI132)&gt;0,AE132-AI132,0)),入力ｼｰﾄ2!BX132))</f>
        <v>#REF!</v>
      </c>
      <c r="AR132" s="501"/>
      <c r="AS132" s="501"/>
      <c r="AT132" s="501"/>
      <c r="AU132" s="501" t="e">
        <f t="shared" si="24"/>
        <v>#REF!</v>
      </c>
      <c r="AV132" s="501"/>
      <c r="AW132" s="501"/>
      <c r="AX132" s="501"/>
      <c r="AY132" s="493">
        <f t="shared" si="25"/>
        <v>0</v>
      </c>
      <c r="AZ132" s="494"/>
      <c r="BA132" s="494"/>
      <c r="BB132" s="494"/>
      <c r="BC132" s="494" t="e">
        <f t="shared" si="26"/>
        <v>#REF!</v>
      </c>
      <c r="BD132" s="494"/>
      <c r="BE132" s="494"/>
      <c r="BF132" s="494"/>
      <c r="BG132" s="494" t="e">
        <f t="shared" si="27"/>
        <v>#REF!</v>
      </c>
      <c r="BH132" s="494"/>
      <c r="BI132" s="494"/>
    </row>
    <row r="133" spans="1:61">
      <c r="A133" s="503">
        <v>101</v>
      </c>
      <c r="B133" s="503"/>
      <c r="C133" s="503" t="str">
        <f>IF(入力ｼｰﾄ2!O133="","",入力ｼｰﾄ2!O133)</f>
        <v/>
      </c>
      <c r="D133" s="503"/>
      <c r="E133" s="503"/>
      <c r="F133" s="503"/>
      <c r="G133" s="503"/>
      <c r="H133" s="503"/>
      <c r="I133" s="506" t="e">
        <f>IF(入力ｼｰﾄ2!#REF!="","",入力ｼｰﾄ2!#REF!)</f>
        <v>#REF!</v>
      </c>
      <c r="J133" s="506"/>
      <c r="K133" s="506"/>
      <c r="L133" s="504">
        <f>IF(入力ｼｰﾄ2!U133="",0,入力ｼｰﾄ2!U133)</f>
        <v>0</v>
      </c>
      <c r="M133" s="504"/>
      <c r="N133" s="504"/>
      <c r="O133" s="504">
        <f>IF(入力ｼｰﾄ2!X133="",0,入力ｼｰﾄ2!X133)</f>
        <v>0</v>
      </c>
      <c r="P133" s="504"/>
      <c r="Q133" s="504"/>
      <c r="R133" s="504">
        <f>IF(入力ｼｰﾄ2!AA133="",0,入力ｼｰﾄ2!AA133)</f>
        <v>0</v>
      </c>
      <c r="S133" s="504"/>
      <c r="T133" s="504"/>
      <c r="U133" s="502">
        <f t="shared" si="22"/>
        <v>0</v>
      </c>
      <c r="V133" s="502"/>
      <c r="W133" s="502"/>
      <c r="X133" s="503">
        <f>IF(入力ｼｰﾄ2!AG133="",0,入力ｼｰﾄ2!AG133)</f>
        <v>0</v>
      </c>
      <c r="Y133" s="503"/>
      <c r="Z133" s="503"/>
      <c r="AA133" s="502">
        <f t="shared" si="23"/>
        <v>0</v>
      </c>
      <c r="AB133" s="502"/>
      <c r="AC133" s="502"/>
      <c r="AD133" s="502"/>
      <c r="AE133" s="501">
        <f>IF(入力ｼｰﾄ2!AN133="",0,入力ｼｰﾄ2!AN133)</f>
        <v>0</v>
      </c>
      <c r="AF133" s="501"/>
      <c r="AG133" s="501"/>
      <c r="AH133" s="501"/>
      <c r="AI133" s="501" t="str">
        <f>IF(OR(入力ｼｰﾄ2!BU133=TRUE,入力ｼｰﾄ2!BV133=TRUE),13500,IF(入力ｼｰﾄ2!BW133=TRUE,"内装材は","-"))</f>
        <v>-</v>
      </c>
      <c r="AJ133" s="501"/>
      <c r="AK133" s="501"/>
      <c r="AL133" s="501"/>
      <c r="AM133" s="501" t="str">
        <f>IF(AI133="-","-",IF(入力ｼｰﾄ2!BW133=TRUE,"併用付加",ROUNDDOWN(AA133*AI133,0)))</f>
        <v>-</v>
      </c>
      <c r="AN133" s="501"/>
      <c r="AO133" s="501"/>
      <c r="AP133" s="501"/>
      <c r="AQ133" s="501" t="e">
        <f>IF(AI133="-",入力ｼｰﾄ2!BX133,MIN((IF((AE133-AI133)&gt;0,AE133-AI133,0)),入力ｼｰﾄ2!BX133))</f>
        <v>#REF!</v>
      </c>
      <c r="AR133" s="501"/>
      <c r="AS133" s="501"/>
      <c r="AT133" s="501"/>
      <c r="AU133" s="501" t="e">
        <f t="shared" si="24"/>
        <v>#REF!</v>
      </c>
      <c r="AV133" s="501"/>
      <c r="AW133" s="501"/>
      <c r="AX133" s="501"/>
      <c r="AY133" s="493">
        <f t="shared" si="25"/>
        <v>0</v>
      </c>
      <c r="AZ133" s="494"/>
      <c r="BA133" s="494"/>
      <c r="BB133" s="494"/>
      <c r="BC133" s="494" t="e">
        <f t="shared" si="26"/>
        <v>#REF!</v>
      </c>
      <c r="BD133" s="494"/>
      <c r="BE133" s="494"/>
      <c r="BF133" s="494"/>
      <c r="BG133" s="494" t="e">
        <f t="shared" si="27"/>
        <v>#REF!</v>
      </c>
      <c r="BH133" s="494"/>
      <c r="BI133" s="494"/>
    </row>
    <row r="134" spans="1:61">
      <c r="A134" s="503">
        <v>102</v>
      </c>
      <c r="B134" s="503"/>
      <c r="C134" s="503" t="str">
        <f>IF(入力ｼｰﾄ2!O134="","",入力ｼｰﾄ2!O134)</f>
        <v/>
      </c>
      <c r="D134" s="503"/>
      <c r="E134" s="503"/>
      <c r="F134" s="503"/>
      <c r="G134" s="503"/>
      <c r="H134" s="503"/>
      <c r="I134" s="506" t="e">
        <f>IF(入力ｼｰﾄ2!#REF!="","",入力ｼｰﾄ2!#REF!)</f>
        <v>#REF!</v>
      </c>
      <c r="J134" s="506"/>
      <c r="K134" s="506"/>
      <c r="L134" s="504">
        <f>IF(入力ｼｰﾄ2!U134="",0,入力ｼｰﾄ2!U134)</f>
        <v>0</v>
      </c>
      <c r="M134" s="504"/>
      <c r="N134" s="504"/>
      <c r="O134" s="504">
        <f>IF(入力ｼｰﾄ2!X134="",0,入力ｼｰﾄ2!X134)</f>
        <v>0</v>
      </c>
      <c r="P134" s="504"/>
      <c r="Q134" s="504"/>
      <c r="R134" s="504">
        <f>IF(入力ｼｰﾄ2!AA134="",0,入力ｼｰﾄ2!AA134)</f>
        <v>0</v>
      </c>
      <c r="S134" s="504"/>
      <c r="T134" s="504"/>
      <c r="U134" s="502">
        <f t="shared" si="22"/>
        <v>0</v>
      </c>
      <c r="V134" s="502"/>
      <c r="W134" s="502"/>
      <c r="X134" s="503">
        <f>IF(入力ｼｰﾄ2!AG134="",0,入力ｼｰﾄ2!AG134)</f>
        <v>0</v>
      </c>
      <c r="Y134" s="503"/>
      <c r="Z134" s="503"/>
      <c r="AA134" s="502">
        <f t="shared" si="23"/>
        <v>0</v>
      </c>
      <c r="AB134" s="502"/>
      <c r="AC134" s="502"/>
      <c r="AD134" s="502"/>
      <c r="AE134" s="501">
        <f>IF(入力ｼｰﾄ2!AN134="",0,入力ｼｰﾄ2!AN134)</f>
        <v>0</v>
      </c>
      <c r="AF134" s="501"/>
      <c r="AG134" s="501"/>
      <c r="AH134" s="501"/>
      <c r="AI134" s="501" t="str">
        <f>IF(OR(入力ｼｰﾄ2!BU134=TRUE,入力ｼｰﾄ2!BV134=TRUE),13500,IF(入力ｼｰﾄ2!BW134=TRUE,"内装材は","-"))</f>
        <v>-</v>
      </c>
      <c r="AJ134" s="501"/>
      <c r="AK134" s="501"/>
      <c r="AL134" s="501"/>
      <c r="AM134" s="501" t="str">
        <f>IF(AI134="-","-",IF(入力ｼｰﾄ2!BW134=TRUE,"併用付加",ROUNDDOWN(AA134*AI134,0)))</f>
        <v>-</v>
      </c>
      <c r="AN134" s="501"/>
      <c r="AO134" s="501"/>
      <c r="AP134" s="501"/>
      <c r="AQ134" s="501" t="e">
        <f>IF(AI134="-",入力ｼｰﾄ2!BX134,MIN((IF((AE134-AI134)&gt;0,AE134-AI134,0)),入力ｼｰﾄ2!BX134))</f>
        <v>#REF!</v>
      </c>
      <c r="AR134" s="501"/>
      <c r="AS134" s="501"/>
      <c r="AT134" s="501"/>
      <c r="AU134" s="501" t="e">
        <f t="shared" si="24"/>
        <v>#REF!</v>
      </c>
      <c r="AV134" s="501"/>
      <c r="AW134" s="501"/>
      <c r="AX134" s="501"/>
      <c r="AY134" s="493">
        <f t="shared" si="25"/>
        <v>0</v>
      </c>
      <c r="AZ134" s="494"/>
      <c r="BA134" s="494"/>
      <c r="BB134" s="494"/>
      <c r="BC134" s="494" t="e">
        <f t="shared" si="26"/>
        <v>#REF!</v>
      </c>
      <c r="BD134" s="494"/>
      <c r="BE134" s="494"/>
      <c r="BF134" s="494"/>
      <c r="BG134" s="494" t="e">
        <f t="shared" si="27"/>
        <v>#REF!</v>
      </c>
      <c r="BH134" s="494"/>
      <c r="BI134" s="494"/>
    </row>
    <row r="135" spans="1:61">
      <c r="A135" s="503">
        <v>103</v>
      </c>
      <c r="B135" s="503"/>
      <c r="C135" s="503" t="str">
        <f>IF(入力ｼｰﾄ2!O135="","",入力ｼｰﾄ2!O135)</f>
        <v/>
      </c>
      <c r="D135" s="503"/>
      <c r="E135" s="503"/>
      <c r="F135" s="503"/>
      <c r="G135" s="503"/>
      <c r="H135" s="503"/>
      <c r="I135" s="506" t="e">
        <f>IF(入力ｼｰﾄ2!#REF!="","",入力ｼｰﾄ2!#REF!)</f>
        <v>#REF!</v>
      </c>
      <c r="J135" s="506"/>
      <c r="K135" s="506"/>
      <c r="L135" s="504">
        <f>IF(入力ｼｰﾄ2!U135="",0,入力ｼｰﾄ2!U135)</f>
        <v>0</v>
      </c>
      <c r="M135" s="504"/>
      <c r="N135" s="504"/>
      <c r="O135" s="504">
        <f>IF(入力ｼｰﾄ2!X135="",0,入力ｼｰﾄ2!X135)</f>
        <v>0</v>
      </c>
      <c r="P135" s="504"/>
      <c r="Q135" s="504"/>
      <c r="R135" s="504">
        <f>IF(入力ｼｰﾄ2!AA135="",0,入力ｼｰﾄ2!AA135)</f>
        <v>0</v>
      </c>
      <c r="S135" s="504"/>
      <c r="T135" s="504"/>
      <c r="U135" s="502">
        <f t="shared" si="22"/>
        <v>0</v>
      </c>
      <c r="V135" s="502"/>
      <c r="W135" s="502"/>
      <c r="X135" s="503">
        <f>IF(入力ｼｰﾄ2!AG135="",0,入力ｼｰﾄ2!AG135)</f>
        <v>0</v>
      </c>
      <c r="Y135" s="503"/>
      <c r="Z135" s="503"/>
      <c r="AA135" s="502">
        <f t="shared" si="23"/>
        <v>0</v>
      </c>
      <c r="AB135" s="502"/>
      <c r="AC135" s="502"/>
      <c r="AD135" s="502"/>
      <c r="AE135" s="501">
        <f>IF(入力ｼｰﾄ2!AN135="",0,入力ｼｰﾄ2!AN135)</f>
        <v>0</v>
      </c>
      <c r="AF135" s="501"/>
      <c r="AG135" s="501"/>
      <c r="AH135" s="501"/>
      <c r="AI135" s="501" t="str">
        <f>IF(OR(入力ｼｰﾄ2!BU135=TRUE,入力ｼｰﾄ2!BV135=TRUE),13500,IF(入力ｼｰﾄ2!BW135=TRUE,"内装材は","-"))</f>
        <v>-</v>
      </c>
      <c r="AJ135" s="501"/>
      <c r="AK135" s="501"/>
      <c r="AL135" s="501"/>
      <c r="AM135" s="501" t="str">
        <f>IF(AI135="-","-",IF(入力ｼｰﾄ2!BW135=TRUE,"併用付加",ROUNDDOWN(AA135*AI135,0)))</f>
        <v>-</v>
      </c>
      <c r="AN135" s="501"/>
      <c r="AO135" s="501"/>
      <c r="AP135" s="501"/>
      <c r="AQ135" s="501" t="e">
        <f>IF(AI135="-",入力ｼｰﾄ2!BX135,MIN((IF((AE135-AI135)&gt;0,AE135-AI135,0)),入力ｼｰﾄ2!BX135))</f>
        <v>#REF!</v>
      </c>
      <c r="AR135" s="501"/>
      <c r="AS135" s="501"/>
      <c r="AT135" s="501"/>
      <c r="AU135" s="501" t="e">
        <f t="shared" si="24"/>
        <v>#REF!</v>
      </c>
      <c r="AV135" s="501"/>
      <c r="AW135" s="501"/>
      <c r="AX135" s="501"/>
      <c r="AY135" s="493">
        <f t="shared" si="25"/>
        <v>0</v>
      </c>
      <c r="AZ135" s="494"/>
      <c r="BA135" s="494"/>
      <c r="BB135" s="494"/>
      <c r="BC135" s="494" t="e">
        <f t="shared" si="26"/>
        <v>#REF!</v>
      </c>
      <c r="BD135" s="494"/>
      <c r="BE135" s="494"/>
      <c r="BF135" s="494"/>
      <c r="BG135" s="494" t="e">
        <f t="shared" si="27"/>
        <v>#REF!</v>
      </c>
      <c r="BH135" s="494"/>
      <c r="BI135" s="494"/>
    </row>
    <row r="136" spans="1:61">
      <c r="A136" s="503">
        <v>104</v>
      </c>
      <c r="B136" s="503"/>
      <c r="C136" s="503" t="str">
        <f>IF(入力ｼｰﾄ2!O136="","",入力ｼｰﾄ2!O136)</f>
        <v/>
      </c>
      <c r="D136" s="503"/>
      <c r="E136" s="503"/>
      <c r="F136" s="503"/>
      <c r="G136" s="503"/>
      <c r="H136" s="503"/>
      <c r="I136" s="506" t="e">
        <f>IF(入力ｼｰﾄ2!#REF!="","",入力ｼｰﾄ2!#REF!)</f>
        <v>#REF!</v>
      </c>
      <c r="J136" s="506"/>
      <c r="K136" s="506"/>
      <c r="L136" s="504">
        <f>IF(入力ｼｰﾄ2!U136="",0,入力ｼｰﾄ2!U136)</f>
        <v>0</v>
      </c>
      <c r="M136" s="504"/>
      <c r="N136" s="504"/>
      <c r="O136" s="504">
        <f>IF(入力ｼｰﾄ2!X136="",0,入力ｼｰﾄ2!X136)</f>
        <v>0</v>
      </c>
      <c r="P136" s="504"/>
      <c r="Q136" s="504"/>
      <c r="R136" s="504">
        <f>IF(入力ｼｰﾄ2!AA136="",0,入力ｼｰﾄ2!AA136)</f>
        <v>0</v>
      </c>
      <c r="S136" s="504"/>
      <c r="T136" s="504"/>
      <c r="U136" s="502">
        <f t="shared" si="22"/>
        <v>0</v>
      </c>
      <c r="V136" s="502"/>
      <c r="W136" s="502"/>
      <c r="X136" s="503">
        <f>IF(入力ｼｰﾄ2!AG136="",0,入力ｼｰﾄ2!AG136)</f>
        <v>0</v>
      </c>
      <c r="Y136" s="503"/>
      <c r="Z136" s="503"/>
      <c r="AA136" s="502">
        <f t="shared" si="23"/>
        <v>0</v>
      </c>
      <c r="AB136" s="502"/>
      <c r="AC136" s="502"/>
      <c r="AD136" s="502"/>
      <c r="AE136" s="501">
        <f>IF(入力ｼｰﾄ2!AN136="",0,入力ｼｰﾄ2!AN136)</f>
        <v>0</v>
      </c>
      <c r="AF136" s="501"/>
      <c r="AG136" s="501"/>
      <c r="AH136" s="501"/>
      <c r="AI136" s="501" t="str">
        <f>IF(OR(入力ｼｰﾄ2!BU136=TRUE,入力ｼｰﾄ2!BV136=TRUE),13500,IF(入力ｼｰﾄ2!BW136=TRUE,"内装材は","-"))</f>
        <v>-</v>
      </c>
      <c r="AJ136" s="501"/>
      <c r="AK136" s="501"/>
      <c r="AL136" s="501"/>
      <c r="AM136" s="501" t="str">
        <f>IF(AI136="-","-",IF(入力ｼｰﾄ2!BW136=TRUE,"併用付加",ROUNDDOWN(AA136*AI136,0)))</f>
        <v>-</v>
      </c>
      <c r="AN136" s="501"/>
      <c r="AO136" s="501"/>
      <c r="AP136" s="501"/>
      <c r="AQ136" s="501" t="e">
        <f>IF(AI136="-",入力ｼｰﾄ2!BX136,MIN((IF((AE136-AI136)&gt;0,AE136-AI136,0)),入力ｼｰﾄ2!BX136))</f>
        <v>#REF!</v>
      </c>
      <c r="AR136" s="501"/>
      <c r="AS136" s="501"/>
      <c r="AT136" s="501"/>
      <c r="AU136" s="501" t="e">
        <f t="shared" si="24"/>
        <v>#REF!</v>
      </c>
      <c r="AV136" s="501"/>
      <c r="AW136" s="501"/>
      <c r="AX136" s="501"/>
      <c r="AY136" s="493">
        <f t="shared" si="25"/>
        <v>0</v>
      </c>
      <c r="AZ136" s="494"/>
      <c r="BA136" s="494"/>
      <c r="BB136" s="494"/>
      <c r="BC136" s="494" t="e">
        <f t="shared" si="26"/>
        <v>#REF!</v>
      </c>
      <c r="BD136" s="494"/>
      <c r="BE136" s="494"/>
      <c r="BF136" s="494"/>
      <c r="BG136" s="494" t="e">
        <f t="shared" si="27"/>
        <v>#REF!</v>
      </c>
      <c r="BH136" s="494"/>
      <c r="BI136" s="494"/>
    </row>
    <row r="137" spans="1:61">
      <c r="A137" s="503">
        <v>105</v>
      </c>
      <c r="B137" s="503"/>
      <c r="C137" s="503" t="str">
        <f>IF(入力ｼｰﾄ2!O137="","",入力ｼｰﾄ2!O137)</f>
        <v/>
      </c>
      <c r="D137" s="503"/>
      <c r="E137" s="503"/>
      <c r="F137" s="503"/>
      <c r="G137" s="503"/>
      <c r="H137" s="503"/>
      <c r="I137" s="506" t="e">
        <f>IF(入力ｼｰﾄ2!#REF!="","",入力ｼｰﾄ2!#REF!)</f>
        <v>#REF!</v>
      </c>
      <c r="J137" s="506"/>
      <c r="K137" s="506"/>
      <c r="L137" s="504">
        <f>IF(入力ｼｰﾄ2!U137="",0,入力ｼｰﾄ2!U137)</f>
        <v>0</v>
      </c>
      <c r="M137" s="504"/>
      <c r="N137" s="504"/>
      <c r="O137" s="504">
        <f>IF(入力ｼｰﾄ2!X137="",0,入力ｼｰﾄ2!X137)</f>
        <v>0</v>
      </c>
      <c r="P137" s="504"/>
      <c r="Q137" s="504"/>
      <c r="R137" s="504">
        <f>IF(入力ｼｰﾄ2!AA137="",0,入力ｼｰﾄ2!AA137)</f>
        <v>0</v>
      </c>
      <c r="S137" s="504"/>
      <c r="T137" s="504"/>
      <c r="U137" s="502">
        <f t="shared" si="22"/>
        <v>0</v>
      </c>
      <c r="V137" s="502"/>
      <c r="W137" s="502"/>
      <c r="X137" s="503">
        <f>IF(入力ｼｰﾄ2!AG137="",0,入力ｼｰﾄ2!AG137)</f>
        <v>0</v>
      </c>
      <c r="Y137" s="503"/>
      <c r="Z137" s="503"/>
      <c r="AA137" s="502">
        <f t="shared" si="23"/>
        <v>0</v>
      </c>
      <c r="AB137" s="502"/>
      <c r="AC137" s="502"/>
      <c r="AD137" s="502"/>
      <c r="AE137" s="501">
        <f>IF(入力ｼｰﾄ2!AN137="",0,入力ｼｰﾄ2!AN137)</f>
        <v>0</v>
      </c>
      <c r="AF137" s="501"/>
      <c r="AG137" s="501"/>
      <c r="AH137" s="501"/>
      <c r="AI137" s="501" t="str">
        <f>IF(OR(入力ｼｰﾄ2!BU137=TRUE,入力ｼｰﾄ2!BV137=TRUE),13500,IF(入力ｼｰﾄ2!BW137=TRUE,"内装材は","-"))</f>
        <v>-</v>
      </c>
      <c r="AJ137" s="501"/>
      <c r="AK137" s="501"/>
      <c r="AL137" s="501"/>
      <c r="AM137" s="501" t="str">
        <f>IF(AI137="-","-",IF(入力ｼｰﾄ2!BW137=TRUE,"併用付加",ROUNDDOWN(AA137*AI137,0)))</f>
        <v>-</v>
      </c>
      <c r="AN137" s="501"/>
      <c r="AO137" s="501"/>
      <c r="AP137" s="501"/>
      <c r="AQ137" s="501" t="e">
        <f>IF(AI137="-",入力ｼｰﾄ2!BX137,MIN((IF((AE137-AI137)&gt;0,AE137-AI137,0)),入力ｼｰﾄ2!BX137))</f>
        <v>#REF!</v>
      </c>
      <c r="AR137" s="501"/>
      <c r="AS137" s="501"/>
      <c r="AT137" s="501"/>
      <c r="AU137" s="501" t="e">
        <f t="shared" si="24"/>
        <v>#REF!</v>
      </c>
      <c r="AV137" s="501"/>
      <c r="AW137" s="501"/>
      <c r="AX137" s="501"/>
      <c r="AY137" s="493">
        <f t="shared" si="25"/>
        <v>0</v>
      </c>
      <c r="AZ137" s="494"/>
      <c r="BA137" s="494"/>
      <c r="BB137" s="494"/>
      <c r="BC137" s="494" t="e">
        <f t="shared" si="26"/>
        <v>#REF!</v>
      </c>
      <c r="BD137" s="494"/>
      <c r="BE137" s="494"/>
      <c r="BF137" s="494"/>
      <c r="BG137" s="494" t="e">
        <f t="shared" si="27"/>
        <v>#REF!</v>
      </c>
      <c r="BH137" s="494"/>
      <c r="BI137" s="494"/>
    </row>
    <row r="138" spans="1:61">
      <c r="A138" s="503">
        <v>106</v>
      </c>
      <c r="B138" s="503"/>
      <c r="C138" s="503" t="str">
        <f>IF(入力ｼｰﾄ2!O138="","",入力ｼｰﾄ2!O138)</f>
        <v/>
      </c>
      <c r="D138" s="503"/>
      <c r="E138" s="503"/>
      <c r="F138" s="503"/>
      <c r="G138" s="503"/>
      <c r="H138" s="503"/>
      <c r="I138" s="506" t="e">
        <f>IF(入力ｼｰﾄ2!#REF!="","",入力ｼｰﾄ2!#REF!)</f>
        <v>#REF!</v>
      </c>
      <c r="J138" s="506"/>
      <c r="K138" s="506"/>
      <c r="L138" s="504">
        <f>IF(入力ｼｰﾄ2!U138="",0,入力ｼｰﾄ2!U138)</f>
        <v>0</v>
      </c>
      <c r="M138" s="504"/>
      <c r="N138" s="504"/>
      <c r="O138" s="504">
        <f>IF(入力ｼｰﾄ2!X138="",0,入力ｼｰﾄ2!X138)</f>
        <v>0</v>
      </c>
      <c r="P138" s="504"/>
      <c r="Q138" s="504"/>
      <c r="R138" s="504">
        <f>IF(入力ｼｰﾄ2!AA138="",0,入力ｼｰﾄ2!AA138)</f>
        <v>0</v>
      </c>
      <c r="S138" s="504"/>
      <c r="T138" s="504"/>
      <c r="U138" s="502">
        <f t="shared" si="22"/>
        <v>0</v>
      </c>
      <c r="V138" s="502"/>
      <c r="W138" s="502"/>
      <c r="X138" s="503">
        <f>IF(入力ｼｰﾄ2!AG138="",0,入力ｼｰﾄ2!AG138)</f>
        <v>0</v>
      </c>
      <c r="Y138" s="503"/>
      <c r="Z138" s="503"/>
      <c r="AA138" s="502">
        <f t="shared" si="23"/>
        <v>0</v>
      </c>
      <c r="AB138" s="502"/>
      <c r="AC138" s="502"/>
      <c r="AD138" s="502"/>
      <c r="AE138" s="501">
        <f>IF(入力ｼｰﾄ2!AN138="",0,入力ｼｰﾄ2!AN138)</f>
        <v>0</v>
      </c>
      <c r="AF138" s="501"/>
      <c r="AG138" s="501"/>
      <c r="AH138" s="501"/>
      <c r="AI138" s="501" t="str">
        <f>IF(OR(入力ｼｰﾄ2!BU138=TRUE,入力ｼｰﾄ2!BV138=TRUE),13500,IF(入力ｼｰﾄ2!BW138=TRUE,"内装材は","-"))</f>
        <v>-</v>
      </c>
      <c r="AJ138" s="501"/>
      <c r="AK138" s="501"/>
      <c r="AL138" s="501"/>
      <c r="AM138" s="501" t="str">
        <f>IF(AI138="-","-",IF(入力ｼｰﾄ2!BW138=TRUE,"併用付加",ROUNDDOWN(AA138*AI138,0)))</f>
        <v>-</v>
      </c>
      <c r="AN138" s="501"/>
      <c r="AO138" s="501"/>
      <c r="AP138" s="501"/>
      <c r="AQ138" s="501" t="e">
        <f>IF(AI138="-",入力ｼｰﾄ2!BX138,MIN((IF((AE138-AI138)&gt;0,AE138-AI138,0)),入力ｼｰﾄ2!BX138))</f>
        <v>#REF!</v>
      </c>
      <c r="AR138" s="501"/>
      <c r="AS138" s="501"/>
      <c r="AT138" s="501"/>
      <c r="AU138" s="501" t="e">
        <f t="shared" si="24"/>
        <v>#REF!</v>
      </c>
      <c r="AV138" s="501"/>
      <c r="AW138" s="501"/>
      <c r="AX138" s="501"/>
      <c r="AY138" s="493">
        <f t="shared" si="25"/>
        <v>0</v>
      </c>
      <c r="AZ138" s="494"/>
      <c r="BA138" s="494"/>
      <c r="BB138" s="494"/>
      <c r="BC138" s="494" t="e">
        <f t="shared" si="26"/>
        <v>#REF!</v>
      </c>
      <c r="BD138" s="494"/>
      <c r="BE138" s="494"/>
      <c r="BF138" s="494"/>
      <c r="BG138" s="494" t="e">
        <f t="shared" si="27"/>
        <v>#REF!</v>
      </c>
      <c r="BH138" s="494"/>
      <c r="BI138" s="494"/>
    </row>
    <row r="139" spans="1:61">
      <c r="A139" s="503">
        <v>107</v>
      </c>
      <c r="B139" s="503"/>
      <c r="C139" s="503" t="str">
        <f>IF(入力ｼｰﾄ2!O139="","",入力ｼｰﾄ2!O139)</f>
        <v/>
      </c>
      <c r="D139" s="503"/>
      <c r="E139" s="503"/>
      <c r="F139" s="503"/>
      <c r="G139" s="503"/>
      <c r="H139" s="503"/>
      <c r="I139" s="506" t="e">
        <f>IF(入力ｼｰﾄ2!#REF!="","",入力ｼｰﾄ2!#REF!)</f>
        <v>#REF!</v>
      </c>
      <c r="J139" s="506"/>
      <c r="K139" s="506"/>
      <c r="L139" s="504">
        <f>IF(入力ｼｰﾄ2!U139="",0,入力ｼｰﾄ2!U139)</f>
        <v>0</v>
      </c>
      <c r="M139" s="504"/>
      <c r="N139" s="504"/>
      <c r="O139" s="504">
        <f>IF(入力ｼｰﾄ2!X139="",0,入力ｼｰﾄ2!X139)</f>
        <v>0</v>
      </c>
      <c r="P139" s="504"/>
      <c r="Q139" s="504"/>
      <c r="R139" s="504">
        <f>IF(入力ｼｰﾄ2!AA139="",0,入力ｼｰﾄ2!AA139)</f>
        <v>0</v>
      </c>
      <c r="S139" s="504"/>
      <c r="T139" s="504"/>
      <c r="U139" s="502">
        <f t="shared" si="22"/>
        <v>0</v>
      </c>
      <c r="V139" s="502"/>
      <c r="W139" s="502"/>
      <c r="X139" s="503">
        <f>IF(入力ｼｰﾄ2!AG139="",0,入力ｼｰﾄ2!AG139)</f>
        <v>0</v>
      </c>
      <c r="Y139" s="503"/>
      <c r="Z139" s="503"/>
      <c r="AA139" s="502">
        <f t="shared" si="23"/>
        <v>0</v>
      </c>
      <c r="AB139" s="502"/>
      <c r="AC139" s="502"/>
      <c r="AD139" s="502"/>
      <c r="AE139" s="501">
        <f>IF(入力ｼｰﾄ2!AN139="",0,入力ｼｰﾄ2!AN139)</f>
        <v>0</v>
      </c>
      <c r="AF139" s="501"/>
      <c r="AG139" s="501"/>
      <c r="AH139" s="501"/>
      <c r="AI139" s="501" t="str">
        <f>IF(OR(入力ｼｰﾄ2!BU139=TRUE,入力ｼｰﾄ2!BV139=TRUE),13500,IF(入力ｼｰﾄ2!BW139=TRUE,"内装材は","-"))</f>
        <v>-</v>
      </c>
      <c r="AJ139" s="501"/>
      <c r="AK139" s="501"/>
      <c r="AL139" s="501"/>
      <c r="AM139" s="501" t="str">
        <f>IF(AI139="-","-",IF(入力ｼｰﾄ2!BW139=TRUE,"併用付加",ROUNDDOWN(AA139*AI139,0)))</f>
        <v>-</v>
      </c>
      <c r="AN139" s="501"/>
      <c r="AO139" s="501"/>
      <c r="AP139" s="501"/>
      <c r="AQ139" s="501" t="e">
        <f>IF(AI139="-",入力ｼｰﾄ2!BX139,MIN((IF((AE139-AI139)&gt;0,AE139-AI139,0)),入力ｼｰﾄ2!BX139))</f>
        <v>#REF!</v>
      </c>
      <c r="AR139" s="501"/>
      <c r="AS139" s="501"/>
      <c r="AT139" s="501"/>
      <c r="AU139" s="501" t="e">
        <f t="shared" si="24"/>
        <v>#REF!</v>
      </c>
      <c r="AV139" s="501"/>
      <c r="AW139" s="501"/>
      <c r="AX139" s="501"/>
      <c r="AY139" s="493">
        <f t="shared" si="25"/>
        <v>0</v>
      </c>
      <c r="AZ139" s="494"/>
      <c r="BA139" s="494"/>
      <c r="BB139" s="494"/>
      <c r="BC139" s="494" t="e">
        <f t="shared" si="26"/>
        <v>#REF!</v>
      </c>
      <c r="BD139" s="494"/>
      <c r="BE139" s="494"/>
      <c r="BF139" s="494"/>
      <c r="BG139" s="494" t="e">
        <f t="shared" si="27"/>
        <v>#REF!</v>
      </c>
      <c r="BH139" s="494"/>
      <c r="BI139" s="494"/>
    </row>
    <row r="140" spans="1:61">
      <c r="A140" s="503">
        <v>108</v>
      </c>
      <c r="B140" s="503"/>
      <c r="C140" s="503" t="str">
        <f>IF(入力ｼｰﾄ2!O140="","",入力ｼｰﾄ2!O140)</f>
        <v/>
      </c>
      <c r="D140" s="503"/>
      <c r="E140" s="503"/>
      <c r="F140" s="503"/>
      <c r="G140" s="503"/>
      <c r="H140" s="503"/>
      <c r="I140" s="506" t="e">
        <f>IF(入力ｼｰﾄ2!#REF!="","",入力ｼｰﾄ2!#REF!)</f>
        <v>#REF!</v>
      </c>
      <c r="J140" s="506"/>
      <c r="K140" s="506"/>
      <c r="L140" s="504">
        <f>IF(入力ｼｰﾄ2!U140="",0,入力ｼｰﾄ2!U140)</f>
        <v>0</v>
      </c>
      <c r="M140" s="504"/>
      <c r="N140" s="504"/>
      <c r="O140" s="504">
        <f>IF(入力ｼｰﾄ2!X140="",0,入力ｼｰﾄ2!X140)</f>
        <v>0</v>
      </c>
      <c r="P140" s="504"/>
      <c r="Q140" s="504"/>
      <c r="R140" s="504">
        <f>IF(入力ｼｰﾄ2!AA140="",0,入力ｼｰﾄ2!AA140)</f>
        <v>0</v>
      </c>
      <c r="S140" s="504"/>
      <c r="T140" s="504"/>
      <c r="U140" s="502">
        <f t="shared" si="22"/>
        <v>0</v>
      </c>
      <c r="V140" s="502"/>
      <c r="W140" s="502"/>
      <c r="X140" s="503">
        <f>IF(入力ｼｰﾄ2!AG140="",0,入力ｼｰﾄ2!AG140)</f>
        <v>0</v>
      </c>
      <c r="Y140" s="503"/>
      <c r="Z140" s="503"/>
      <c r="AA140" s="502">
        <f t="shared" si="23"/>
        <v>0</v>
      </c>
      <c r="AB140" s="502"/>
      <c r="AC140" s="502"/>
      <c r="AD140" s="502"/>
      <c r="AE140" s="501">
        <f>IF(入力ｼｰﾄ2!AN140="",0,入力ｼｰﾄ2!AN140)</f>
        <v>0</v>
      </c>
      <c r="AF140" s="501"/>
      <c r="AG140" s="501"/>
      <c r="AH140" s="501"/>
      <c r="AI140" s="501" t="str">
        <f>IF(OR(入力ｼｰﾄ2!BU140=TRUE,入力ｼｰﾄ2!BV140=TRUE),13500,IF(入力ｼｰﾄ2!BW140=TRUE,"内装材は","-"))</f>
        <v>-</v>
      </c>
      <c r="AJ140" s="501"/>
      <c r="AK140" s="501"/>
      <c r="AL140" s="501"/>
      <c r="AM140" s="501" t="str">
        <f>IF(AI140="-","-",IF(入力ｼｰﾄ2!BW140=TRUE,"併用付加",ROUNDDOWN(AA140*AI140,0)))</f>
        <v>-</v>
      </c>
      <c r="AN140" s="501"/>
      <c r="AO140" s="501"/>
      <c r="AP140" s="501"/>
      <c r="AQ140" s="501" t="e">
        <f>IF(AI140="-",入力ｼｰﾄ2!BX140,MIN((IF((AE140-AI140)&gt;0,AE140-AI140,0)),入力ｼｰﾄ2!BX140))</f>
        <v>#REF!</v>
      </c>
      <c r="AR140" s="501"/>
      <c r="AS140" s="501"/>
      <c r="AT140" s="501"/>
      <c r="AU140" s="501" t="e">
        <f t="shared" si="24"/>
        <v>#REF!</v>
      </c>
      <c r="AV140" s="501"/>
      <c r="AW140" s="501"/>
      <c r="AX140" s="501"/>
      <c r="AY140" s="493">
        <f t="shared" si="25"/>
        <v>0</v>
      </c>
      <c r="AZ140" s="494"/>
      <c r="BA140" s="494"/>
      <c r="BB140" s="494"/>
      <c r="BC140" s="494" t="e">
        <f t="shared" si="26"/>
        <v>#REF!</v>
      </c>
      <c r="BD140" s="494"/>
      <c r="BE140" s="494"/>
      <c r="BF140" s="494"/>
      <c r="BG140" s="494" t="e">
        <f t="shared" si="27"/>
        <v>#REF!</v>
      </c>
      <c r="BH140" s="494"/>
      <c r="BI140" s="494"/>
    </row>
    <row r="141" spans="1:61">
      <c r="A141" s="503">
        <v>109</v>
      </c>
      <c r="B141" s="503"/>
      <c r="C141" s="503" t="str">
        <f>IF(入力ｼｰﾄ2!O141="","",入力ｼｰﾄ2!O141)</f>
        <v/>
      </c>
      <c r="D141" s="503"/>
      <c r="E141" s="503"/>
      <c r="F141" s="503"/>
      <c r="G141" s="503"/>
      <c r="H141" s="503"/>
      <c r="I141" s="506" t="e">
        <f>IF(入力ｼｰﾄ2!#REF!="","",入力ｼｰﾄ2!#REF!)</f>
        <v>#REF!</v>
      </c>
      <c r="J141" s="506"/>
      <c r="K141" s="506"/>
      <c r="L141" s="504">
        <f>IF(入力ｼｰﾄ2!U141="",0,入力ｼｰﾄ2!U141)</f>
        <v>0</v>
      </c>
      <c r="M141" s="504"/>
      <c r="N141" s="504"/>
      <c r="O141" s="504">
        <f>IF(入力ｼｰﾄ2!X141="",0,入力ｼｰﾄ2!X141)</f>
        <v>0</v>
      </c>
      <c r="P141" s="504"/>
      <c r="Q141" s="504"/>
      <c r="R141" s="504">
        <f>IF(入力ｼｰﾄ2!AA141="",0,入力ｼｰﾄ2!AA141)</f>
        <v>0</v>
      </c>
      <c r="S141" s="504"/>
      <c r="T141" s="504"/>
      <c r="U141" s="502">
        <f t="shared" si="22"/>
        <v>0</v>
      </c>
      <c r="V141" s="502"/>
      <c r="W141" s="502"/>
      <c r="X141" s="503">
        <f>IF(入力ｼｰﾄ2!AG141="",0,入力ｼｰﾄ2!AG141)</f>
        <v>0</v>
      </c>
      <c r="Y141" s="503"/>
      <c r="Z141" s="503"/>
      <c r="AA141" s="502">
        <f t="shared" si="23"/>
        <v>0</v>
      </c>
      <c r="AB141" s="502"/>
      <c r="AC141" s="502"/>
      <c r="AD141" s="502"/>
      <c r="AE141" s="501">
        <f>IF(入力ｼｰﾄ2!AN141="",0,入力ｼｰﾄ2!AN141)</f>
        <v>0</v>
      </c>
      <c r="AF141" s="501"/>
      <c r="AG141" s="501"/>
      <c r="AH141" s="501"/>
      <c r="AI141" s="501" t="str">
        <f>IF(OR(入力ｼｰﾄ2!BU141=TRUE,入力ｼｰﾄ2!BV141=TRUE),13500,IF(入力ｼｰﾄ2!BW141=TRUE,"内装材は","-"))</f>
        <v>-</v>
      </c>
      <c r="AJ141" s="501"/>
      <c r="AK141" s="501"/>
      <c r="AL141" s="501"/>
      <c r="AM141" s="501" t="str">
        <f>IF(AI141="-","-",IF(入力ｼｰﾄ2!BW141=TRUE,"併用付加",ROUNDDOWN(AA141*AI141,0)))</f>
        <v>-</v>
      </c>
      <c r="AN141" s="501"/>
      <c r="AO141" s="501"/>
      <c r="AP141" s="501"/>
      <c r="AQ141" s="501" t="e">
        <f>IF(AI141="-",入力ｼｰﾄ2!BX141,MIN((IF((AE141-AI141)&gt;0,AE141-AI141,0)),入力ｼｰﾄ2!BX141))</f>
        <v>#REF!</v>
      </c>
      <c r="AR141" s="501"/>
      <c r="AS141" s="501"/>
      <c r="AT141" s="501"/>
      <c r="AU141" s="501" t="e">
        <f t="shared" si="24"/>
        <v>#REF!</v>
      </c>
      <c r="AV141" s="501"/>
      <c r="AW141" s="501"/>
      <c r="AX141" s="501"/>
      <c r="AY141" s="493">
        <f t="shared" si="25"/>
        <v>0</v>
      </c>
      <c r="AZ141" s="494"/>
      <c r="BA141" s="494"/>
      <c r="BB141" s="494"/>
      <c r="BC141" s="494" t="e">
        <f t="shared" si="26"/>
        <v>#REF!</v>
      </c>
      <c r="BD141" s="494"/>
      <c r="BE141" s="494"/>
      <c r="BF141" s="494"/>
      <c r="BG141" s="494" t="e">
        <f t="shared" si="27"/>
        <v>#REF!</v>
      </c>
      <c r="BH141" s="494"/>
      <c r="BI141" s="494"/>
    </row>
    <row r="142" spans="1:61">
      <c r="A142" s="503">
        <v>110</v>
      </c>
      <c r="B142" s="503"/>
      <c r="C142" s="503" t="str">
        <f>IF(入力ｼｰﾄ2!O142="","",入力ｼｰﾄ2!O142)</f>
        <v/>
      </c>
      <c r="D142" s="503"/>
      <c r="E142" s="503"/>
      <c r="F142" s="503"/>
      <c r="G142" s="503"/>
      <c r="H142" s="503"/>
      <c r="I142" s="506" t="e">
        <f>IF(入力ｼｰﾄ2!#REF!="","",入力ｼｰﾄ2!#REF!)</f>
        <v>#REF!</v>
      </c>
      <c r="J142" s="506"/>
      <c r="K142" s="506"/>
      <c r="L142" s="504">
        <f>IF(入力ｼｰﾄ2!U142="",0,入力ｼｰﾄ2!U142)</f>
        <v>0</v>
      </c>
      <c r="M142" s="504"/>
      <c r="N142" s="504"/>
      <c r="O142" s="504">
        <f>IF(入力ｼｰﾄ2!X142="",0,入力ｼｰﾄ2!X142)</f>
        <v>0</v>
      </c>
      <c r="P142" s="504"/>
      <c r="Q142" s="504"/>
      <c r="R142" s="504">
        <f>IF(入力ｼｰﾄ2!AA142="",0,入力ｼｰﾄ2!AA142)</f>
        <v>0</v>
      </c>
      <c r="S142" s="504"/>
      <c r="T142" s="504"/>
      <c r="U142" s="502">
        <f t="shared" si="22"/>
        <v>0</v>
      </c>
      <c r="V142" s="502"/>
      <c r="W142" s="502"/>
      <c r="X142" s="503">
        <f>IF(入力ｼｰﾄ2!AG142="",0,入力ｼｰﾄ2!AG142)</f>
        <v>0</v>
      </c>
      <c r="Y142" s="503"/>
      <c r="Z142" s="503"/>
      <c r="AA142" s="502">
        <f t="shared" si="23"/>
        <v>0</v>
      </c>
      <c r="AB142" s="502"/>
      <c r="AC142" s="502"/>
      <c r="AD142" s="502"/>
      <c r="AE142" s="501">
        <f>IF(入力ｼｰﾄ2!AN142="",0,入力ｼｰﾄ2!AN142)</f>
        <v>0</v>
      </c>
      <c r="AF142" s="501"/>
      <c r="AG142" s="501"/>
      <c r="AH142" s="501"/>
      <c r="AI142" s="501" t="str">
        <f>IF(OR(入力ｼｰﾄ2!BU142=TRUE,入力ｼｰﾄ2!BV142=TRUE),13500,IF(入力ｼｰﾄ2!BW142=TRUE,"内装材は","-"))</f>
        <v>-</v>
      </c>
      <c r="AJ142" s="501"/>
      <c r="AK142" s="501"/>
      <c r="AL142" s="501"/>
      <c r="AM142" s="501" t="str">
        <f>IF(AI142="-","-",IF(入力ｼｰﾄ2!BW142=TRUE,"併用付加",ROUNDDOWN(AA142*AI142,0)))</f>
        <v>-</v>
      </c>
      <c r="AN142" s="501"/>
      <c r="AO142" s="501"/>
      <c r="AP142" s="501"/>
      <c r="AQ142" s="501" t="e">
        <f>IF(AI142="-",入力ｼｰﾄ2!BX142,MIN((IF((AE142-AI142)&gt;0,AE142-AI142,0)),入力ｼｰﾄ2!BX142))</f>
        <v>#REF!</v>
      </c>
      <c r="AR142" s="501"/>
      <c r="AS142" s="501"/>
      <c r="AT142" s="501"/>
      <c r="AU142" s="501" t="e">
        <f t="shared" si="24"/>
        <v>#REF!</v>
      </c>
      <c r="AV142" s="501"/>
      <c r="AW142" s="501"/>
      <c r="AX142" s="501"/>
      <c r="AY142" s="493">
        <f t="shared" si="25"/>
        <v>0</v>
      </c>
      <c r="AZ142" s="494"/>
      <c r="BA142" s="494"/>
      <c r="BB142" s="494"/>
      <c r="BC142" s="494" t="e">
        <f t="shared" si="26"/>
        <v>#REF!</v>
      </c>
      <c r="BD142" s="494"/>
      <c r="BE142" s="494"/>
      <c r="BF142" s="494"/>
      <c r="BG142" s="494" t="e">
        <f t="shared" si="27"/>
        <v>#REF!</v>
      </c>
      <c r="BH142" s="494"/>
      <c r="BI142" s="494"/>
    </row>
    <row r="143" spans="1:61">
      <c r="A143" s="503">
        <v>111</v>
      </c>
      <c r="B143" s="503"/>
      <c r="C143" s="503" t="str">
        <f>IF(入力ｼｰﾄ2!O143="","",入力ｼｰﾄ2!O143)</f>
        <v/>
      </c>
      <c r="D143" s="503"/>
      <c r="E143" s="503"/>
      <c r="F143" s="503"/>
      <c r="G143" s="503"/>
      <c r="H143" s="503"/>
      <c r="I143" s="506" t="e">
        <f>IF(入力ｼｰﾄ2!#REF!="","",入力ｼｰﾄ2!#REF!)</f>
        <v>#REF!</v>
      </c>
      <c r="J143" s="506"/>
      <c r="K143" s="506"/>
      <c r="L143" s="504">
        <f>IF(入力ｼｰﾄ2!U143="",0,入力ｼｰﾄ2!U143)</f>
        <v>0</v>
      </c>
      <c r="M143" s="504"/>
      <c r="N143" s="504"/>
      <c r="O143" s="504">
        <f>IF(入力ｼｰﾄ2!X143="",0,入力ｼｰﾄ2!X143)</f>
        <v>0</v>
      </c>
      <c r="P143" s="504"/>
      <c r="Q143" s="504"/>
      <c r="R143" s="504">
        <f>IF(入力ｼｰﾄ2!AA143="",0,入力ｼｰﾄ2!AA143)</f>
        <v>0</v>
      </c>
      <c r="S143" s="504"/>
      <c r="T143" s="504"/>
      <c r="U143" s="502">
        <f t="shared" si="22"/>
        <v>0</v>
      </c>
      <c r="V143" s="502"/>
      <c r="W143" s="502"/>
      <c r="X143" s="503">
        <f>IF(入力ｼｰﾄ2!AG143="",0,入力ｼｰﾄ2!AG143)</f>
        <v>0</v>
      </c>
      <c r="Y143" s="503"/>
      <c r="Z143" s="503"/>
      <c r="AA143" s="502">
        <f t="shared" si="23"/>
        <v>0</v>
      </c>
      <c r="AB143" s="502"/>
      <c r="AC143" s="502"/>
      <c r="AD143" s="502"/>
      <c r="AE143" s="501">
        <f>IF(入力ｼｰﾄ2!AN143="",0,入力ｼｰﾄ2!AN143)</f>
        <v>0</v>
      </c>
      <c r="AF143" s="501"/>
      <c r="AG143" s="501"/>
      <c r="AH143" s="501"/>
      <c r="AI143" s="501" t="str">
        <f>IF(OR(入力ｼｰﾄ2!BU143=TRUE,入力ｼｰﾄ2!BV143=TRUE),13500,IF(入力ｼｰﾄ2!BW143=TRUE,"内装材は","-"))</f>
        <v>-</v>
      </c>
      <c r="AJ143" s="501"/>
      <c r="AK143" s="501"/>
      <c r="AL143" s="501"/>
      <c r="AM143" s="501" t="str">
        <f>IF(AI143="-","-",IF(入力ｼｰﾄ2!BW143=TRUE,"併用付加",ROUNDDOWN(AA143*AI143,0)))</f>
        <v>-</v>
      </c>
      <c r="AN143" s="501"/>
      <c r="AO143" s="501"/>
      <c r="AP143" s="501"/>
      <c r="AQ143" s="501" t="e">
        <f>IF(AI143="-",入力ｼｰﾄ2!BX143,MIN((IF((AE143-AI143)&gt;0,AE143-AI143,0)),入力ｼｰﾄ2!BX143))</f>
        <v>#REF!</v>
      </c>
      <c r="AR143" s="501"/>
      <c r="AS143" s="501"/>
      <c r="AT143" s="501"/>
      <c r="AU143" s="501" t="e">
        <f t="shared" si="24"/>
        <v>#REF!</v>
      </c>
      <c r="AV143" s="501"/>
      <c r="AW143" s="501"/>
      <c r="AX143" s="501"/>
      <c r="AY143" s="493">
        <f t="shared" si="25"/>
        <v>0</v>
      </c>
      <c r="AZ143" s="494"/>
      <c r="BA143" s="494"/>
      <c r="BB143" s="494"/>
      <c r="BC143" s="494" t="e">
        <f t="shared" si="26"/>
        <v>#REF!</v>
      </c>
      <c r="BD143" s="494"/>
      <c r="BE143" s="494"/>
      <c r="BF143" s="494"/>
      <c r="BG143" s="494" t="e">
        <f t="shared" si="27"/>
        <v>#REF!</v>
      </c>
      <c r="BH143" s="494"/>
      <c r="BI143" s="494"/>
    </row>
    <row r="144" spans="1:61">
      <c r="A144" s="503">
        <v>112</v>
      </c>
      <c r="B144" s="503"/>
      <c r="C144" s="503" t="str">
        <f>IF(入力ｼｰﾄ2!O144="","",入力ｼｰﾄ2!O144)</f>
        <v/>
      </c>
      <c r="D144" s="503"/>
      <c r="E144" s="503"/>
      <c r="F144" s="503"/>
      <c r="G144" s="503"/>
      <c r="H144" s="503"/>
      <c r="I144" s="506" t="e">
        <f>IF(入力ｼｰﾄ2!#REF!="","",入力ｼｰﾄ2!#REF!)</f>
        <v>#REF!</v>
      </c>
      <c r="J144" s="506"/>
      <c r="K144" s="506"/>
      <c r="L144" s="504">
        <f>IF(入力ｼｰﾄ2!U144="",0,入力ｼｰﾄ2!U144)</f>
        <v>0</v>
      </c>
      <c r="M144" s="504"/>
      <c r="N144" s="504"/>
      <c r="O144" s="504">
        <f>IF(入力ｼｰﾄ2!X144="",0,入力ｼｰﾄ2!X144)</f>
        <v>0</v>
      </c>
      <c r="P144" s="504"/>
      <c r="Q144" s="504"/>
      <c r="R144" s="504">
        <f>IF(入力ｼｰﾄ2!AA144="",0,入力ｼｰﾄ2!AA144)</f>
        <v>0</v>
      </c>
      <c r="S144" s="504"/>
      <c r="T144" s="504"/>
      <c r="U144" s="502">
        <f t="shared" si="22"/>
        <v>0</v>
      </c>
      <c r="V144" s="502"/>
      <c r="W144" s="502"/>
      <c r="X144" s="503">
        <f>IF(入力ｼｰﾄ2!AG144="",0,入力ｼｰﾄ2!AG144)</f>
        <v>0</v>
      </c>
      <c r="Y144" s="503"/>
      <c r="Z144" s="503"/>
      <c r="AA144" s="502">
        <f t="shared" si="23"/>
        <v>0</v>
      </c>
      <c r="AB144" s="502"/>
      <c r="AC144" s="502"/>
      <c r="AD144" s="502"/>
      <c r="AE144" s="501">
        <f>IF(入力ｼｰﾄ2!AN144="",0,入力ｼｰﾄ2!AN144)</f>
        <v>0</v>
      </c>
      <c r="AF144" s="501"/>
      <c r="AG144" s="501"/>
      <c r="AH144" s="501"/>
      <c r="AI144" s="501" t="str">
        <f>IF(OR(入力ｼｰﾄ2!BU144=TRUE,入力ｼｰﾄ2!BV144=TRUE),13500,IF(入力ｼｰﾄ2!BW144=TRUE,"内装材は","-"))</f>
        <v>-</v>
      </c>
      <c r="AJ144" s="501"/>
      <c r="AK144" s="501"/>
      <c r="AL144" s="501"/>
      <c r="AM144" s="501" t="str">
        <f>IF(AI144="-","-",IF(入力ｼｰﾄ2!BW144=TRUE,"併用付加",ROUNDDOWN(AA144*AI144,0)))</f>
        <v>-</v>
      </c>
      <c r="AN144" s="501"/>
      <c r="AO144" s="501"/>
      <c r="AP144" s="501"/>
      <c r="AQ144" s="501" t="e">
        <f>IF(AI144="-",入力ｼｰﾄ2!BX144,MIN((IF((AE144-AI144)&gt;0,AE144-AI144,0)),入力ｼｰﾄ2!BX144))</f>
        <v>#REF!</v>
      </c>
      <c r="AR144" s="501"/>
      <c r="AS144" s="501"/>
      <c r="AT144" s="501"/>
      <c r="AU144" s="501" t="e">
        <f t="shared" si="24"/>
        <v>#REF!</v>
      </c>
      <c r="AV144" s="501"/>
      <c r="AW144" s="501"/>
      <c r="AX144" s="501"/>
      <c r="AY144" s="493">
        <f t="shared" si="25"/>
        <v>0</v>
      </c>
      <c r="AZ144" s="494"/>
      <c r="BA144" s="494"/>
      <c r="BB144" s="494"/>
      <c r="BC144" s="494" t="e">
        <f t="shared" si="26"/>
        <v>#REF!</v>
      </c>
      <c r="BD144" s="494"/>
      <c r="BE144" s="494"/>
      <c r="BF144" s="494"/>
      <c r="BG144" s="494" t="e">
        <f t="shared" si="27"/>
        <v>#REF!</v>
      </c>
      <c r="BH144" s="494"/>
      <c r="BI144" s="494"/>
    </row>
    <row r="145" spans="1:61">
      <c r="A145" s="503">
        <v>113</v>
      </c>
      <c r="B145" s="503"/>
      <c r="C145" s="503" t="str">
        <f>IF(入力ｼｰﾄ2!O145="","",入力ｼｰﾄ2!O145)</f>
        <v/>
      </c>
      <c r="D145" s="503"/>
      <c r="E145" s="503"/>
      <c r="F145" s="503"/>
      <c r="G145" s="503"/>
      <c r="H145" s="503"/>
      <c r="I145" s="506" t="e">
        <f>IF(入力ｼｰﾄ2!#REF!="","",入力ｼｰﾄ2!#REF!)</f>
        <v>#REF!</v>
      </c>
      <c r="J145" s="506"/>
      <c r="K145" s="506"/>
      <c r="L145" s="504">
        <f>IF(入力ｼｰﾄ2!U145="",0,入力ｼｰﾄ2!U145)</f>
        <v>0</v>
      </c>
      <c r="M145" s="504"/>
      <c r="N145" s="504"/>
      <c r="O145" s="504">
        <f>IF(入力ｼｰﾄ2!X145="",0,入力ｼｰﾄ2!X145)</f>
        <v>0</v>
      </c>
      <c r="P145" s="504"/>
      <c r="Q145" s="504"/>
      <c r="R145" s="504">
        <f>IF(入力ｼｰﾄ2!AA145="",0,入力ｼｰﾄ2!AA145)</f>
        <v>0</v>
      </c>
      <c r="S145" s="504"/>
      <c r="T145" s="504"/>
      <c r="U145" s="502">
        <f t="shared" si="22"/>
        <v>0</v>
      </c>
      <c r="V145" s="502"/>
      <c r="W145" s="502"/>
      <c r="X145" s="503">
        <f>IF(入力ｼｰﾄ2!AG145="",0,入力ｼｰﾄ2!AG145)</f>
        <v>0</v>
      </c>
      <c r="Y145" s="503"/>
      <c r="Z145" s="503"/>
      <c r="AA145" s="502">
        <f t="shared" si="23"/>
        <v>0</v>
      </c>
      <c r="AB145" s="502"/>
      <c r="AC145" s="502"/>
      <c r="AD145" s="502"/>
      <c r="AE145" s="501">
        <f>IF(入力ｼｰﾄ2!AN145="",0,入力ｼｰﾄ2!AN145)</f>
        <v>0</v>
      </c>
      <c r="AF145" s="501"/>
      <c r="AG145" s="501"/>
      <c r="AH145" s="501"/>
      <c r="AI145" s="501" t="str">
        <f>IF(OR(入力ｼｰﾄ2!BU145=TRUE,入力ｼｰﾄ2!BV145=TRUE),13500,IF(入力ｼｰﾄ2!BW145=TRUE,"内装材は","-"))</f>
        <v>-</v>
      </c>
      <c r="AJ145" s="501"/>
      <c r="AK145" s="501"/>
      <c r="AL145" s="501"/>
      <c r="AM145" s="501" t="str">
        <f>IF(AI145="-","-",IF(入力ｼｰﾄ2!BW145=TRUE,"併用付加",ROUNDDOWN(AA145*AI145,0)))</f>
        <v>-</v>
      </c>
      <c r="AN145" s="501"/>
      <c r="AO145" s="501"/>
      <c r="AP145" s="501"/>
      <c r="AQ145" s="501" t="e">
        <f>IF(AI145="-",入力ｼｰﾄ2!BX145,MIN((IF((AE145-AI145)&gt;0,AE145-AI145,0)),入力ｼｰﾄ2!BX145))</f>
        <v>#REF!</v>
      </c>
      <c r="AR145" s="501"/>
      <c r="AS145" s="501"/>
      <c r="AT145" s="501"/>
      <c r="AU145" s="501" t="e">
        <f t="shared" si="24"/>
        <v>#REF!</v>
      </c>
      <c r="AV145" s="501"/>
      <c r="AW145" s="501"/>
      <c r="AX145" s="501"/>
      <c r="AY145" s="493">
        <f t="shared" si="25"/>
        <v>0</v>
      </c>
      <c r="AZ145" s="494"/>
      <c r="BA145" s="494"/>
      <c r="BB145" s="494"/>
      <c r="BC145" s="494" t="e">
        <f t="shared" si="26"/>
        <v>#REF!</v>
      </c>
      <c r="BD145" s="494"/>
      <c r="BE145" s="494"/>
      <c r="BF145" s="494"/>
      <c r="BG145" s="494" t="e">
        <f t="shared" si="27"/>
        <v>#REF!</v>
      </c>
      <c r="BH145" s="494"/>
      <c r="BI145" s="494"/>
    </row>
    <row r="146" spans="1:61">
      <c r="A146" s="503">
        <v>114</v>
      </c>
      <c r="B146" s="503"/>
      <c r="C146" s="503" t="str">
        <f>IF(入力ｼｰﾄ2!O146="","",入力ｼｰﾄ2!O146)</f>
        <v/>
      </c>
      <c r="D146" s="503"/>
      <c r="E146" s="503"/>
      <c r="F146" s="503"/>
      <c r="G146" s="503"/>
      <c r="H146" s="503"/>
      <c r="I146" s="506" t="e">
        <f>IF(入力ｼｰﾄ2!#REF!="","",入力ｼｰﾄ2!#REF!)</f>
        <v>#REF!</v>
      </c>
      <c r="J146" s="506"/>
      <c r="K146" s="506"/>
      <c r="L146" s="504">
        <f>IF(入力ｼｰﾄ2!U146="",0,入力ｼｰﾄ2!U146)</f>
        <v>0</v>
      </c>
      <c r="M146" s="504"/>
      <c r="N146" s="504"/>
      <c r="O146" s="504">
        <f>IF(入力ｼｰﾄ2!X146="",0,入力ｼｰﾄ2!X146)</f>
        <v>0</v>
      </c>
      <c r="P146" s="504"/>
      <c r="Q146" s="504"/>
      <c r="R146" s="504">
        <f>IF(入力ｼｰﾄ2!AA146="",0,入力ｼｰﾄ2!AA146)</f>
        <v>0</v>
      </c>
      <c r="S146" s="504"/>
      <c r="T146" s="504"/>
      <c r="U146" s="502">
        <f t="shared" si="22"/>
        <v>0</v>
      </c>
      <c r="V146" s="502"/>
      <c r="W146" s="502"/>
      <c r="X146" s="503">
        <f>IF(入力ｼｰﾄ2!AG146="",0,入力ｼｰﾄ2!AG146)</f>
        <v>0</v>
      </c>
      <c r="Y146" s="503"/>
      <c r="Z146" s="503"/>
      <c r="AA146" s="502">
        <f t="shared" si="23"/>
        <v>0</v>
      </c>
      <c r="AB146" s="502"/>
      <c r="AC146" s="502"/>
      <c r="AD146" s="502"/>
      <c r="AE146" s="501">
        <f>IF(入力ｼｰﾄ2!AN146="",0,入力ｼｰﾄ2!AN146)</f>
        <v>0</v>
      </c>
      <c r="AF146" s="501"/>
      <c r="AG146" s="501"/>
      <c r="AH146" s="501"/>
      <c r="AI146" s="501" t="str">
        <f>IF(OR(入力ｼｰﾄ2!BU146=TRUE,入力ｼｰﾄ2!BV146=TRUE),13500,IF(入力ｼｰﾄ2!BW146=TRUE,"内装材は","-"))</f>
        <v>-</v>
      </c>
      <c r="AJ146" s="501"/>
      <c r="AK146" s="501"/>
      <c r="AL146" s="501"/>
      <c r="AM146" s="501" t="str">
        <f>IF(AI146="-","-",IF(入力ｼｰﾄ2!BW146=TRUE,"併用付加",ROUNDDOWN(AA146*AI146,0)))</f>
        <v>-</v>
      </c>
      <c r="AN146" s="501"/>
      <c r="AO146" s="501"/>
      <c r="AP146" s="501"/>
      <c r="AQ146" s="501" t="e">
        <f>IF(AI146="-",入力ｼｰﾄ2!BX146,MIN((IF((AE146-AI146)&gt;0,AE146-AI146,0)),入力ｼｰﾄ2!BX146))</f>
        <v>#REF!</v>
      </c>
      <c r="AR146" s="501"/>
      <c r="AS146" s="501"/>
      <c r="AT146" s="501"/>
      <c r="AU146" s="501" t="e">
        <f t="shared" si="24"/>
        <v>#REF!</v>
      </c>
      <c r="AV146" s="501"/>
      <c r="AW146" s="501"/>
      <c r="AX146" s="501"/>
      <c r="AY146" s="493">
        <f t="shared" si="25"/>
        <v>0</v>
      </c>
      <c r="AZ146" s="494"/>
      <c r="BA146" s="494"/>
      <c r="BB146" s="494"/>
      <c r="BC146" s="494" t="e">
        <f t="shared" si="26"/>
        <v>#REF!</v>
      </c>
      <c r="BD146" s="494"/>
      <c r="BE146" s="494"/>
      <c r="BF146" s="494"/>
      <c r="BG146" s="494" t="e">
        <f t="shared" si="27"/>
        <v>#REF!</v>
      </c>
      <c r="BH146" s="494"/>
      <c r="BI146" s="494"/>
    </row>
    <row r="147" spans="1:61">
      <c r="A147" s="503">
        <v>115</v>
      </c>
      <c r="B147" s="503"/>
      <c r="C147" s="503" t="str">
        <f>IF(入力ｼｰﾄ2!O147="","",入力ｼｰﾄ2!O147)</f>
        <v/>
      </c>
      <c r="D147" s="503"/>
      <c r="E147" s="503"/>
      <c r="F147" s="503"/>
      <c r="G147" s="503"/>
      <c r="H147" s="503"/>
      <c r="I147" s="506" t="e">
        <f>IF(入力ｼｰﾄ2!#REF!="","",入力ｼｰﾄ2!#REF!)</f>
        <v>#REF!</v>
      </c>
      <c r="J147" s="506"/>
      <c r="K147" s="506"/>
      <c r="L147" s="504">
        <f>IF(入力ｼｰﾄ2!U147="",0,入力ｼｰﾄ2!U147)</f>
        <v>0</v>
      </c>
      <c r="M147" s="504"/>
      <c r="N147" s="504"/>
      <c r="O147" s="504">
        <f>IF(入力ｼｰﾄ2!X147="",0,入力ｼｰﾄ2!X147)</f>
        <v>0</v>
      </c>
      <c r="P147" s="504"/>
      <c r="Q147" s="504"/>
      <c r="R147" s="504">
        <f>IF(入力ｼｰﾄ2!AA147="",0,入力ｼｰﾄ2!AA147)</f>
        <v>0</v>
      </c>
      <c r="S147" s="504"/>
      <c r="T147" s="504"/>
      <c r="U147" s="502">
        <f t="shared" si="22"/>
        <v>0</v>
      </c>
      <c r="V147" s="502"/>
      <c r="W147" s="502"/>
      <c r="X147" s="503">
        <f>IF(入力ｼｰﾄ2!AG147="",0,入力ｼｰﾄ2!AG147)</f>
        <v>0</v>
      </c>
      <c r="Y147" s="503"/>
      <c r="Z147" s="503"/>
      <c r="AA147" s="502">
        <f t="shared" si="23"/>
        <v>0</v>
      </c>
      <c r="AB147" s="502"/>
      <c r="AC147" s="502"/>
      <c r="AD147" s="502"/>
      <c r="AE147" s="501">
        <f>IF(入力ｼｰﾄ2!AN147="",0,入力ｼｰﾄ2!AN147)</f>
        <v>0</v>
      </c>
      <c r="AF147" s="501"/>
      <c r="AG147" s="501"/>
      <c r="AH147" s="501"/>
      <c r="AI147" s="501" t="str">
        <f>IF(OR(入力ｼｰﾄ2!BU147=TRUE,入力ｼｰﾄ2!BV147=TRUE),13500,IF(入力ｼｰﾄ2!BW147=TRUE,"内装材は","-"))</f>
        <v>-</v>
      </c>
      <c r="AJ147" s="501"/>
      <c r="AK147" s="501"/>
      <c r="AL147" s="501"/>
      <c r="AM147" s="501" t="str">
        <f>IF(AI147="-","-",IF(入力ｼｰﾄ2!BW147=TRUE,"併用付加",ROUNDDOWN(AA147*AI147,0)))</f>
        <v>-</v>
      </c>
      <c r="AN147" s="501"/>
      <c r="AO147" s="501"/>
      <c r="AP147" s="501"/>
      <c r="AQ147" s="501" t="e">
        <f>IF(AI147="-",入力ｼｰﾄ2!BX147,MIN((IF((AE147-AI147)&gt;0,AE147-AI147,0)),入力ｼｰﾄ2!BX147))</f>
        <v>#REF!</v>
      </c>
      <c r="AR147" s="501"/>
      <c r="AS147" s="501"/>
      <c r="AT147" s="501"/>
      <c r="AU147" s="501" t="e">
        <f t="shared" si="24"/>
        <v>#REF!</v>
      </c>
      <c r="AV147" s="501"/>
      <c r="AW147" s="501"/>
      <c r="AX147" s="501"/>
      <c r="AY147" s="493">
        <f t="shared" si="25"/>
        <v>0</v>
      </c>
      <c r="AZ147" s="494"/>
      <c r="BA147" s="494"/>
      <c r="BB147" s="494"/>
      <c r="BC147" s="494" t="e">
        <f t="shared" si="26"/>
        <v>#REF!</v>
      </c>
      <c r="BD147" s="494"/>
      <c r="BE147" s="494"/>
      <c r="BF147" s="494"/>
      <c r="BG147" s="494" t="e">
        <f t="shared" si="27"/>
        <v>#REF!</v>
      </c>
      <c r="BH147" s="494"/>
      <c r="BI147" s="494"/>
    </row>
    <row r="148" spans="1:61">
      <c r="A148" s="503">
        <v>116</v>
      </c>
      <c r="B148" s="503"/>
      <c r="C148" s="503" t="str">
        <f>IF(入力ｼｰﾄ2!O148="","",入力ｼｰﾄ2!O148)</f>
        <v/>
      </c>
      <c r="D148" s="503"/>
      <c r="E148" s="503"/>
      <c r="F148" s="503"/>
      <c r="G148" s="503"/>
      <c r="H148" s="503"/>
      <c r="I148" s="506" t="e">
        <f>IF(入力ｼｰﾄ2!#REF!="","",入力ｼｰﾄ2!#REF!)</f>
        <v>#REF!</v>
      </c>
      <c r="J148" s="506"/>
      <c r="K148" s="506"/>
      <c r="L148" s="504">
        <f>IF(入力ｼｰﾄ2!U148="",0,入力ｼｰﾄ2!U148)</f>
        <v>0</v>
      </c>
      <c r="M148" s="504"/>
      <c r="N148" s="504"/>
      <c r="O148" s="504">
        <f>IF(入力ｼｰﾄ2!X148="",0,入力ｼｰﾄ2!X148)</f>
        <v>0</v>
      </c>
      <c r="P148" s="504"/>
      <c r="Q148" s="504"/>
      <c r="R148" s="504">
        <f>IF(入力ｼｰﾄ2!AA148="",0,入力ｼｰﾄ2!AA148)</f>
        <v>0</v>
      </c>
      <c r="S148" s="504"/>
      <c r="T148" s="504"/>
      <c r="U148" s="502">
        <f t="shared" si="22"/>
        <v>0</v>
      </c>
      <c r="V148" s="502"/>
      <c r="W148" s="502"/>
      <c r="X148" s="503">
        <f>IF(入力ｼｰﾄ2!AG148="",0,入力ｼｰﾄ2!AG148)</f>
        <v>0</v>
      </c>
      <c r="Y148" s="503"/>
      <c r="Z148" s="503"/>
      <c r="AA148" s="502">
        <f t="shared" si="23"/>
        <v>0</v>
      </c>
      <c r="AB148" s="502"/>
      <c r="AC148" s="502"/>
      <c r="AD148" s="502"/>
      <c r="AE148" s="501">
        <f>IF(入力ｼｰﾄ2!AN148="",0,入力ｼｰﾄ2!AN148)</f>
        <v>0</v>
      </c>
      <c r="AF148" s="501"/>
      <c r="AG148" s="501"/>
      <c r="AH148" s="501"/>
      <c r="AI148" s="501" t="str">
        <f>IF(OR(入力ｼｰﾄ2!BU148=TRUE,入力ｼｰﾄ2!BV148=TRUE),13500,IF(入力ｼｰﾄ2!BW148=TRUE,"内装材は","-"))</f>
        <v>-</v>
      </c>
      <c r="AJ148" s="501"/>
      <c r="AK148" s="501"/>
      <c r="AL148" s="501"/>
      <c r="AM148" s="501" t="str">
        <f>IF(AI148="-","-",IF(入力ｼｰﾄ2!BW148=TRUE,"併用付加",ROUNDDOWN(AA148*AI148,0)))</f>
        <v>-</v>
      </c>
      <c r="AN148" s="501"/>
      <c r="AO148" s="501"/>
      <c r="AP148" s="501"/>
      <c r="AQ148" s="501" t="e">
        <f>IF(AI148="-",入力ｼｰﾄ2!BX148,MIN((IF((AE148-AI148)&gt;0,AE148-AI148,0)),入力ｼｰﾄ2!BX148))</f>
        <v>#REF!</v>
      </c>
      <c r="AR148" s="501"/>
      <c r="AS148" s="501"/>
      <c r="AT148" s="501"/>
      <c r="AU148" s="501" t="e">
        <f t="shared" si="24"/>
        <v>#REF!</v>
      </c>
      <c r="AV148" s="501"/>
      <c r="AW148" s="501"/>
      <c r="AX148" s="501"/>
      <c r="AY148" s="493">
        <f t="shared" si="25"/>
        <v>0</v>
      </c>
      <c r="AZ148" s="494"/>
      <c r="BA148" s="494"/>
      <c r="BB148" s="494"/>
      <c r="BC148" s="494" t="e">
        <f t="shared" si="26"/>
        <v>#REF!</v>
      </c>
      <c r="BD148" s="494"/>
      <c r="BE148" s="494"/>
      <c r="BF148" s="494"/>
      <c r="BG148" s="494" t="e">
        <f t="shared" si="27"/>
        <v>#REF!</v>
      </c>
      <c r="BH148" s="494"/>
      <c r="BI148" s="494"/>
    </row>
    <row r="149" spans="1:61">
      <c r="A149" s="503">
        <v>117</v>
      </c>
      <c r="B149" s="503"/>
      <c r="C149" s="503" t="str">
        <f>IF(入力ｼｰﾄ2!O149="","",入力ｼｰﾄ2!O149)</f>
        <v/>
      </c>
      <c r="D149" s="503"/>
      <c r="E149" s="503"/>
      <c r="F149" s="503"/>
      <c r="G149" s="503"/>
      <c r="H149" s="503"/>
      <c r="I149" s="506" t="e">
        <f>IF(入力ｼｰﾄ2!#REF!="","",入力ｼｰﾄ2!#REF!)</f>
        <v>#REF!</v>
      </c>
      <c r="J149" s="506"/>
      <c r="K149" s="506"/>
      <c r="L149" s="504">
        <f>IF(入力ｼｰﾄ2!U149="",0,入力ｼｰﾄ2!U149)</f>
        <v>0</v>
      </c>
      <c r="M149" s="504"/>
      <c r="N149" s="504"/>
      <c r="O149" s="504">
        <f>IF(入力ｼｰﾄ2!X149="",0,入力ｼｰﾄ2!X149)</f>
        <v>0</v>
      </c>
      <c r="P149" s="504"/>
      <c r="Q149" s="504"/>
      <c r="R149" s="504">
        <f>IF(入力ｼｰﾄ2!AA149="",0,入力ｼｰﾄ2!AA149)</f>
        <v>0</v>
      </c>
      <c r="S149" s="504"/>
      <c r="T149" s="504"/>
      <c r="U149" s="502">
        <f t="shared" si="22"/>
        <v>0</v>
      </c>
      <c r="V149" s="502"/>
      <c r="W149" s="502"/>
      <c r="X149" s="503">
        <f>IF(入力ｼｰﾄ2!AG149="",0,入力ｼｰﾄ2!AG149)</f>
        <v>0</v>
      </c>
      <c r="Y149" s="503"/>
      <c r="Z149" s="503"/>
      <c r="AA149" s="502">
        <f t="shared" si="23"/>
        <v>0</v>
      </c>
      <c r="AB149" s="502"/>
      <c r="AC149" s="502"/>
      <c r="AD149" s="502"/>
      <c r="AE149" s="501">
        <f>IF(入力ｼｰﾄ2!AN149="",0,入力ｼｰﾄ2!AN149)</f>
        <v>0</v>
      </c>
      <c r="AF149" s="501"/>
      <c r="AG149" s="501"/>
      <c r="AH149" s="501"/>
      <c r="AI149" s="501" t="str">
        <f>IF(OR(入力ｼｰﾄ2!BU149=TRUE,入力ｼｰﾄ2!BV149=TRUE),13500,IF(入力ｼｰﾄ2!BW149=TRUE,"内装材は","-"))</f>
        <v>-</v>
      </c>
      <c r="AJ149" s="501"/>
      <c r="AK149" s="501"/>
      <c r="AL149" s="501"/>
      <c r="AM149" s="501" t="str">
        <f>IF(AI149="-","-",IF(入力ｼｰﾄ2!BW149=TRUE,"併用付加",ROUNDDOWN(AA149*AI149,0)))</f>
        <v>-</v>
      </c>
      <c r="AN149" s="501"/>
      <c r="AO149" s="501"/>
      <c r="AP149" s="501"/>
      <c r="AQ149" s="501" t="e">
        <f>IF(AI149="-",入力ｼｰﾄ2!BX149,MIN((IF((AE149-AI149)&gt;0,AE149-AI149,0)),入力ｼｰﾄ2!BX149))</f>
        <v>#REF!</v>
      </c>
      <c r="AR149" s="501"/>
      <c r="AS149" s="501"/>
      <c r="AT149" s="501"/>
      <c r="AU149" s="501" t="e">
        <f t="shared" si="24"/>
        <v>#REF!</v>
      </c>
      <c r="AV149" s="501"/>
      <c r="AW149" s="501"/>
      <c r="AX149" s="501"/>
      <c r="AY149" s="493">
        <f t="shared" si="25"/>
        <v>0</v>
      </c>
      <c r="AZ149" s="494"/>
      <c r="BA149" s="494"/>
      <c r="BB149" s="494"/>
      <c r="BC149" s="494" t="e">
        <f t="shared" si="26"/>
        <v>#REF!</v>
      </c>
      <c r="BD149" s="494"/>
      <c r="BE149" s="494"/>
      <c r="BF149" s="494"/>
      <c r="BG149" s="494" t="e">
        <f t="shared" si="27"/>
        <v>#REF!</v>
      </c>
      <c r="BH149" s="494"/>
      <c r="BI149" s="494"/>
    </row>
    <row r="150" spans="1:61">
      <c r="A150" s="503">
        <v>118</v>
      </c>
      <c r="B150" s="503"/>
      <c r="C150" s="503" t="str">
        <f>IF(入力ｼｰﾄ2!O150="","",入力ｼｰﾄ2!O150)</f>
        <v/>
      </c>
      <c r="D150" s="503"/>
      <c r="E150" s="503"/>
      <c r="F150" s="503"/>
      <c r="G150" s="503"/>
      <c r="H150" s="503"/>
      <c r="I150" s="506" t="e">
        <f>IF(入力ｼｰﾄ2!#REF!="","",入力ｼｰﾄ2!#REF!)</f>
        <v>#REF!</v>
      </c>
      <c r="J150" s="506"/>
      <c r="K150" s="506"/>
      <c r="L150" s="504">
        <f>IF(入力ｼｰﾄ2!U150="",0,入力ｼｰﾄ2!U150)</f>
        <v>0</v>
      </c>
      <c r="M150" s="504"/>
      <c r="N150" s="504"/>
      <c r="O150" s="504">
        <f>IF(入力ｼｰﾄ2!X150="",0,入力ｼｰﾄ2!X150)</f>
        <v>0</v>
      </c>
      <c r="P150" s="504"/>
      <c r="Q150" s="504"/>
      <c r="R150" s="504">
        <f>IF(入力ｼｰﾄ2!AA150="",0,入力ｼｰﾄ2!AA150)</f>
        <v>0</v>
      </c>
      <c r="S150" s="504"/>
      <c r="T150" s="504"/>
      <c r="U150" s="502">
        <f t="shared" si="22"/>
        <v>0</v>
      </c>
      <c r="V150" s="502"/>
      <c r="W150" s="502"/>
      <c r="X150" s="503">
        <f>IF(入力ｼｰﾄ2!AG150="",0,入力ｼｰﾄ2!AG150)</f>
        <v>0</v>
      </c>
      <c r="Y150" s="503"/>
      <c r="Z150" s="503"/>
      <c r="AA150" s="502">
        <f t="shared" si="23"/>
        <v>0</v>
      </c>
      <c r="AB150" s="502"/>
      <c r="AC150" s="502"/>
      <c r="AD150" s="502"/>
      <c r="AE150" s="501">
        <f>IF(入力ｼｰﾄ2!AN150="",0,入力ｼｰﾄ2!AN150)</f>
        <v>0</v>
      </c>
      <c r="AF150" s="501"/>
      <c r="AG150" s="501"/>
      <c r="AH150" s="501"/>
      <c r="AI150" s="501" t="str">
        <f>IF(OR(入力ｼｰﾄ2!BU150=TRUE,入力ｼｰﾄ2!BV150=TRUE),13500,IF(入力ｼｰﾄ2!BW150=TRUE,"内装材は","-"))</f>
        <v>-</v>
      </c>
      <c r="AJ150" s="501"/>
      <c r="AK150" s="501"/>
      <c r="AL150" s="501"/>
      <c r="AM150" s="501" t="str">
        <f>IF(AI150="-","-",IF(入力ｼｰﾄ2!BW150=TRUE,"併用付加",ROUNDDOWN(AA150*AI150,0)))</f>
        <v>-</v>
      </c>
      <c r="AN150" s="501"/>
      <c r="AO150" s="501"/>
      <c r="AP150" s="501"/>
      <c r="AQ150" s="501" t="e">
        <f>IF(AI150="-",入力ｼｰﾄ2!BX150,MIN((IF((AE150-AI150)&gt;0,AE150-AI150,0)),入力ｼｰﾄ2!BX150))</f>
        <v>#REF!</v>
      </c>
      <c r="AR150" s="501"/>
      <c r="AS150" s="501"/>
      <c r="AT150" s="501"/>
      <c r="AU150" s="501" t="e">
        <f t="shared" si="24"/>
        <v>#REF!</v>
      </c>
      <c r="AV150" s="501"/>
      <c r="AW150" s="501"/>
      <c r="AX150" s="501"/>
      <c r="AY150" s="493">
        <f t="shared" si="25"/>
        <v>0</v>
      </c>
      <c r="AZ150" s="494"/>
      <c r="BA150" s="494"/>
      <c r="BB150" s="494"/>
      <c r="BC150" s="494" t="e">
        <f t="shared" si="26"/>
        <v>#REF!</v>
      </c>
      <c r="BD150" s="494"/>
      <c r="BE150" s="494"/>
      <c r="BF150" s="494"/>
      <c r="BG150" s="494" t="e">
        <f t="shared" si="27"/>
        <v>#REF!</v>
      </c>
      <c r="BH150" s="494"/>
      <c r="BI150" s="494"/>
    </row>
    <row r="151" spans="1:61">
      <c r="A151" s="503">
        <v>119</v>
      </c>
      <c r="B151" s="503"/>
      <c r="C151" s="503" t="str">
        <f>IF(入力ｼｰﾄ2!O151="","",入力ｼｰﾄ2!O151)</f>
        <v/>
      </c>
      <c r="D151" s="503"/>
      <c r="E151" s="503"/>
      <c r="F151" s="503"/>
      <c r="G151" s="503"/>
      <c r="H151" s="503"/>
      <c r="I151" s="506" t="e">
        <f>IF(入力ｼｰﾄ2!#REF!="","",入力ｼｰﾄ2!#REF!)</f>
        <v>#REF!</v>
      </c>
      <c r="J151" s="506"/>
      <c r="K151" s="506"/>
      <c r="L151" s="504">
        <f>IF(入力ｼｰﾄ2!U151="",0,入力ｼｰﾄ2!U151)</f>
        <v>0</v>
      </c>
      <c r="M151" s="504"/>
      <c r="N151" s="504"/>
      <c r="O151" s="504">
        <f>IF(入力ｼｰﾄ2!X151="",0,入力ｼｰﾄ2!X151)</f>
        <v>0</v>
      </c>
      <c r="P151" s="504"/>
      <c r="Q151" s="504"/>
      <c r="R151" s="504">
        <f>IF(入力ｼｰﾄ2!AA151="",0,入力ｼｰﾄ2!AA151)</f>
        <v>0</v>
      </c>
      <c r="S151" s="504"/>
      <c r="T151" s="504"/>
      <c r="U151" s="502">
        <f t="shared" si="22"/>
        <v>0</v>
      </c>
      <c r="V151" s="502"/>
      <c r="W151" s="502"/>
      <c r="X151" s="503">
        <f>IF(入力ｼｰﾄ2!AG151="",0,入力ｼｰﾄ2!AG151)</f>
        <v>0</v>
      </c>
      <c r="Y151" s="503"/>
      <c r="Z151" s="503"/>
      <c r="AA151" s="502">
        <f t="shared" si="23"/>
        <v>0</v>
      </c>
      <c r="AB151" s="502"/>
      <c r="AC151" s="502"/>
      <c r="AD151" s="502"/>
      <c r="AE151" s="501">
        <f>IF(入力ｼｰﾄ2!AN151="",0,入力ｼｰﾄ2!AN151)</f>
        <v>0</v>
      </c>
      <c r="AF151" s="501"/>
      <c r="AG151" s="501"/>
      <c r="AH151" s="501"/>
      <c r="AI151" s="501" t="str">
        <f>IF(OR(入力ｼｰﾄ2!BU151=TRUE,入力ｼｰﾄ2!BV151=TRUE),13500,IF(入力ｼｰﾄ2!BW151=TRUE,"内装材は","-"))</f>
        <v>-</v>
      </c>
      <c r="AJ151" s="501"/>
      <c r="AK151" s="501"/>
      <c r="AL151" s="501"/>
      <c r="AM151" s="501" t="str">
        <f>IF(AI151="-","-",IF(入力ｼｰﾄ2!BW151=TRUE,"併用付加",ROUNDDOWN(AA151*AI151,0)))</f>
        <v>-</v>
      </c>
      <c r="AN151" s="501"/>
      <c r="AO151" s="501"/>
      <c r="AP151" s="501"/>
      <c r="AQ151" s="501" t="e">
        <f>IF(AI151="-",入力ｼｰﾄ2!BX151,MIN((IF((AE151-AI151)&gt;0,AE151-AI151,0)),入力ｼｰﾄ2!BX151))</f>
        <v>#REF!</v>
      </c>
      <c r="AR151" s="501"/>
      <c r="AS151" s="501"/>
      <c r="AT151" s="501"/>
      <c r="AU151" s="501" t="e">
        <f t="shared" si="24"/>
        <v>#REF!</v>
      </c>
      <c r="AV151" s="501"/>
      <c r="AW151" s="501"/>
      <c r="AX151" s="501"/>
      <c r="AY151" s="493">
        <f t="shared" si="25"/>
        <v>0</v>
      </c>
      <c r="AZ151" s="494"/>
      <c r="BA151" s="494"/>
      <c r="BB151" s="494"/>
      <c r="BC151" s="494" t="e">
        <f t="shared" si="26"/>
        <v>#REF!</v>
      </c>
      <c r="BD151" s="494"/>
      <c r="BE151" s="494"/>
      <c r="BF151" s="494"/>
      <c r="BG151" s="494" t="e">
        <f t="shared" si="27"/>
        <v>#REF!</v>
      </c>
      <c r="BH151" s="494"/>
      <c r="BI151" s="494"/>
    </row>
    <row r="152" spans="1:61">
      <c r="A152" s="503">
        <v>120</v>
      </c>
      <c r="B152" s="503"/>
      <c r="C152" s="503" t="str">
        <f>IF(入力ｼｰﾄ2!O152="","",入力ｼｰﾄ2!O152)</f>
        <v/>
      </c>
      <c r="D152" s="503"/>
      <c r="E152" s="503"/>
      <c r="F152" s="503"/>
      <c r="G152" s="503"/>
      <c r="H152" s="503"/>
      <c r="I152" s="506" t="e">
        <f>IF(入力ｼｰﾄ2!#REF!="","",入力ｼｰﾄ2!#REF!)</f>
        <v>#REF!</v>
      </c>
      <c r="J152" s="506"/>
      <c r="K152" s="506"/>
      <c r="L152" s="504">
        <f>IF(入力ｼｰﾄ2!U152="",0,入力ｼｰﾄ2!U152)</f>
        <v>0</v>
      </c>
      <c r="M152" s="504"/>
      <c r="N152" s="504"/>
      <c r="O152" s="504">
        <f>IF(入力ｼｰﾄ2!X152="",0,入力ｼｰﾄ2!X152)</f>
        <v>0</v>
      </c>
      <c r="P152" s="504"/>
      <c r="Q152" s="504"/>
      <c r="R152" s="504">
        <f>IF(入力ｼｰﾄ2!AA152="",0,入力ｼｰﾄ2!AA152)</f>
        <v>0</v>
      </c>
      <c r="S152" s="504"/>
      <c r="T152" s="504"/>
      <c r="U152" s="502">
        <f t="shared" si="22"/>
        <v>0</v>
      </c>
      <c r="V152" s="502"/>
      <c r="W152" s="502"/>
      <c r="X152" s="503">
        <f>IF(入力ｼｰﾄ2!AG152="",0,入力ｼｰﾄ2!AG152)</f>
        <v>0</v>
      </c>
      <c r="Y152" s="503"/>
      <c r="Z152" s="503"/>
      <c r="AA152" s="502">
        <f t="shared" si="23"/>
        <v>0</v>
      </c>
      <c r="AB152" s="502"/>
      <c r="AC152" s="502"/>
      <c r="AD152" s="502"/>
      <c r="AE152" s="501">
        <f>IF(入力ｼｰﾄ2!AN152="",0,入力ｼｰﾄ2!AN152)</f>
        <v>0</v>
      </c>
      <c r="AF152" s="501"/>
      <c r="AG152" s="501"/>
      <c r="AH152" s="501"/>
      <c r="AI152" s="501" t="str">
        <f>IF(OR(入力ｼｰﾄ2!BU152=TRUE,入力ｼｰﾄ2!BV152=TRUE),13500,IF(入力ｼｰﾄ2!BW152=TRUE,"内装材は","-"))</f>
        <v>-</v>
      </c>
      <c r="AJ152" s="501"/>
      <c r="AK152" s="501"/>
      <c r="AL152" s="501"/>
      <c r="AM152" s="501" t="str">
        <f>IF(AI152="-","-",IF(入力ｼｰﾄ2!BW152=TRUE,"併用付加",ROUNDDOWN(AA152*AI152,0)))</f>
        <v>-</v>
      </c>
      <c r="AN152" s="501"/>
      <c r="AO152" s="501"/>
      <c r="AP152" s="501"/>
      <c r="AQ152" s="501" t="e">
        <f>IF(AI152="-",入力ｼｰﾄ2!BX152,MIN((IF((AE152-AI152)&gt;0,AE152-AI152,0)),入力ｼｰﾄ2!BX152))</f>
        <v>#REF!</v>
      </c>
      <c r="AR152" s="501"/>
      <c r="AS152" s="501"/>
      <c r="AT152" s="501"/>
      <c r="AU152" s="501" t="e">
        <f t="shared" si="24"/>
        <v>#REF!</v>
      </c>
      <c r="AV152" s="501"/>
      <c r="AW152" s="501"/>
      <c r="AX152" s="501"/>
      <c r="AY152" s="493">
        <f t="shared" si="25"/>
        <v>0</v>
      </c>
      <c r="AZ152" s="494"/>
      <c r="BA152" s="494"/>
      <c r="BB152" s="494"/>
      <c r="BC152" s="494" t="e">
        <f t="shared" si="26"/>
        <v>#REF!</v>
      </c>
      <c r="BD152" s="494"/>
      <c r="BE152" s="494"/>
      <c r="BF152" s="494"/>
      <c r="BG152" s="494" t="e">
        <f t="shared" si="27"/>
        <v>#REF!</v>
      </c>
      <c r="BH152" s="494"/>
      <c r="BI152" s="494"/>
    </row>
    <row r="153" spans="1:61">
      <c r="A153" s="503"/>
      <c r="B153" s="503"/>
      <c r="C153" s="503" t="s">
        <v>13</v>
      </c>
      <c r="D153" s="503"/>
      <c r="E153" s="503"/>
      <c r="F153" s="503"/>
      <c r="G153" s="503"/>
      <c r="H153" s="503"/>
      <c r="I153" s="503"/>
      <c r="J153" s="503"/>
      <c r="K153" s="503"/>
      <c r="L153" s="504"/>
      <c r="M153" s="504"/>
      <c r="N153" s="504"/>
      <c r="O153" s="504"/>
      <c r="P153" s="504"/>
      <c r="Q153" s="504"/>
      <c r="R153" s="504"/>
      <c r="S153" s="504"/>
      <c r="T153" s="504"/>
      <c r="U153" s="504"/>
      <c r="V153" s="504"/>
      <c r="W153" s="504"/>
      <c r="X153" s="505"/>
      <c r="Y153" s="505"/>
      <c r="Z153" s="505"/>
      <c r="AA153" s="502">
        <f>IF($C$153="","",SUM(AA123:AD152))</f>
        <v>0</v>
      </c>
      <c r="AB153" s="502"/>
      <c r="AC153" s="502"/>
      <c r="AD153" s="502"/>
      <c r="AE153" s="502"/>
      <c r="AF153" s="502"/>
      <c r="AG153" s="502"/>
      <c r="AH153" s="502"/>
      <c r="AI153" s="501"/>
      <c r="AJ153" s="501"/>
      <c r="AK153" s="501"/>
      <c r="AL153" s="501"/>
      <c r="AM153" s="501">
        <f>IF($C$153="","",SUM(AM123:AP152))</f>
        <v>0</v>
      </c>
      <c r="AN153" s="501"/>
      <c r="AO153" s="501"/>
      <c r="AP153" s="501"/>
      <c r="AQ153" s="501"/>
      <c r="AR153" s="501"/>
      <c r="AS153" s="501"/>
      <c r="AT153" s="501"/>
      <c r="AU153" s="501" t="e">
        <f>IF($C$153="","",SUM(AU123:AX152))</f>
        <v>#REF!</v>
      </c>
      <c r="AV153" s="501"/>
      <c r="AW153" s="501"/>
      <c r="AX153" s="501"/>
      <c r="AY153" s="495">
        <f>IF($C$153="","",SUM(AY123:BB152))</f>
        <v>0</v>
      </c>
      <c r="AZ153" s="495"/>
      <c r="BA153" s="495"/>
      <c r="BB153" s="493"/>
      <c r="BC153" s="129"/>
      <c r="BD153" s="129"/>
      <c r="BE153" s="129"/>
      <c r="BF153" s="129"/>
      <c r="BG153" s="129"/>
      <c r="BH153" s="129"/>
      <c r="BI153" s="129"/>
    </row>
    <row r="154" spans="1:61">
      <c r="A154" s="503"/>
      <c r="B154" s="503"/>
      <c r="C154" s="503"/>
      <c r="D154" s="503"/>
      <c r="E154" s="503"/>
      <c r="F154" s="503"/>
      <c r="G154" s="503"/>
      <c r="H154" s="503"/>
      <c r="I154" s="503"/>
      <c r="J154" s="503"/>
      <c r="K154" s="503"/>
      <c r="L154" s="504"/>
      <c r="M154" s="504"/>
      <c r="N154" s="504"/>
      <c r="O154" s="504"/>
      <c r="P154" s="504"/>
      <c r="Q154" s="504"/>
      <c r="R154" s="504"/>
      <c r="S154" s="504"/>
      <c r="T154" s="504"/>
      <c r="U154" s="504"/>
      <c r="V154" s="504"/>
      <c r="W154" s="504"/>
      <c r="X154" s="505"/>
      <c r="Y154" s="505"/>
      <c r="Z154" s="505"/>
      <c r="AA154" s="502"/>
      <c r="AB154" s="502"/>
      <c r="AC154" s="502"/>
      <c r="AD154" s="502"/>
      <c r="AE154" s="502"/>
      <c r="AF154" s="502"/>
      <c r="AG154" s="502"/>
      <c r="AH154" s="502"/>
      <c r="AI154" s="501"/>
      <c r="AJ154" s="501"/>
      <c r="AK154" s="501"/>
      <c r="AL154" s="501"/>
      <c r="AM154" s="501"/>
      <c r="AN154" s="501"/>
      <c r="AO154" s="501"/>
      <c r="AP154" s="501"/>
      <c r="AQ154" s="501"/>
      <c r="AR154" s="501"/>
      <c r="AS154" s="501"/>
      <c r="AT154" s="501"/>
      <c r="AU154" s="501"/>
      <c r="AV154" s="501"/>
      <c r="AW154" s="501"/>
      <c r="AX154" s="501"/>
      <c r="AY154" s="495"/>
      <c r="AZ154" s="495"/>
      <c r="BA154" s="495"/>
      <c r="BB154" s="493"/>
      <c r="BC154" s="129"/>
      <c r="BD154" s="129"/>
      <c r="BE154" s="129"/>
      <c r="BF154" s="129"/>
      <c r="BG154" s="129"/>
      <c r="BH154" s="129"/>
      <c r="BI154" s="129"/>
    </row>
    <row r="155" spans="1:61">
      <c r="A155" s="503"/>
      <c r="B155" s="503"/>
      <c r="C155" s="503" t="str">
        <f>IF(C162="","合計","")</f>
        <v>合計</v>
      </c>
      <c r="D155" s="503"/>
      <c r="E155" s="503"/>
      <c r="F155" s="503"/>
      <c r="G155" s="503"/>
      <c r="H155" s="503"/>
      <c r="I155" s="503"/>
      <c r="J155" s="503"/>
      <c r="K155" s="503"/>
      <c r="L155" s="504"/>
      <c r="M155" s="504"/>
      <c r="N155" s="504"/>
      <c r="O155" s="504"/>
      <c r="P155" s="504"/>
      <c r="Q155" s="504"/>
      <c r="R155" s="504"/>
      <c r="S155" s="504"/>
      <c r="T155" s="504"/>
      <c r="U155" s="504"/>
      <c r="V155" s="504"/>
      <c r="W155" s="504"/>
      <c r="X155" s="505"/>
      <c r="Y155" s="505"/>
      <c r="Z155" s="505"/>
      <c r="AA155" s="502">
        <f>IF($C$153="","",AA36+AA75+AA114+AA153)</f>
        <v>13.4307</v>
      </c>
      <c r="AB155" s="502"/>
      <c r="AC155" s="502"/>
      <c r="AD155" s="502"/>
      <c r="AE155" s="501"/>
      <c r="AF155" s="501"/>
      <c r="AG155" s="501"/>
      <c r="AH155" s="501"/>
      <c r="AI155" s="501"/>
      <c r="AJ155" s="501"/>
      <c r="AK155" s="501"/>
      <c r="AL155" s="501"/>
      <c r="AM155" s="501">
        <f>IF($C$155="","",AM36+AM75+AM114+AM153)</f>
        <v>1979503</v>
      </c>
      <c r="AN155" s="501"/>
      <c r="AO155" s="501"/>
      <c r="AP155" s="501"/>
      <c r="AQ155" s="501"/>
      <c r="AR155" s="501"/>
      <c r="AS155" s="501"/>
      <c r="AT155" s="501"/>
      <c r="AU155" s="501" t="e">
        <f>IF(C155="","",AU36+AU75+AU114+AU153)</f>
        <v>#REF!</v>
      </c>
      <c r="AV155" s="501"/>
      <c r="AW155" s="501"/>
      <c r="AX155" s="501"/>
      <c r="AY155" s="495">
        <f>IF($C$155="","",AY36+AY75+AY114+AY153)</f>
        <v>1982883</v>
      </c>
      <c r="AZ155" s="495"/>
      <c r="BA155" s="495"/>
      <c r="BB155" s="493"/>
      <c r="BC155" s="129"/>
      <c r="BD155" s="129"/>
      <c r="BE155" s="129"/>
      <c r="BF155" s="129"/>
      <c r="BG155" s="129"/>
      <c r="BH155" s="129"/>
      <c r="BI155" s="129"/>
    </row>
    <row r="156" spans="1:61">
      <c r="A156" s="503"/>
      <c r="B156" s="503"/>
      <c r="C156" s="503"/>
      <c r="D156" s="503"/>
      <c r="E156" s="503"/>
      <c r="F156" s="503"/>
      <c r="G156" s="503"/>
      <c r="H156" s="503"/>
      <c r="I156" s="503"/>
      <c r="J156" s="503"/>
      <c r="K156" s="503"/>
      <c r="L156" s="504"/>
      <c r="M156" s="504"/>
      <c r="N156" s="504"/>
      <c r="O156" s="504"/>
      <c r="P156" s="504"/>
      <c r="Q156" s="504"/>
      <c r="R156" s="504"/>
      <c r="S156" s="504"/>
      <c r="T156" s="504"/>
      <c r="U156" s="504"/>
      <c r="V156" s="504"/>
      <c r="W156" s="504"/>
      <c r="X156" s="505"/>
      <c r="Y156" s="505"/>
      <c r="Z156" s="505"/>
      <c r="AA156" s="502"/>
      <c r="AB156" s="502"/>
      <c r="AC156" s="502"/>
      <c r="AD156" s="502"/>
      <c r="AE156" s="501"/>
      <c r="AF156" s="501"/>
      <c r="AG156" s="501"/>
      <c r="AH156" s="501"/>
      <c r="AI156" s="501"/>
      <c r="AJ156" s="501"/>
      <c r="AK156" s="501"/>
      <c r="AL156" s="501"/>
      <c r="AM156" s="501"/>
      <c r="AN156" s="501"/>
      <c r="AO156" s="501"/>
      <c r="AP156" s="501"/>
      <c r="AQ156" s="501"/>
      <c r="AR156" s="501"/>
      <c r="AS156" s="501"/>
      <c r="AT156" s="501"/>
      <c r="AU156" s="501"/>
      <c r="AV156" s="501"/>
      <c r="AW156" s="501"/>
      <c r="AX156" s="501"/>
      <c r="AY156" s="495"/>
      <c r="AZ156" s="495"/>
      <c r="BA156" s="495"/>
      <c r="BB156" s="493"/>
      <c r="BC156" s="129"/>
      <c r="BD156" s="129"/>
      <c r="BE156" s="129"/>
      <c r="BF156" s="129"/>
      <c r="BG156" s="129"/>
      <c r="BH156" s="129"/>
      <c r="BI156" s="129"/>
    </row>
    <row r="157" spans="1:61" ht="13.5" customHeight="1">
      <c r="A157" s="517" t="s">
        <v>139</v>
      </c>
      <c r="B157" s="517"/>
      <c r="C157" s="517"/>
      <c r="D157" s="517"/>
      <c r="E157" s="517"/>
      <c r="F157" s="517"/>
      <c r="G157" s="517"/>
      <c r="H157" s="517"/>
      <c r="I157" s="517"/>
      <c r="J157" s="517"/>
      <c r="K157" s="521" t="str">
        <f>IF(C162="","","市産材（材積・金額）内訳表")</f>
        <v/>
      </c>
      <c r="L157" s="521"/>
      <c r="M157" s="521"/>
      <c r="N157" s="521"/>
      <c r="O157" s="521"/>
      <c r="P157" s="521"/>
      <c r="Q157" s="521"/>
      <c r="R157" s="521"/>
      <c r="S157" s="521"/>
      <c r="T157" s="521"/>
      <c r="U157" s="521"/>
      <c r="V157" s="521"/>
      <c r="W157" s="521"/>
      <c r="X157" s="521"/>
      <c r="Y157" s="521"/>
      <c r="Z157" s="521"/>
      <c r="AA157" s="521"/>
      <c r="AB157" s="521"/>
      <c r="AC157" s="521"/>
      <c r="AD157" s="521"/>
      <c r="AE157" s="521"/>
      <c r="AF157" s="521"/>
      <c r="AG157" s="521"/>
      <c r="AH157" s="521"/>
      <c r="AI157" s="521"/>
      <c r="AJ157" s="521"/>
      <c r="AK157" s="521"/>
      <c r="AL157" s="521"/>
      <c r="AM157" s="521"/>
      <c r="AN157" s="521"/>
      <c r="AO157" s="135"/>
      <c r="AP157" s="135"/>
      <c r="AQ157" s="135"/>
      <c r="AR157" s="135"/>
      <c r="AS157" s="135"/>
      <c r="AT157" s="135"/>
      <c r="AU157" s="520" t="str">
        <f>IF(C162="","","4page")</f>
        <v/>
      </c>
      <c r="AV157" s="520"/>
      <c r="AW157" s="520"/>
      <c r="AX157" s="520"/>
      <c r="AY157" s="129"/>
      <c r="AZ157" s="129"/>
      <c r="BA157" s="129"/>
      <c r="BB157" s="129"/>
      <c r="BC157" s="129"/>
      <c r="BD157" s="129"/>
      <c r="BE157" s="129"/>
      <c r="BF157" s="129"/>
      <c r="BG157" s="129"/>
      <c r="BH157" s="129"/>
      <c r="BI157" s="129"/>
    </row>
    <row r="158" spans="1:61" ht="13.5" customHeight="1">
      <c r="A158" s="132"/>
      <c r="B158" s="132"/>
      <c r="C158" s="132"/>
      <c r="D158" s="132"/>
      <c r="E158" s="133"/>
      <c r="F158" s="133"/>
      <c r="G158" s="133"/>
      <c r="H158" s="133"/>
      <c r="I158" s="133"/>
      <c r="J158" s="133"/>
      <c r="K158" s="522"/>
      <c r="L158" s="522"/>
      <c r="M158" s="522"/>
      <c r="N158" s="522"/>
      <c r="O158" s="522"/>
      <c r="P158" s="522"/>
      <c r="Q158" s="522"/>
      <c r="R158" s="522"/>
      <c r="S158" s="522"/>
      <c r="T158" s="522"/>
      <c r="U158" s="522"/>
      <c r="V158" s="522"/>
      <c r="W158" s="522"/>
      <c r="X158" s="522"/>
      <c r="Y158" s="522"/>
      <c r="Z158" s="522"/>
      <c r="AA158" s="522"/>
      <c r="AB158" s="522"/>
      <c r="AC158" s="522"/>
      <c r="AD158" s="522"/>
      <c r="AE158" s="522"/>
      <c r="AF158" s="522"/>
      <c r="AG158" s="522"/>
      <c r="AH158" s="522"/>
      <c r="AI158" s="522"/>
      <c r="AJ158" s="522"/>
      <c r="AK158" s="522"/>
      <c r="AL158" s="522"/>
      <c r="AM158" s="522"/>
      <c r="AN158" s="522"/>
      <c r="AO158" s="133"/>
      <c r="AP158" s="133"/>
      <c r="AQ158" s="133"/>
      <c r="AR158" s="133"/>
      <c r="AS158" s="133"/>
      <c r="AT158" s="133"/>
      <c r="AU158" s="520"/>
      <c r="AV158" s="520"/>
      <c r="AW158" s="520"/>
      <c r="AX158" s="520"/>
      <c r="AY158" s="129"/>
      <c r="AZ158" s="129"/>
      <c r="BA158" s="129"/>
      <c r="BB158" s="129"/>
      <c r="BC158" s="129"/>
      <c r="BD158" s="129"/>
      <c r="BE158" s="129"/>
      <c r="BF158" s="129"/>
      <c r="BG158" s="129"/>
      <c r="BH158" s="129"/>
      <c r="BI158" s="129"/>
    </row>
    <row r="159" spans="1:61" ht="13.5" customHeight="1">
      <c r="A159" s="503" t="s">
        <v>3</v>
      </c>
      <c r="B159" s="503"/>
      <c r="C159" s="503" t="s">
        <v>2</v>
      </c>
      <c r="D159" s="503"/>
      <c r="E159" s="503"/>
      <c r="F159" s="503"/>
      <c r="G159" s="503"/>
      <c r="H159" s="503"/>
      <c r="I159" s="503" t="s">
        <v>0</v>
      </c>
      <c r="J159" s="503"/>
      <c r="K159" s="503"/>
      <c r="L159" s="507" t="s">
        <v>4</v>
      </c>
      <c r="M159" s="503"/>
      <c r="N159" s="503"/>
      <c r="O159" s="507" t="s">
        <v>5</v>
      </c>
      <c r="P159" s="503"/>
      <c r="Q159" s="503"/>
      <c r="R159" s="507" t="s">
        <v>6</v>
      </c>
      <c r="S159" s="503"/>
      <c r="T159" s="503"/>
      <c r="U159" s="507" t="s">
        <v>7</v>
      </c>
      <c r="V159" s="503"/>
      <c r="W159" s="503"/>
      <c r="X159" s="507" t="s">
        <v>8</v>
      </c>
      <c r="Y159" s="503"/>
      <c r="Z159" s="503"/>
      <c r="AA159" s="507" t="s">
        <v>9</v>
      </c>
      <c r="AB159" s="507"/>
      <c r="AC159" s="503"/>
      <c r="AD159" s="503"/>
      <c r="AE159" s="507" t="s">
        <v>208</v>
      </c>
      <c r="AF159" s="503"/>
      <c r="AG159" s="503"/>
      <c r="AH159" s="503"/>
      <c r="AI159" s="507" t="s">
        <v>206</v>
      </c>
      <c r="AJ159" s="507"/>
      <c r="AK159" s="507"/>
      <c r="AL159" s="507"/>
      <c r="AM159" s="507" t="s">
        <v>10</v>
      </c>
      <c r="AN159" s="507"/>
      <c r="AO159" s="507"/>
      <c r="AP159" s="507"/>
      <c r="AQ159" s="507" t="s">
        <v>207</v>
      </c>
      <c r="AR159" s="507"/>
      <c r="AS159" s="507"/>
      <c r="AT159" s="507"/>
      <c r="AU159" s="508" t="s">
        <v>140</v>
      </c>
      <c r="AV159" s="509"/>
      <c r="AW159" s="509"/>
      <c r="AX159" s="510"/>
      <c r="AY159" s="496" t="s">
        <v>156</v>
      </c>
      <c r="AZ159" s="497"/>
      <c r="BA159" s="497"/>
      <c r="BB159" s="497"/>
      <c r="BC159" s="499" t="s">
        <v>157</v>
      </c>
      <c r="BD159" s="499"/>
      <c r="BE159" s="499"/>
      <c r="BF159" s="499"/>
      <c r="BG159" s="500" t="s">
        <v>158</v>
      </c>
      <c r="BH159" s="500"/>
      <c r="BI159" s="500"/>
    </row>
    <row r="160" spans="1:61">
      <c r="A160" s="503"/>
      <c r="B160" s="503"/>
      <c r="C160" s="503"/>
      <c r="D160" s="503"/>
      <c r="E160" s="503"/>
      <c r="F160" s="503"/>
      <c r="G160" s="503"/>
      <c r="H160" s="503"/>
      <c r="I160" s="503"/>
      <c r="J160" s="503"/>
      <c r="K160" s="503"/>
      <c r="L160" s="503"/>
      <c r="M160" s="503"/>
      <c r="N160" s="503"/>
      <c r="O160" s="503"/>
      <c r="P160" s="503"/>
      <c r="Q160" s="503"/>
      <c r="R160" s="503"/>
      <c r="S160" s="503"/>
      <c r="T160" s="503"/>
      <c r="U160" s="503"/>
      <c r="V160" s="503"/>
      <c r="W160" s="503"/>
      <c r="X160" s="503"/>
      <c r="Y160" s="503"/>
      <c r="Z160" s="503"/>
      <c r="AA160" s="503"/>
      <c r="AB160" s="503"/>
      <c r="AC160" s="503"/>
      <c r="AD160" s="503"/>
      <c r="AE160" s="503"/>
      <c r="AF160" s="503"/>
      <c r="AG160" s="503"/>
      <c r="AH160" s="503"/>
      <c r="AI160" s="507"/>
      <c r="AJ160" s="507"/>
      <c r="AK160" s="507"/>
      <c r="AL160" s="507"/>
      <c r="AM160" s="507"/>
      <c r="AN160" s="507"/>
      <c r="AO160" s="507"/>
      <c r="AP160" s="507"/>
      <c r="AQ160" s="507"/>
      <c r="AR160" s="507"/>
      <c r="AS160" s="507"/>
      <c r="AT160" s="507"/>
      <c r="AU160" s="511"/>
      <c r="AV160" s="512"/>
      <c r="AW160" s="512"/>
      <c r="AX160" s="513"/>
      <c r="AY160" s="498"/>
      <c r="AZ160" s="497"/>
      <c r="BA160" s="497"/>
      <c r="BB160" s="497"/>
      <c r="BC160" s="499"/>
      <c r="BD160" s="499"/>
      <c r="BE160" s="499"/>
      <c r="BF160" s="499"/>
      <c r="BG160" s="500"/>
      <c r="BH160" s="500"/>
      <c r="BI160" s="500"/>
    </row>
    <row r="161" spans="1:61">
      <c r="A161" s="503"/>
      <c r="B161" s="503"/>
      <c r="C161" s="503"/>
      <c r="D161" s="503"/>
      <c r="E161" s="503"/>
      <c r="F161" s="503"/>
      <c r="G161" s="503"/>
      <c r="H161" s="503"/>
      <c r="I161" s="503"/>
      <c r="J161" s="503"/>
      <c r="K161" s="503"/>
      <c r="L161" s="503"/>
      <c r="M161" s="503"/>
      <c r="N161" s="503"/>
      <c r="O161" s="503"/>
      <c r="P161" s="503"/>
      <c r="Q161" s="503"/>
      <c r="R161" s="503"/>
      <c r="S161" s="503"/>
      <c r="T161" s="503"/>
      <c r="U161" s="503"/>
      <c r="V161" s="503"/>
      <c r="W161" s="503"/>
      <c r="X161" s="503"/>
      <c r="Y161" s="503"/>
      <c r="Z161" s="503"/>
      <c r="AA161" s="503"/>
      <c r="AB161" s="503"/>
      <c r="AC161" s="503"/>
      <c r="AD161" s="503"/>
      <c r="AE161" s="503"/>
      <c r="AF161" s="503"/>
      <c r="AG161" s="503"/>
      <c r="AH161" s="503"/>
      <c r="AI161" s="507"/>
      <c r="AJ161" s="507"/>
      <c r="AK161" s="507"/>
      <c r="AL161" s="507"/>
      <c r="AM161" s="507"/>
      <c r="AN161" s="507"/>
      <c r="AO161" s="507"/>
      <c r="AP161" s="507"/>
      <c r="AQ161" s="507"/>
      <c r="AR161" s="507"/>
      <c r="AS161" s="507"/>
      <c r="AT161" s="507"/>
      <c r="AU161" s="514"/>
      <c r="AV161" s="515"/>
      <c r="AW161" s="515"/>
      <c r="AX161" s="516"/>
      <c r="AY161" s="498"/>
      <c r="AZ161" s="497"/>
      <c r="BA161" s="497"/>
      <c r="BB161" s="497"/>
      <c r="BC161" s="499"/>
      <c r="BD161" s="499"/>
      <c r="BE161" s="499"/>
      <c r="BF161" s="499"/>
      <c r="BG161" s="500"/>
      <c r="BH161" s="500"/>
      <c r="BI161" s="500"/>
    </row>
    <row r="162" spans="1:61">
      <c r="A162" s="503">
        <v>121</v>
      </c>
      <c r="B162" s="503"/>
      <c r="C162" s="503" t="str">
        <f>IF(入力ｼｰﾄ2!O162="","",入力ｼｰﾄ2!O162)</f>
        <v/>
      </c>
      <c r="D162" s="503"/>
      <c r="E162" s="503"/>
      <c r="F162" s="503"/>
      <c r="G162" s="503"/>
      <c r="H162" s="503"/>
      <c r="I162" s="506" t="e">
        <f>IF(入力ｼｰﾄ2!#REF!="","",入力ｼｰﾄ2!#REF!)</f>
        <v>#REF!</v>
      </c>
      <c r="J162" s="506"/>
      <c r="K162" s="506"/>
      <c r="L162" s="504">
        <f>IF(入力ｼｰﾄ2!U162="",0,入力ｼｰﾄ2!U162)</f>
        <v>0</v>
      </c>
      <c r="M162" s="504"/>
      <c r="N162" s="504"/>
      <c r="O162" s="504">
        <f>IF(入力ｼｰﾄ2!X162="",0,入力ｼｰﾄ2!X162)</f>
        <v>0</v>
      </c>
      <c r="P162" s="504"/>
      <c r="Q162" s="504"/>
      <c r="R162" s="504">
        <f>IF(入力ｼｰﾄ2!AA162="",0,入力ｼｰﾄ2!AA162)</f>
        <v>0</v>
      </c>
      <c r="S162" s="504"/>
      <c r="T162" s="504"/>
      <c r="U162" s="502">
        <f t="shared" ref="U162:U191" si="28">ROUNDDOWN(L162*O162*R162,4)</f>
        <v>0</v>
      </c>
      <c r="V162" s="502"/>
      <c r="W162" s="502"/>
      <c r="X162" s="503">
        <f>IF(入力ｼｰﾄ2!AG162="",0,入力ｼｰﾄ2!AG162)</f>
        <v>0</v>
      </c>
      <c r="Y162" s="503"/>
      <c r="Z162" s="503"/>
      <c r="AA162" s="502">
        <f t="shared" ref="AA162:AA191" si="29">ROUNDDOWN(U162*X162,4)</f>
        <v>0</v>
      </c>
      <c r="AB162" s="502"/>
      <c r="AC162" s="502"/>
      <c r="AD162" s="502"/>
      <c r="AE162" s="501">
        <f>IF(入力ｼｰﾄ2!AN162="",0,入力ｼｰﾄ2!AN162)</f>
        <v>0</v>
      </c>
      <c r="AF162" s="501"/>
      <c r="AG162" s="501"/>
      <c r="AH162" s="501"/>
      <c r="AI162" s="501" t="str">
        <f>IF(OR(入力ｼｰﾄ2!BU162=TRUE,入力ｼｰﾄ2!BV162=TRUE),13500,IF(入力ｼｰﾄ2!BW162=TRUE,"内装材は","-"))</f>
        <v>-</v>
      </c>
      <c r="AJ162" s="501"/>
      <c r="AK162" s="501"/>
      <c r="AL162" s="501"/>
      <c r="AM162" s="501" t="str">
        <f>IF(AI162="-","-",IF(入力ｼｰﾄ2!BW162=TRUE,"併用付加",ROUNDDOWN(AA162*AI162,0)))</f>
        <v>-</v>
      </c>
      <c r="AN162" s="501"/>
      <c r="AO162" s="501"/>
      <c r="AP162" s="501"/>
      <c r="AQ162" s="501">
        <f>IF(AI162="-",入力ｼｰﾄ2!BX162,MIN((IF((AE162-AI162)&gt;0,AE162-AI162,0)),入力ｼｰﾄ2!BX162))</f>
        <v>0</v>
      </c>
      <c r="AR162" s="501"/>
      <c r="AS162" s="501"/>
      <c r="AT162" s="501"/>
      <c r="AU162" s="501">
        <f t="shared" ref="AU162:AU191" si="30">ROUNDDOWN(AA162*AQ162,0)</f>
        <v>0</v>
      </c>
      <c r="AV162" s="501"/>
      <c r="AW162" s="501"/>
      <c r="AX162" s="501"/>
      <c r="AY162" s="493">
        <f>ROUNDDOWN(L162*O162*R162*X162*AE162,0)</f>
        <v>0</v>
      </c>
      <c r="AZ162" s="494"/>
      <c r="BA162" s="494"/>
      <c r="BB162" s="494"/>
      <c r="BC162" s="494">
        <f>IF(AM162="-",AU162,AM162+AU162)</f>
        <v>0</v>
      </c>
      <c r="BD162" s="494"/>
      <c r="BE162" s="494"/>
      <c r="BF162" s="494"/>
      <c r="BG162" s="494" t="str">
        <f>IF(AY162&gt;=BC162,"OK","NG")</f>
        <v>OK</v>
      </c>
      <c r="BH162" s="494"/>
      <c r="BI162" s="494"/>
    </row>
    <row r="163" spans="1:61">
      <c r="A163" s="503">
        <v>122</v>
      </c>
      <c r="B163" s="503"/>
      <c r="C163" s="503" t="str">
        <f>IF(入力ｼｰﾄ2!O163="","",入力ｼｰﾄ2!O163)</f>
        <v/>
      </c>
      <c r="D163" s="503"/>
      <c r="E163" s="503"/>
      <c r="F163" s="503"/>
      <c r="G163" s="503"/>
      <c r="H163" s="503"/>
      <c r="I163" s="506" t="e">
        <f>IF(入力ｼｰﾄ2!#REF!="","",入力ｼｰﾄ2!#REF!)</f>
        <v>#REF!</v>
      </c>
      <c r="J163" s="506"/>
      <c r="K163" s="506"/>
      <c r="L163" s="504">
        <f>IF(入力ｼｰﾄ2!U163="",0,入力ｼｰﾄ2!U163)</f>
        <v>0</v>
      </c>
      <c r="M163" s="504"/>
      <c r="N163" s="504"/>
      <c r="O163" s="504">
        <f>IF(入力ｼｰﾄ2!X163="",0,入力ｼｰﾄ2!X163)</f>
        <v>0</v>
      </c>
      <c r="P163" s="504"/>
      <c r="Q163" s="504"/>
      <c r="R163" s="504">
        <f>IF(入力ｼｰﾄ2!AA163="",0,入力ｼｰﾄ2!AA163)</f>
        <v>0</v>
      </c>
      <c r="S163" s="504"/>
      <c r="T163" s="504"/>
      <c r="U163" s="502">
        <f t="shared" si="28"/>
        <v>0</v>
      </c>
      <c r="V163" s="502"/>
      <c r="W163" s="502"/>
      <c r="X163" s="503">
        <f>IF(入力ｼｰﾄ2!AG163="",0,入力ｼｰﾄ2!AG163)</f>
        <v>0</v>
      </c>
      <c r="Y163" s="503"/>
      <c r="Z163" s="503"/>
      <c r="AA163" s="502">
        <f t="shared" si="29"/>
        <v>0</v>
      </c>
      <c r="AB163" s="502"/>
      <c r="AC163" s="502"/>
      <c r="AD163" s="502"/>
      <c r="AE163" s="501">
        <f>IF(入力ｼｰﾄ2!AN163="",0,入力ｼｰﾄ2!AN163)</f>
        <v>0</v>
      </c>
      <c r="AF163" s="501"/>
      <c r="AG163" s="501"/>
      <c r="AH163" s="501"/>
      <c r="AI163" s="501" t="str">
        <f>IF(OR(入力ｼｰﾄ2!BU163=TRUE,入力ｼｰﾄ2!BV163=TRUE),13500,IF(入力ｼｰﾄ2!BW163=TRUE,"内装材は","-"))</f>
        <v>-</v>
      </c>
      <c r="AJ163" s="501"/>
      <c r="AK163" s="501"/>
      <c r="AL163" s="501"/>
      <c r="AM163" s="501" t="str">
        <f>IF(AI163="-","-",IF(入力ｼｰﾄ2!BW163=TRUE,"併用付加",ROUNDDOWN(AA163*AI163,0)))</f>
        <v>-</v>
      </c>
      <c r="AN163" s="501"/>
      <c r="AO163" s="501"/>
      <c r="AP163" s="501"/>
      <c r="AQ163" s="501">
        <f>IF(AI163="-",入力ｼｰﾄ2!BX163,MIN((IF((AE163-AI163)&gt;0,AE163-AI163,0)),入力ｼｰﾄ2!BX163))</f>
        <v>0</v>
      </c>
      <c r="AR163" s="501"/>
      <c r="AS163" s="501"/>
      <c r="AT163" s="501"/>
      <c r="AU163" s="501">
        <f t="shared" si="30"/>
        <v>0</v>
      </c>
      <c r="AV163" s="501"/>
      <c r="AW163" s="501"/>
      <c r="AX163" s="501"/>
      <c r="AY163" s="493">
        <f t="shared" ref="AY163:AY191" si="31">ROUNDDOWN(L163*O163*R163*X163*AE163,0)</f>
        <v>0</v>
      </c>
      <c r="AZ163" s="494"/>
      <c r="BA163" s="494"/>
      <c r="BB163" s="494"/>
      <c r="BC163" s="494">
        <f t="shared" ref="BC163:BC191" si="32">IF(AM163="-",AU163,AM163+AU163)</f>
        <v>0</v>
      </c>
      <c r="BD163" s="494"/>
      <c r="BE163" s="494"/>
      <c r="BF163" s="494"/>
      <c r="BG163" s="494" t="str">
        <f t="shared" ref="BG163:BG191" si="33">IF(AY163&gt;=BC163,"OK","NG")</f>
        <v>OK</v>
      </c>
      <c r="BH163" s="494"/>
      <c r="BI163" s="494"/>
    </row>
    <row r="164" spans="1:61">
      <c r="A164" s="503">
        <v>123</v>
      </c>
      <c r="B164" s="503"/>
      <c r="C164" s="503" t="str">
        <f>IF(入力ｼｰﾄ2!O164="","",入力ｼｰﾄ2!O164)</f>
        <v/>
      </c>
      <c r="D164" s="503"/>
      <c r="E164" s="503"/>
      <c r="F164" s="503"/>
      <c r="G164" s="503"/>
      <c r="H164" s="503"/>
      <c r="I164" s="506" t="e">
        <f>IF(入力ｼｰﾄ2!#REF!="","",入力ｼｰﾄ2!#REF!)</f>
        <v>#REF!</v>
      </c>
      <c r="J164" s="506"/>
      <c r="K164" s="506"/>
      <c r="L164" s="504">
        <f>IF(入力ｼｰﾄ2!U164="",0,入力ｼｰﾄ2!U164)</f>
        <v>0</v>
      </c>
      <c r="M164" s="504"/>
      <c r="N164" s="504"/>
      <c r="O164" s="504">
        <f>IF(入力ｼｰﾄ2!X164="",0,入力ｼｰﾄ2!X164)</f>
        <v>0</v>
      </c>
      <c r="P164" s="504"/>
      <c r="Q164" s="504"/>
      <c r="R164" s="504">
        <f>IF(入力ｼｰﾄ2!AA164="",0,入力ｼｰﾄ2!AA164)</f>
        <v>0</v>
      </c>
      <c r="S164" s="504"/>
      <c r="T164" s="504"/>
      <c r="U164" s="502">
        <f t="shared" si="28"/>
        <v>0</v>
      </c>
      <c r="V164" s="502"/>
      <c r="W164" s="502"/>
      <c r="X164" s="503">
        <f>IF(入力ｼｰﾄ2!AG164="",0,入力ｼｰﾄ2!AG164)</f>
        <v>0</v>
      </c>
      <c r="Y164" s="503"/>
      <c r="Z164" s="503"/>
      <c r="AA164" s="502">
        <f t="shared" si="29"/>
        <v>0</v>
      </c>
      <c r="AB164" s="502"/>
      <c r="AC164" s="502"/>
      <c r="AD164" s="502"/>
      <c r="AE164" s="501">
        <f>IF(入力ｼｰﾄ2!AN164="",0,入力ｼｰﾄ2!AN164)</f>
        <v>0</v>
      </c>
      <c r="AF164" s="501"/>
      <c r="AG164" s="501"/>
      <c r="AH164" s="501"/>
      <c r="AI164" s="501" t="str">
        <f>IF(OR(入力ｼｰﾄ2!BU164=TRUE,入力ｼｰﾄ2!BV164=TRUE),13500,IF(入力ｼｰﾄ2!BW164=TRUE,"内装材は","-"))</f>
        <v>-</v>
      </c>
      <c r="AJ164" s="501"/>
      <c r="AK164" s="501"/>
      <c r="AL164" s="501"/>
      <c r="AM164" s="501" t="str">
        <f>IF(AI164="-","-",IF(入力ｼｰﾄ2!BW164=TRUE,"併用付加",ROUNDDOWN(AA164*AI164,0)))</f>
        <v>-</v>
      </c>
      <c r="AN164" s="501"/>
      <c r="AO164" s="501"/>
      <c r="AP164" s="501"/>
      <c r="AQ164" s="501">
        <f>IF(AI164="-",入力ｼｰﾄ2!BX164,MIN((IF((AE164-AI164)&gt;0,AE164-AI164,0)),入力ｼｰﾄ2!BX164))</f>
        <v>0</v>
      </c>
      <c r="AR164" s="501"/>
      <c r="AS164" s="501"/>
      <c r="AT164" s="501"/>
      <c r="AU164" s="501">
        <f t="shared" si="30"/>
        <v>0</v>
      </c>
      <c r="AV164" s="501"/>
      <c r="AW164" s="501"/>
      <c r="AX164" s="501"/>
      <c r="AY164" s="493">
        <f t="shared" si="31"/>
        <v>0</v>
      </c>
      <c r="AZ164" s="494"/>
      <c r="BA164" s="494"/>
      <c r="BB164" s="494"/>
      <c r="BC164" s="494">
        <f t="shared" si="32"/>
        <v>0</v>
      </c>
      <c r="BD164" s="494"/>
      <c r="BE164" s="494"/>
      <c r="BF164" s="494"/>
      <c r="BG164" s="494" t="str">
        <f t="shared" si="33"/>
        <v>OK</v>
      </c>
      <c r="BH164" s="494"/>
      <c r="BI164" s="494"/>
    </row>
    <row r="165" spans="1:61">
      <c r="A165" s="503">
        <v>124</v>
      </c>
      <c r="B165" s="503"/>
      <c r="C165" s="503" t="str">
        <f>IF(入力ｼｰﾄ2!O165="","",入力ｼｰﾄ2!O165)</f>
        <v/>
      </c>
      <c r="D165" s="503"/>
      <c r="E165" s="503"/>
      <c r="F165" s="503"/>
      <c r="G165" s="503"/>
      <c r="H165" s="503"/>
      <c r="I165" s="506" t="e">
        <f>IF(入力ｼｰﾄ2!#REF!="","",入力ｼｰﾄ2!#REF!)</f>
        <v>#REF!</v>
      </c>
      <c r="J165" s="506"/>
      <c r="K165" s="506"/>
      <c r="L165" s="504">
        <f>IF(入力ｼｰﾄ2!U165="",0,入力ｼｰﾄ2!U165)</f>
        <v>0</v>
      </c>
      <c r="M165" s="504"/>
      <c r="N165" s="504"/>
      <c r="O165" s="504">
        <f>IF(入力ｼｰﾄ2!X165="",0,入力ｼｰﾄ2!X165)</f>
        <v>0</v>
      </c>
      <c r="P165" s="504"/>
      <c r="Q165" s="504"/>
      <c r="R165" s="504">
        <f>IF(入力ｼｰﾄ2!AA165="",0,入力ｼｰﾄ2!AA165)</f>
        <v>0</v>
      </c>
      <c r="S165" s="504"/>
      <c r="T165" s="504"/>
      <c r="U165" s="502">
        <f t="shared" si="28"/>
        <v>0</v>
      </c>
      <c r="V165" s="502"/>
      <c r="W165" s="502"/>
      <c r="X165" s="503">
        <f>IF(入力ｼｰﾄ2!AG165="",0,入力ｼｰﾄ2!AG165)</f>
        <v>0</v>
      </c>
      <c r="Y165" s="503"/>
      <c r="Z165" s="503"/>
      <c r="AA165" s="502">
        <f t="shared" si="29"/>
        <v>0</v>
      </c>
      <c r="AB165" s="502"/>
      <c r="AC165" s="502"/>
      <c r="AD165" s="502"/>
      <c r="AE165" s="501">
        <f>IF(入力ｼｰﾄ2!AN165="",0,入力ｼｰﾄ2!AN165)</f>
        <v>0</v>
      </c>
      <c r="AF165" s="501"/>
      <c r="AG165" s="501"/>
      <c r="AH165" s="501"/>
      <c r="AI165" s="501" t="str">
        <f>IF(OR(入力ｼｰﾄ2!BU165=TRUE,入力ｼｰﾄ2!BV165=TRUE),13500,IF(入力ｼｰﾄ2!BW165=TRUE,"内装材は","-"))</f>
        <v>-</v>
      </c>
      <c r="AJ165" s="501"/>
      <c r="AK165" s="501"/>
      <c r="AL165" s="501"/>
      <c r="AM165" s="501" t="str">
        <f>IF(AI165="-","-",IF(入力ｼｰﾄ2!BW165=TRUE,"併用付加",ROUNDDOWN(AA165*AI165,0)))</f>
        <v>-</v>
      </c>
      <c r="AN165" s="501"/>
      <c r="AO165" s="501"/>
      <c r="AP165" s="501"/>
      <c r="AQ165" s="501">
        <f>IF(AI165="-",入力ｼｰﾄ2!BX165,MIN((IF((AE165-AI165)&gt;0,AE165-AI165,0)),入力ｼｰﾄ2!BX165))</f>
        <v>0</v>
      </c>
      <c r="AR165" s="501"/>
      <c r="AS165" s="501"/>
      <c r="AT165" s="501"/>
      <c r="AU165" s="501">
        <f t="shared" si="30"/>
        <v>0</v>
      </c>
      <c r="AV165" s="501"/>
      <c r="AW165" s="501"/>
      <c r="AX165" s="501"/>
      <c r="AY165" s="493">
        <f t="shared" si="31"/>
        <v>0</v>
      </c>
      <c r="AZ165" s="494"/>
      <c r="BA165" s="494"/>
      <c r="BB165" s="494"/>
      <c r="BC165" s="494">
        <f t="shared" si="32"/>
        <v>0</v>
      </c>
      <c r="BD165" s="494"/>
      <c r="BE165" s="494"/>
      <c r="BF165" s="494"/>
      <c r="BG165" s="494" t="str">
        <f t="shared" si="33"/>
        <v>OK</v>
      </c>
      <c r="BH165" s="494"/>
      <c r="BI165" s="494"/>
    </row>
    <row r="166" spans="1:61">
      <c r="A166" s="503">
        <v>125</v>
      </c>
      <c r="B166" s="503"/>
      <c r="C166" s="503" t="str">
        <f>IF(入力ｼｰﾄ2!O166="","",入力ｼｰﾄ2!O166)</f>
        <v/>
      </c>
      <c r="D166" s="503"/>
      <c r="E166" s="503"/>
      <c r="F166" s="503"/>
      <c r="G166" s="503"/>
      <c r="H166" s="503"/>
      <c r="I166" s="506" t="e">
        <f>IF(入力ｼｰﾄ2!#REF!="","",入力ｼｰﾄ2!#REF!)</f>
        <v>#REF!</v>
      </c>
      <c r="J166" s="506"/>
      <c r="K166" s="506"/>
      <c r="L166" s="504">
        <f>IF(入力ｼｰﾄ2!U166="",0,入力ｼｰﾄ2!U166)</f>
        <v>0</v>
      </c>
      <c r="M166" s="504"/>
      <c r="N166" s="504"/>
      <c r="O166" s="504">
        <f>IF(入力ｼｰﾄ2!X166="",0,入力ｼｰﾄ2!X166)</f>
        <v>0</v>
      </c>
      <c r="P166" s="504"/>
      <c r="Q166" s="504"/>
      <c r="R166" s="504">
        <f>IF(入力ｼｰﾄ2!AA166="",0,入力ｼｰﾄ2!AA166)</f>
        <v>0</v>
      </c>
      <c r="S166" s="504"/>
      <c r="T166" s="504"/>
      <c r="U166" s="502">
        <f t="shared" si="28"/>
        <v>0</v>
      </c>
      <c r="V166" s="502"/>
      <c r="W166" s="502"/>
      <c r="X166" s="503">
        <f>IF(入力ｼｰﾄ2!AG166="",0,入力ｼｰﾄ2!AG166)</f>
        <v>0</v>
      </c>
      <c r="Y166" s="503"/>
      <c r="Z166" s="503"/>
      <c r="AA166" s="502">
        <f t="shared" si="29"/>
        <v>0</v>
      </c>
      <c r="AB166" s="502"/>
      <c r="AC166" s="502"/>
      <c r="AD166" s="502"/>
      <c r="AE166" s="501">
        <f>IF(入力ｼｰﾄ2!AN166="",0,入力ｼｰﾄ2!AN166)</f>
        <v>0</v>
      </c>
      <c r="AF166" s="501"/>
      <c r="AG166" s="501"/>
      <c r="AH166" s="501"/>
      <c r="AI166" s="501" t="str">
        <f>IF(OR(入力ｼｰﾄ2!BU166=TRUE,入力ｼｰﾄ2!BV166=TRUE),13500,IF(入力ｼｰﾄ2!BW166=TRUE,"内装材は","-"))</f>
        <v>-</v>
      </c>
      <c r="AJ166" s="501"/>
      <c r="AK166" s="501"/>
      <c r="AL166" s="501"/>
      <c r="AM166" s="501" t="str">
        <f>IF(AI166="-","-",IF(入力ｼｰﾄ2!BW166=TRUE,"併用付加",ROUNDDOWN(AA166*AI166,0)))</f>
        <v>-</v>
      </c>
      <c r="AN166" s="501"/>
      <c r="AO166" s="501"/>
      <c r="AP166" s="501"/>
      <c r="AQ166" s="501">
        <f>IF(AI166="-",入力ｼｰﾄ2!BX166,MIN((IF((AE166-AI166)&gt;0,AE166-AI166,0)),入力ｼｰﾄ2!BX166))</f>
        <v>0</v>
      </c>
      <c r="AR166" s="501"/>
      <c r="AS166" s="501"/>
      <c r="AT166" s="501"/>
      <c r="AU166" s="501">
        <f t="shared" si="30"/>
        <v>0</v>
      </c>
      <c r="AV166" s="501"/>
      <c r="AW166" s="501"/>
      <c r="AX166" s="501"/>
      <c r="AY166" s="493">
        <f t="shared" si="31"/>
        <v>0</v>
      </c>
      <c r="AZ166" s="494"/>
      <c r="BA166" s="494"/>
      <c r="BB166" s="494"/>
      <c r="BC166" s="494">
        <f t="shared" si="32"/>
        <v>0</v>
      </c>
      <c r="BD166" s="494"/>
      <c r="BE166" s="494"/>
      <c r="BF166" s="494"/>
      <c r="BG166" s="494" t="str">
        <f t="shared" si="33"/>
        <v>OK</v>
      </c>
      <c r="BH166" s="494"/>
      <c r="BI166" s="494"/>
    </row>
    <row r="167" spans="1:61">
      <c r="A167" s="503">
        <v>126</v>
      </c>
      <c r="B167" s="503"/>
      <c r="C167" s="503" t="str">
        <f>IF(入力ｼｰﾄ2!O167="","",入力ｼｰﾄ2!O167)</f>
        <v/>
      </c>
      <c r="D167" s="503"/>
      <c r="E167" s="503"/>
      <c r="F167" s="503"/>
      <c r="G167" s="503"/>
      <c r="H167" s="503"/>
      <c r="I167" s="506" t="e">
        <f>IF(入力ｼｰﾄ2!#REF!="","",入力ｼｰﾄ2!#REF!)</f>
        <v>#REF!</v>
      </c>
      <c r="J167" s="506"/>
      <c r="K167" s="506"/>
      <c r="L167" s="504">
        <f>IF(入力ｼｰﾄ2!U167="",0,入力ｼｰﾄ2!U167)</f>
        <v>0</v>
      </c>
      <c r="M167" s="504"/>
      <c r="N167" s="504"/>
      <c r="O167" s="504">
        <f>IF(入力ｼｰﾄ2!X167="",0,入力ｼｰﾄ2!X167)</f>
        <v>0</v>
      </c>
      <c r="P167" s="504"/>
      <c r="Q167" s="504"/>
      <c r="R167" s="504">
        <f>IF(入力ｼｰﾄ2!AA167="",0,入力ｼｰﾄ2!AA167)</f>
        <v>0</v>
      </c>
      <c r="S167" s="504"/>
      <c r="T167" s="504"/>
      <c r="U167" s="502">
        <f t="shared" si="28"/>
        <v>0</v>
      </c>
      <c r="V167" s="502"/>
      <c r="W167" s="502"/>
      <c r="X167" s="503">
        <f>IF(入力ｼｰﾄ2!AG167="",0,入力ｼｰﾄ2!AG167)</f>
        <v>0</v>
      </c>
      <c r="Y167" s="503"/>
      <c r="Z167" s="503"/>
      <c r="AA167" s="502">
        <f t="shared" si="29"/>
        <v>0</v>
      </c>
      <c r="AB167" s="502"/>
      <c r="AC167" s="502"/>
      <c r="AD167" s="502"/>
      <c r="AE167" s="501">
        <f>IF(入力ｼｰﾄ2!AN167="",0,入力ｼｰﾄ2!AN167)</f>
        <v>0</v>
      </c>
      <c r="AF167" s="501"/>
      <c r="AG167" s="501"/>
      <c r="AH167" s="501"/>
      <c r="AI167" s="501" t="str">
        <f>IF(OR(入力ｼｰﾄ2!BU167=TRUE,入力ｼｰﾄ2!BV167=TRUE),13500,IF(入力ｼｰﾄ2!BW167=TRUE,"内装材は","-"))</f>
        <v>-</v>
      </c>
      <c r="AJ167" s="501"/>
      <c r="AK167" s="501"/>
      <c r="AL167" s="501"/>
      <c r="AM167" s="501" t="str">
        <f>IF(AI167="-","-",IF(入力ｼｰﾄ2!BW167=TRUE,"併用付加",ROUNDDOWN(AA167*AI167,0)))</f>
        <v>-</v>
      </c>
      <c r="AN167" s="501"/>
      <c r="AO167" s="501"/>
      <c r="AP167" s="501"/>
      <c r="AQ167" s="501">
        <f>IF(AI167="-",入力ｼｰﾄ2!BX167,MIN((IF((AE167-AI167)&gt;0,AE167-AI167,0)),入力ｼｰﾄ2!BX167))</f>
        <v>0</v>
      </c>
      <c r="AR167" s="501"/>
      <c r="AS167" s="501"/>
      <c r="AT167" s="501"/>
      <c r="AU167" s="501">
        <f t="shared" si="30"/>
        <v>0</v>
      </c>
      <c r="AV167" s="501"/>
      <c r="AW167" s="501"/>
      <c r="AX167" s="501"/>
      <c r="AY167" s="493">
        <f t="shared" si="31"/>
        <v>0</v>
      </c>
      <c r="AZ167" s="494"/>
      <c r="BA167" s="494"/>
      <c r="BB167" s="494"/>
      <c r="BC167" s="494">
        <f t="shared" si="32"/>
        <v>0</v>
      </c>
      <c r="BD167" s="494"/>
      <c r="BE167" s="494"/>
      <c r="BF167" s="494"/>
      <c r="BG167" s="494" t="str">
        <f t="shared" si="33"/>
        <v>OK</v>
      </c>
      <c r="BH167" s="494"/>
      <c r="BI167" s="494"/>
    </row>
    <row r="168" spans="1:61">
      <c r="A168" s="503">
        <v>127</v>
      </c>
      <c r="B168" s="503"/>
      <c r="C168" s="503" t="str">
        <f>IF(入力ｼｰﾄ2!O168="","",入力ｼｰﾄ2!O168)</f>
        <v/>
      </c>
      <c r="D168" s="503"/>
      <c r="E168" s="503"/>
      <c r="F168" s="503"/>
      <c r="G168" s="503"/>
      <c r="H168" s="503"/>
      <c r="I168" s="506" t="e">
        <f>IF(入力ｼｰﾄ2!#REF!="","",入力ｼｰﾄ2!#REF!)</f>
        <v>#REF!</v>
      </c>
      <c r="J168" s="506"/>
      <c r="K168" s="506"/>
      <c r="L168" s="504">
        <f>IF(入力ｼｰﾄ2!U168="",0,入力ｼｰﾄ2!U168)</f>
        <v>0</v>
      </c>
      <c r="M168" s="504"/>
      <c r="N168" s="504"/>
      <c r="O168" s="504">
        <f>IF(入力ｼｰﾄ2!X168="",0,入力ｼｰﾄ2!X168)</f>
        <v>0</v>
      </c>
      <c r="P168" s="504"/>
      <c r="Q168" s="504"/>
      <c r="R168" s="504">
        <f>IF(入力ｼｰﾄ2!AA168="",0,入力ｼｰﾄ2!AA168)</f>
        <v>0</v>
      </c>
      <c r="S168" s="504"/>
      <c r="T168" s="504"/>
      <c r="U168" s="502">
        <f t="shared" si="28"/>
        <v>0</v>
      </c>
      <c r="V168" s="502"/>
      <c r="W168" s="502"/>
      <c r="X168" s="503">
        <f>IF(入力ｼｰﾄ2!AG168="",0,入力ｼｰﾄ2!AG168)</f>
        <v>0</v>
      </c>
      <c r="Y168" s="503"/>
      <c r="Z168" s="503"/>
      <c r="AA168" s="502">
        <f t="shared" si="29"/>
        <v>0</v>
      </c>
      <c r="AB168" s="502"/>
      <c r="AC168" s="502"/>
      <c r="AD168" s="502"/>
      <c r="AE168" s="501">
        <f>IF(入力ｼｰﾄ2!AN168="",0,入力ｼｰﾄ2!AN168)</f>
        <v>0</v>
      </c>
      <c r="AF168" s="501"/>
      <c r="AG168" s="501"/>
      <c r="AH168" s="501"/>
      <c r="AI168" s="501" t="str">
        <f>IF(OR(入力ｼｰﾄ2!BU168=TRUE,入力ｼｰﾄ2!BV168=TRUE),13500,IF(入力ｼｰﾄ2!BW168=TRUE,"内装材は","-"))</f>
        <v>-</v>
      </c>
      <c r="AJ168" s="501"/>
      <c r="AK168" s="501"/>
      <c r="AL168" s="501"/>
      <c r="AM168" s="501" t="str">
        <f>IF(AI168="-","-",IF(入力ｼｰﾄ2!BW168=TRUE,"併用付加",ROUNDDOWN(AA168*AI168,0)))</f>
        <v>-</v>
      </c>
      <c r="AN168" s="501"/>
      <c r="AO168" s="501"/>
      <c r="AP168" s="501"/>
      <c r="AQ168" s="501">
        <f>IF(AI168="-",入力ｼｰﾄ2!BX168,MIN((IF((AE168-AI168)&gt;0,AE168-AI168,0)),入力ｼｰﾄ2!BX168))</f>
        <v>0</v>
      </c>
      <c r="AR168" s="501"/>
      <c r="AS168" s="501"/>
      <c r="AT168" s="501"/>
      <c r="AU168" s="501">
        <f t="shared" si="30"/>
        <v>0</v>
      </c>
      <c r="AV168" s="501"/>
      <c r="AW168" s="501"/>
      <c r="AX168" s="501"/>
      <c r="AY168" s="493">
        <f t="shared" si="31"/>
        <v>0</v>
      </c>
      <c r="AZ168" s="494"/>
      <c r="BA168" s="494"/>
      <c r="BB168" s="494"/>
      <c r="BC168" s="494">
        <f t="shared" si="32"/>
        <v>0</v>
      </c>
      <c r="BD168" s="494"/>
      <c r="BE168" s="494"/>
      <c r="BF168" s="494"/>
      <c r="BG168" s="494" t="str">
        <f t="shared" si="33"/>
        <v>OK</v>
      </c>
      <c r="BH168" s="494"/>
      <c r="BI168" s="494"/>
    </row>
    <row r="169" spans="1:61">
      <c r="A169" s="503">
        <v>128</v>
      </c>
      <c r="B169" s="503"/>
      <c r="C169" s="503" t="str">
        <f>IF(入力ｼｰﾄ2!O169="","",入力ｼｰﾄ2!O169)</f>
        <v/>
      </c>
      <c r="D169" s="503"/>
      <c r="E169" s="503"/>
      <c r="F169" s="503"/>
      <c r="G169" s="503"/>
      <c r="H169" s="503"/>
      <c r="I169" s="506" t="e">
        <f>IF(入力ｼｰﾄ2!#REF!="","",入力ｼｰﾄ2!#REF!)</f>
        <v>#REF!</v>
      </c>
      <c r="J169" s="506"/>
      <c r="K169" s="506"/>
      <c r="L169" s="504">
        <f>IF(入力ｼｰﾄ2!U169="",0,入力ｼｰﾄ2!U169)</f>
        <v>0</v>
      </c>
      <c r="M169" s="504"/>
      <c r="N169" s="504"/>
      <c r="O169" s="504">
        <f>IF(入力ｼｰﾄ2!X169="",0,入力ｼｰﾄ2!X169)</f>
        <v>0</v>
      </c>
      <c r="P169" s="504"/>
      <c r="Q169" s="504"/>
      <c r="R169" s="504">
        <f>IF(入力ｼｰﾄ2!AA169="",0,入力ｼｰﾄ2!AA169)</f>
        <v>0</v>
      </c>
      <c r="S169" s="504"/>
      <c r="T169" s="504"/>
      <c r="U169" s="502">
        <f t="shared" si="28"/>
        <v>0</v>
      </c>
      <c r="V169" s="502"/>
      <c r="W169" s="502"/>
      <c r="X169" s="503">
        <f>IF(入力ｼｰﾄ2!AG169="",0,入力ｼｰﾄ2!AG169)</f>
        <v>0</v>
      </c>
      <c r="Y169" s="503"/>
      <c r="Z169" s="503"/>
      <c r="AA169" s="502">
        <f t="shared" si="29"/>
        <v>0</v>
      </c>
      <c r="AB169" s="502"/>
      <c r="AC169" s="502"/>
      <c r="AD169" s="502"/>
      <c r="AE169" s="501">
        <f>IF(入力ｼｰﾄ2!AN169="",0,入力ｼｰﾄ2!AN169)</f>
        <v>0</v>
      </c>
      <c r="AF169" s="501"/>
      <c r="AG169" s="501"/>
      <c r="AH169" s="501"/>
      <c r="AI169" s="501" t="str">
        <f>IF(OR(入力ｼｰﾄ2!BU169=TRUE,入力ｼｰﾄ2!BV169=TRUE),13500,IF(入力ｼｰﾄ2!BW169=TRUE,"内装材は","-"))</f>
        <v>-</v>
      </c>
      <c r="AJ169" s="501"/>
      <c r="AK169" s="501"/>
      <c r="AL169" s="501"/>
      <c r="AM169" s="501" t="str">
        <f>IF(AI169="-","-",IF(入力ｼｰﾄ2!BW169=TRUE,"併用付加",ROUNDDOWN(AA169*AI169,0)))</f>
        <v>-</v>
      </c>
      <c r="AN169" s="501"/>
      <c r="AO169" s="501"/>
      <c r="AP169" s="501"/>
      <c r="AQ169" s="501">
        <f>IF(AI169="-",入力ｼｰﾄ2!BX169,MIN((IF((AE169-AI169)&gt;0,AE169-AI169,0)),入力ｼｰﾄ2!BX169))</f>
        <v>0</v>
      </c>
      <c r="AR169" s="501"/>
      <c r="AS169" s="501"/>
      <c r="AT169" s="501"/>
      <c r="AU169" s="501">
        <f t="shared" si="30"/>
        <v>0</v>
      </c>
      <c r="AV169" s="501"/>
      <c r="AW169" s="501"/>
      <c r="AX169" s="501"/>
      <c r="AY169" s="493">
        <f t="shared" si="31"/>
        <v>0</v>
      </c>
      <c r="AZ169" s="494"/>
      <c r="BA169" s="494"/>
      <c r="BB169" s="494"/>
      <c r="BC169" s="494">
        <f t="shared" si="32"/>
        <v>0</v>
      </c>
      <c r="BD169" s="494"/>
      <c r="BE169" s="494"/>
      <c r="BF169" s="494"/>
      <c r="BG169" s="494" t="str">
        <f t="shared" si="33"/>
        <v>OK</v>
      </c>
      <c r="BH169" s="494"/>
      <c r="BI169" s="494"/>
    </row>
    <row r="170" spans="1:61">
      <c r="A170" s="503">
        <v>129</v>
      </c>
      <c r="B170" s="503"/>
      <c r="C170" s="503" t="str">
        <f>IF(入力ｼｰﾄ2!O170="","",入力ｼｰﾄ2!O170)</f>
        <v/>
      </c>
      <c r="D170" s="503"/>
      <c r="E170" s="503"/>
      <c r="F170" s="503"/>
      <c r="G170" s="503"/>
      <c r="H170" s="503"/>
      <c r="I170" s="506" t="e">
        <f>IF(入力ｼｰﾄ2!#REF!="","",入力ｼｰﾄ2!#REF!)</f>
        <v>#REF!</v>
      </c>
      <c r="J170" s="506"/>
      <c r="K170" s="506"/>
      <c r="L170" s="504">
        <f>IF(入力ｼｰﾄ2!U170="",0,入力ｼｰﾄ2!U170)</f>
        <v>0</v>
      </c>
      <c r="M170" s="504"/>
      <c r="N170" s="504"/>
      <c r="O170" s="504">
        <f>IF(入力ｼｰﾄ2!X170="",0,入力ｼｰﾄ2!X170)</f>
        <v>0</v>
      </c>
      <c r="P170" s="504"/>
      <c r="Q170" s="504"/>
      <c r="R170" s="504">
        <f>IF(入力ｼｰﾄ2!AA170="",0,入力ｼｰﾄ2!AA170)</f>
        <v>0</v>
      </c>
      <c r="S170" s="504"/>
      <c r="T170" s="504"/>
      <c r="U170" s="502">
        <f t="shared" si="28"/>
        <v>0</v>
      </c>
      <c r="V170" s="502"/>
      <c r="W170" s="502"/>
      <c r="X170" s="503">
        <f>IF(入力ｼｰﾄ2!AG170="",0,入力ｼｰﾄ2!AG170)</f>
        <v>0</v>
      </c>
      <c r="Y170" s="503"/>
      <c r="Z170" s="503"/>
      <c r="AA170" s="502">
        <f t="shared" si="29"/>
        <v>0</v>
      </c>
      <c r="AB170" s="502"/>
      <c r="AC170" s="502"/>
      <c r="AD170" s="502"/>
      <c r="AE170" s="501">
        <f>IF(入力ｼｰﾄ2!AN170="",0,入力ｼｰﾄ2!AN170)</f>
        <v>0</v>
      </c>
      <c r="AF170" s="501"/>
      <c r="AG170" s="501"/>
      <c r="AH170" s="501"/>
      <c r="AI170" s="501" t="str">
        <f>IF(OR(入力ｼｰﾄ2!BU170=TRUE,入力ｼｰﾄ2!BV170=TRUE),13500,IF(入力ｼｰﾄ2!BW170=TRUE,"内装材は","-"))</f>
        <v>-</v>
      </c>
      <c r="AJ170" s="501"/>
      <c r="AK170" s="501"/>
      <c r="AL170" s="501"/>
      <c r="AM170" s="501" t="str">
        <f>IF(AI170="-","-",IF(入力ｼｰﾄ2!BW170=TRUE,"併用付加",ROUNDDOWN(AA170*AI170,0)))</f>
        <v>-</v>
      </c>
      <c r="AN170" s="501"/>
      <c r="AO170" s="501"/>
      <c r="AP170" s="501"/>
      <c r="AQ170" s="501">
        <f>IF(AI170="-",入力ｼｰﾄ2!BX170,MIN((IF((AE170-AI170)&gt;0,AE170-AI170,0)),入力ｼｰﾄ2!BX170))</f>
        <v>0</v>
      </c>
      <c r="AR170" s="501"/>
      <c r="AS170" s="501"/>
      <c r="AT170" s="501"/>
      <c r="AU170" s="501">
        <f t="shared" si="30"/>
        <v>0</v>
      </c>
      <c r="AV170" s="501"/>
      <c r="AW170" s="501"/>
      <c r="AX170" s="501"/>
      <c r="AY170" s="493">
        <f t="shared" si="31"/>
        <v>0</v>
      </c>
      <c r="AZ170" s="494"/>
      <c r="BA170" s="494"/>
      <c r="BB170" s="494"/>
      <c r="BC170" s="494">
        <f t="shared" si="32"/>
        <v>0</v>
      </c>
      <c r="BD170" s="494"/>
      <c r="BE170" s="494"/>
      <c r="BF170" s="494"/>
      <c r="BG170" s="494" t="str">
        <f t="shared" si="33"/>
        <v>OK</v>
      </c>
      <c r="BH170" s="494"/>
      <c r="BI170" s="494"/>
    </row>
    <row r="171" spans="1:61">
      <c r="A171" s="503">
        <v>130</v>
      </c>
      <c r="B171" s="503"/>
      <c r="C171" s="503" t="str">
        <f>IF(入力ｼｰﾄ2!O171="","",入力ｼｰﾄ2!O171)</f>
        <v/>
      </c>
      <c r="D171" s="503"/>
      <c r="E171" s="503"/>
      <c r="F171" s="503"/>
      <c r="G171" s="503"/>
      <c r="H171" s="503"/>
      <c r="I171" s="506" t="e">
        <f>IF(入力ｼｰﾄ2!#REF!="","",入力ｼｰﾄ2!#REF!)</f>
        <v>#REF!</v>
      </c>
      <c r="J171" s="506"/>
      <c r="K171" s="506"/>
      <c r="L171" s="504">
        <f>IF(入力ｼｰﾄ2!U171="",0,入力ｼｰﾄ2!U171)</f>
        <v>0</v>
      </c>
      <c r="M171" s="504"/>
      <c r="N171" s="504"/>
      <c r="O171" s="504">
        <f>IF(入力ｼｰﾄ2!X171="",0,入力ｼｰﾄ2!X171)</f>
        <v>0</v>
      </c>
      <c r="P171" s="504"/>
      <c r="Q171" s="504"/>
      <c r="R171" s="504">
        <f>IF(入力ｼｰﾄ2!AA171="",0,入力ｼｰﾄ2!AA171)</f>
        <v>0</v>
      </c>
      <c r="S171" s="504"/>
      <c r="T171" s="504"/>
      <c r="U171" s="502">
        <f t="shared" si="28"/>
        <v>0</v>
      </c>
      <c r="V171" s="502"/>
      <c r="W171" s="502"/>
      <c r="X171" s="503">
        <f>IF(入力ｼｰﾄ2!AG171="",0,入力ｼｰﾄ2!AG171)</f>
        <v>0</v>
      </c>
      <c r="Y171" s="503"/>
      <c r="Z171" s="503"/>
      <c r="AA171" s="502">
        <f t="shared" si="29"/>
        <v>0</v>
      </c>
      <c r="AB171" s="502"/>
      <c r="AC171" s="502"/>
      <c r="AD171" s="502"/>
      <c r="AE171" s="501">
        <f>IF(入力ｼｰﾄ2!AN171="",0,入力ｼｰﾄ2!AN171)</f>
        <v>0</v>
      </c>
      <c r="AF171" s="501"/>
      <c r="AG171" s="501"/>
      <c r="AH171" s="501"/>
      <c r="AI171" s="501" t="str">
        <f>IF(OR(入力ｼｰﾄ2!BU171=TRUE,入力ｼｰﾄ2!BV171=TRUE),13500,IF(入力ｼｰﾄ2!BW171=TRUE,"内装材は","-"))</f>
        <v>-</v>
      </c>
      <c r="AJ171" s="501"/>
      <c r="AK171" s="501"/>
      <c r="AL171" s="501"/>
      <c r="AM171" s="501" t="str">
        <f>IF(AI171="-","-",IF(入力ｼｰﾄ2!BW171=TRUE,"併用付加",ROUNDDOWN(AA171*AI171,0)))</f>
        <v>-</v>
      </c>
      <c r="AN171" s="501"/>
      <c r="AO171" s="501"/>
      <c r="AP171" s="501"/>
      <c r="AQ171" s="501">
        <f>IF(AI171="-",入力ｼｰﾄ2!BX171,MIN((IF((AE171-AI171)&gt;0,AE171-AI171,0)),入力ｼｰﾄ2!BX171))</f>
        <v>0</v>
      </c>
      <c r="AR171" s="501"/>
      <c r="AS171" s="501"/>
      <c r="AT171" s="501"/>
      <c r="AU171" s="501">
        <f t="shared" si="30"/>
        <v>0</v>
      </c>
      <c r="AV171" s="501"/>
      <c r="AW171" s="501"/>
      <c r="AX171" s="501"/>
      <c r="AY171" s="493">
        <f t="shared" si="31"/>
        <v>0</v>
      </c>
      <c r="AZ171" s="494"/>
      <c r="BA171" s="494"/>
      <c r="BB171" s="494"/>
      <c r="BC171" s="494">
        <f t="shared" si="32"/>
        <v>0</v>
      </c>
      <c r="BD171" s="494"/>
      <c r="BE171" s="494"/>
      <c r="BF171" s="494"/>
      <c r="BG171" s="494" t="str">
        <f t="shared" si="33"/>
        <v>OK</v>
      </c>
      <c r="BH171" s="494"/>
      <c r="BI171" s="494"/>
    </row>
    <row r="172" spans="1:61">
      <c r="A172" s="503">
        <v>131</v>
      </c>
      <c r="B172" s="503"/>
      <c r="C172" s="503" t="str">
        <f>IF(入力ｼｰﾄ2!O172="","",入力ｼｰﾄ2!O172)</f>
        <v/>
      </c>
      <c r="D172" s="503"/>
      <c r="E172" s="503"/>
      <c r="F172" s="503"/>
      <c r="G172" s="503"/>
      <c r="H172" s="503"/>
      <c r="I172" s="506" t="e">
        <f>IF(入力ｼｰﾄ2!#REF!="","",入力ｼｰﾄ2!#REF!)</f>
        <v>#REF!</v>
      </c>
      <c r="J172" s="506"/>
      <c r="K172" s="506"/>
      <c r="L172" s="504">
        <f>IF(入力ｼｰﾄ2!U172="",0,入力ｼｰﾄ2!U172)</f>
        <v>0</v>
      </c>
      <c r="M172" s="504"/>
      <c r="N172" s="504"/>
      <c r="O172" s="504">
        <f>IF(入力ｼｰﾄ2!X172="",0,入力ｼｰﾄ2!X172)</f>
        <v>0</v>
      </c>
      <c r="P172" s="504"/>
      <c r="Q172" s="504"/>
      <c r="R172" s="504">
        <f>IF(入力ｼｰﾄ2!AA172="",0,入力ｼｰﾄ2!AA172)</f>
        <v>0</v>
      </c>
      <c r="S172" s="504"/>
      <c r="T172" s="504"/>
      <c r="U172" s="502">
        <f t="shared" si="28"/>
        <v>0</v>
      </c>
      <c r="V172" s="502"/>
      <c r="W172" s="502"/>
      <c r="X172" s="503">
        <f>IF(入力ｼｰﾄ2!AG172="",0,入力ｼｰﾄ2!AG172)</f>
        <v>0</v>
      </c>
      <c r="Y172" s="503"/>
      <c r="Z172" s="503"/>
      <c r="AA172" s="502">
        <f t="shared" si="29"/>
        <v>0</v>
      </c>
      <c r="AB172" s="502"/>
      <c r="AC172" s="502"/>
      <c r="AD172" s="502"/>
      <c r="AE172" s="501">
        <f>IF(入力ｼｰﾄ2!AN172="",0,入力ｼｰﾄ2!AN172)</f>
        <v>0</v>
      </c>
      <c r="AF172" s="501"/>
      <c r="AG172" s="501"/>
      <c r="AH172" s="501"/>
      <c r="AI172" s="501" t="str">
        <f>IF(OR(入力ｼｰﾄ2!BU172=TRUE,入力ｼｰﾄ2!BV172=TRUE),13500,IF(入力ｼｰﾄ2!BW172=TRUE,"内装材は","-"))</f>
        <v>-</v>
      </c>
      <c r="AJ172" s="501"/>
      <c r="AK172" s="501"/>
      <c r="AL172" s="501"/>
      <c r="AM172" s="501" t="str">
        <f>IF(AI172="-","-",IF(入力ｼｰﾄ2!BW172=TRUE,"併用付加",ROUNDDOWN(AA172*AI172,0)))</f>
        <v>-</v>
      </c>
      <c r="AN172" s="501"/>
      <c r="AO172" s="501"/>
      <c r="AP172" s="501"/>
      <c r="AQ172" s="501">
        <f>IF(AI172="-",入力ｼｰﾄ2!BX172,MIN((IF((AE172-AI172)&gt;0,AE172-AI172,0)),入力ｼｰﾄ2!BX172))</f>
        <v>0</v>
      </c>
      <c r="AR172" s="501"/>
      <c r="AS172" s="501"/>
      <c r="AT172" s="501"/>
      <c r="AU172" s="501">
        <f t="shared" si="30"/>
        <v>0</v>
      </c>
      <c r="AV172" s="501"/>
      <c r="AW172" s="501"/>
      <c r="AX172" s="501"/>
      <c r="AY172" s="493">
        <f t="shared" si="31"/>
        <v>0</v>
      </c>
      <c r="AZ172" s="494"/>
      <c r="BA172" s="494"/>
      <c r="BB172" s="494"/>
      <c r="BC172" s="494">
        <f t="shared" si="32"/>
        <v>0</v>
      </c>
      <c r="BD172" s="494"/>
      <c r="BE172" s="494"/>
      <c r="BF172" s="494"/>
      <c r="BG172" s="494" t="str">
        <f t="shared" si="33"/>
        <v>OK</v>
      </c>
      <c r="BH172" s="494"/>
      <c r="BI172" s="494"/>
    </row>
    <row r="173" spans="1:61">
      <c r="A173" s="503">
        <v>132</v>
      </c>
      <c r="B173" s="503"/>
      <c r="C173" s="503" t="str">
        <f>IF(入力ｼｰﾄ2!O173="","",入力ｼｰﾄ2!O173)</f>
        <v/>
      </c>
      <c r="D173" s="503"/>
      <c r="E173" s="503"/>
      <c r="F173" s="503"/>
      <c r="G173" s="503"/>
      <c r="H173" s="503"/>
      <c r="I173" s="506" t="e">
        <f>IF(入力ｼｰﾄ2!#REF!="","",入力ｼｰﾄ2!#REF!)</f>
        <v>#REF!</v>
      </c>
      <c r="J173" s="506"/>
      <c r="K173" s="506"/>
      <c r="L173" s="504">
        <f>IF(入力ｼｰﾄ2!U173="",0,入力ｼｰﾄ2!U173)</f>
        <v>0</v>
      </c>
      <c r="M173" s="504"/>
      <c r="N173" s="504"/>
      <c r="O173" s="504">
        <f>IF(入力ｼｰﾄ2!X173="",0,入力ｼｰﾄ2!X173)</f>
        <v>0</v>
      </c>
      <c r="P173" s="504"/>
      <c r="Q173" s="504"/>
      <c r="R173" s="504">
        <f>IF(入力ｼｰﾄ2!AA173="",0,入力ｼｰﾄ2!AA173)</f>
        <v>0</v>
      </c>
      <c r="S173" s="504"/>
      <c r="T173" s="504"/>
      <c r="U173" s="502">
        <f t="shared" si="28"/>
        <v>0</v>
      </c>
      <c r="V173" s="502"/>
      <c r="W173" s="502"/>
      <c r="X173" s="503">
        <f>IF(入力ｼｰﾄ2!AG173="",0,入力ｼｰﾄ2!AG173)</f>
        <v>0</v>
      </c>
      <c r="Y173" s="503"/>
      <c r="Z173" s="503"/>
      <c r="AA173" s="502">
        <f t="shared" si="29"/>
        <v>0</v>
      </c>
      <c r="AB173" s="502"/>
      <c r="AC173" s="502"/>
      <c r="AD173" s="502"/>
      <c r="AE173" s="501">
        <f>IF(入力ｼｰﾄ2!AN173="",0,入力ｼｰﾄ2!AN173)</f>
        <v>0</v>
      </c>
      <c r="AF173" s="501"/>
      <c r="AG173" s="501"/>
      <c r="AH173" s="501"/>
      <c r="AI173" s="501" t="str">
        <f>IF(OR(入力ｼｰﾄ2!BU173=TRUE,入力ｼｰﾄ2!BV173=TRUE),13500,IF(入力ｼｰﾄ2!BW173=TRUE,"内装材は","-"))</f>
        <v>-</v>
      </c>
      <c r="AJ173" s="501"/>
      <c r="AK173" s="501"/>
      <c r="AL173" s="501"/>
      <c r="AM173" s="501" t="str">
        <f>IF(AI173="-","-",IF(入力ｼｰﾄ2!BW173=TRUE,"併用付加",ROUNDDOWN(AA173*AI173,0)))</f>
        <v>-</v>
      </c>
      <c r="AN173" s="501"/>
      <c r="AO173" s="501"/>
      <c r="AP173" s="501"/>
      <c r="AQ173" s="501">
        <f>IF(AI173="-",入力ｼｰﾄ2!BX173,MIN((IF((AE173-AI173)&gt;0,AE173-AI173,0)),入力ｼｰﾄ2!BX173))</f>
        <v>0</v>
      </c>
      <c r="AR173" s="501"/>
      <c r="AS173" s="501"/>
      <c r="AT173" s="501"/>
      <c r="AU173" s="501">
        <f t="shared" si="30"/>
        <v>0</v>
      </c>
      <c r="AV173" s="501"/>
      <c r="AW173" s="501"/>
      <c r="AX173" s="501"/>
      <c r="AY173" s="493">
        <f t="shared" si="31"/>
        <v>0</v>
      </c>
      <c r="AZ173" s="494"/>
      <c r="BA173" s="494"/>
      <c r="BB173" s="494"/>
      <c r="BC173" s="494">
        <f t="shared" si="32"/>
        <v>0</v>
      </c>
      <c r="BD173" s="494"/>
      <c r="BE173" s="494"/>
      <c r="BF173" s="494"/>
      <c r="BG173" s="494" t="str">
        <f t="shared" si="33"/>
        <v>OK</v>
      </c>
      <c r="BH173" s="494"/>
      <c r="BI173" s="494"/>
    </row>
    <row r="174" spans="1:61">
      <c r="A174" s="503">
        <v>133</v>
      </c>
      <c r="B174" s="503"/>
      <c r="C174" s="503" t="str">
        <f>IF(入力ｼｰﾄ2!O174="","",入力ｼｰﾄ2!O174)</f>
        <v/>
      </c>
      <c r="D174" s="503"/>
      <c r="E174" s="503"/>
      <c r="F174" s="503"/>
      <c r="G174" s="503"/>
      <c r="H174" s="503"/>
      <c r="I174" s="506" t="e">
        <f>IF(入力ｼｰﾄ2!#REF!="","",入力ｼｰﾄ2!#REF!)</f>
        <v>#REF!</v>
      </c>
      <c r="J174" s="506"/>
      <c r="K174" s="506"/>
      <c r="L174" s="504">
        <f>IF(入力ｼｰﾄ2!U174="",0,入力ｼｰﾄ2!U174)</f>
        <v>0</v>
      </c>
      <c r="M174" s="504"/>
      <c r="N174" s="504"/>
      <c r="O174" s="504">
        <f>IF(入力ｼｰﾄ2!X174="",0,入力ｼｰﾄ2!X174)</f>
        <v>0</v>
      </c>
      <c r="P174" s="504"/>
      <c r="Q174" s="504"/>
      <c r="R174" s="504">
        <f>IF(入力ｼｰﾄ2!AA174="",0,入力ｼｰﾄ2!AA174)</f>
        <v>0</v>
      </c>
      <c r="S174" s="504"/>
      <c r="T174" s="504"/>
      <c r="U174" s="502">
        <f t="shared" si="28"/>
        <v>0</v>
      </c>
      <c r="V174" s="502"/>
      <c r="W174" s="502"/>
      <c r="X174" s="503">
        <f>IF(入力ｼｰﾄ2!AG174="",0,入力ｼｰﾄ2!AG174)</f>
        <v>0</v>
      </c>
      <c r="Y174" s="503"/>
      <c r="Z174" s="503"/>
      <c r="AA174" s="502">
        <f t="shared" si="29"/>
        <v>0</v>
      </c>
      <c r="AB174" s="502"/>
      <c r="AC174" s="502"/>
      <c r="AD174" s="502"/>
      <c r="AE174" s="501">
        <f>IF(入力ｼｰﾄ2!AN174="",0,入力ｼｰﾄ2!AN174)</f>
        <v>0</v>
      </c>
      <c r="AF174" s="501"/>
      <c r="AG174" s="501"/>
      <c r="AH174" s="501"/>
      <c r="AI174" s="501" t="str">
        <f>IF(OR(入力ｼｰﾄ2!BU174=TRUE,入力ｼｰﾄ2!BV174=TRUE),13500,IF(入力ｼｰﾄ2!BW174=TRUE,"内装材は","-"))</f>
        <v>-</v>
      </c>
      <c r="AJ174" s="501"/>
      <c r="AK174" s="501"/>
      <c r="AL174" s="501"/>
      <c r="AM174" s="501" t="str">
        <f>IF(AI174="-","-",IF(入力ｼｰﾄ2!BW174=TRUE,"併用付加",ROUNDDOWN(AA174*AI174,0)))</f>
        <v>-</v>
      </c>
      <c r="AN174" s="501"/>
      <c r="AO174" s="501"/>
      <c r="AP174" s="501"/>
      <c r="AQ174" s="501">
        <f>IF(AI174="-",入力ｼｰﾄ2!BX174,MIN((IF((AE174-AI174)&gt;0,AE174-AI174,0)),入力ｼｰﾄ2!BX174))</f>
        <v>0</v>
      </c>
      <c r="AR174" s="501"/>
      <c r="AS174" s="501"/>
      <c r="AT174" s="501"/>
      <c r="AU174" s="501">
        <f t="shared" si="30"/>
        <v>0</v>
      </c>
      <c r="AV174" s="501"/>
      <c r="AW174" s="501"/>
      <c r="AX174" s="501"/>
      <c r="AY174" s="493">
        <f t="shared" si="31"/>
        <v>0</v>
      </c>
      <c r="AZ174" s="494"/>
      <c r="BA174" s="494"/>
      <c r="BB174" s="494"/>
      <c r="BC174" s="494">
        <f t="shared" si="32"/>
        <v>0</v>
      </c>
      <c r="BD174" s="494"/>
      <c r="BE174" s="494"/>
      <c r="BF174" s="494"/>
      <c r="BG174" s="494" t="str">
        <f t="shared" si="33"/>
        <v>OK</v>
      </c>
      <c r="BH174" s="494"/>
      <c r="BI174" s="494"/>
    </row>
    <row r="175" spans="1:61">
      <c r="A175" s="503">
        <v>134</v>
      </c>
      <c r="B175" s="503"/>
      <c r="C175" s="503" t="str">
        <f>IF(入力ｼｰﾄ2!O175="","",入力ｼｰﾄ2!O175)</f>
        <v/>
      </c>
      <c r="D175" s="503"/>
      <c r="E175" s="503"/>
      <c r="F175" s="503"/>
      <c r="G175" s="503"/>
      <c r="H175" s="503"/>
      <c r="I175" s="506" t="e">
        <f>IF(入力ｼｰﾄ2!#REF!="","",入力ｼｰﾄ2!#REF!)</f>
        <v>#REF!</v>
      </c>
      <c r="J175" s="506"/>
      <c r="K175" s="506"/>
      <c r="L175" s="504">
        <f>IF(入力ｼｰﾄ2!U175="",0,入力ｼｰﾄ2!U175)</f>
        <v>0</v>
      </c>
      <c r="M175" s="504"/>
      <c r="N175" s="504"/>
      <c r="O175" s="504">
        <f>IF(入力ｼｰﾄ2!X175="",0,入力ｼｰﾄ2!X175)</f>
        <v>0</v>
      </c>
      <c r="P175" s="504"/>
      <c r="Q175" s="504"/>
      <c r="R175" s="504">
        <f>IF(入力ｼｰﾄ2!AA175="",0,入力ｼｰﾄ2!AA175)</f>
        <v>0</v>
      </c>
      <c r="S175" s="504"/>
      <c r="T175" s="504"/>
      <c r="U175" s="502">
        <f t="shared" si="28"/>
        <v>0</v>
      </c>
      <c r="V175" s="502"/>
      <c r="W175" s="502"/>
      <c r="X175" s="503">
        <f>IF(入力ｼｰﾄ2!AG175="",0,入力ｼｰﾄ2!AG175)</f>
        <v>0</v>
      </c>
      <c r="Y175" s="503"/>
      <c r="Z175" s="503"/>
      <c r="AA175" s="502">
        <f t="shared" si="29"/>
        <v>0</v>
      </c>
      <c r="AB175" s="502"/>
      <c r="AC175" s="502"/>
      <c r="AD175" s="502"/>
      <c r="AE175" s="501">
        <f>IF(入力ｼｰﾄ2!AN175="",0,入力ｼｰﾄ2!AN175)</f>
        <v>0</v>
      </c>
      <c r="AF175" s="501"/>
      <c r="AG175" s="501"/>
      <c r="AH175" s="501"/>
      <c r="AI175" s="501" t="str">
        <f>IF(OR(入力ｼｰﾄ2!BU175=TRUE,入力ｼｰﾄ2!BV175=TRUE),13500,IF(入力ｼｰﾄ2!BW175=TRUE,"内装材は","-"))</f>
        <v>-</v>
      </c>
      <c r="AJ175" s="501"/>
      <c r="AK175" s="501"/>
      <c r="AL175" s="501"/>
      <c r="AM175" s="501" t="str">
        <f>IF(AI175="-","-",IF(入力ｼｰﾄ2!BW175=TRUE,"併用付加",ROUNDDOWN(AA175*AI175,0)))</f>
        <v>-</v>
      </c>
      <c r="AN175" s="501"/>
      <c r="AO175" s="501"/>
      <c r="AP175" s="501"/>
      <c r="AQ175" s="501">
        <f>IF(AI175="-",入力ｼｰﾄ2!BX175,MIN((IF((AE175-AI175)&gt;0,AE175-AI175,0)),入力ｼｰﾄ2!BX175))</f>
        <v>0</v>
      </c>
      <c r="AR175" s="501"/>
      <c r="AS175" s="501"/>
      <c r="AT175" s="501"/>
      <c r="AU175" s="501">
        <f t="shared" si="30"/>
        <v>0</v>
      </c>
      <c r="AV175" s="501"/>
      <c r="AW175" s="501"/>
      <c r="AX175" s="501"/>
      <c r="AY175" s="493">
        <f t="shared" si="31"/>
        <v>0</v>
      </c>
      <c r="AZ175" s="494"/>
      <c r="BA175" s="494"/>
      <c r="BB175" s="494"/>
      <c r="BC175" s="494">
        <f t="shared" si="32"/>
        <v>0</v>
      </c>
      <c r="BD175" s="494"/>
      <c r="BE175" s="494"/>
      <c r="BF175" s="494"/>
      <c r="BG175" s="494" t="str">
        <f t="shared" si="33"/>
        <v>OK</v>
      </c>
      <c r="BH175" s="494"/>
      <c r="BI175" s="494"/>
    </row>
    <row r="176" spans="1:61">
      <c r="A176" s="503">
        <v>135</v>
      </c>
      <c r="B176" s="503"/>
      <c r="C176" s="503" t="str">
        <f>IF(入力ｼｰﾄ2!O176="","",入力ｼｰﾄ2!O176)</f>
        <v/>
      </c>
      <c r="D176" s="503"/>
      <c r="E176" s="503"/>
      <c r="F176" s="503"/>
      <c r="G176" s="503"/>
      <c r="H176" s="503"/>
      <c r="I176" s="506" t="e">
        <f>IF(入力ｼｰﾄ2!#REF!="","",入力ｼｰﾄ2!#REF!)</f>
        <v>#REF!</v>
      </c>
      <c r="J176" s="506"/>
      <c r="K176" s="506"/>
      <c r="L176" s="504">
        <f>IF(入力ｼｰﾄ2!U176="",0,入力ｼｰﾄ2!U176)</f>
        <v>0</v>
      </c>
      <c r="M176" s="504"/>
      <c r="N176" s="504"/>
      <c r="O176" s="504">
        <f>IF(入力ｼｰﾄ2!X176="",0,入力ｼｰﾄ2!X176)</f>
        <v>0</v>
      </c>
      <c r="P176" s="504"/>
      <c r="Q176" s="504"/>
      <c r="R176" s="504">
        <f>IF(入力ｼｰﾄ2!AA176="",0,入力ｼｰﾄ2!AA176)</f>
        <v>0</v>
      </c>
      <c r="S176" s="504"/>
      <c r="T176" s="504"/>
      <c r="U176" s="502">
        <f t="shared" si="28"/>
        <v>0</v>
      </c>
      <c r="V176" s="502"/>
      <c r="W176" s="502"/>
      <c r="X176" s="503">
        <f>IF(入力ｼｰﾄ2!AG176="",0,入力ｼｰﾄ2!AG176)</f>
        <v>0</v>
      </c>
      <c r="Y176" s="503"/>
      <c r="Z176" s="503"/>
      <c r="AA176" s="502">
        <f t="shared" si="29"/>
        <v>0</v>
      </c>
      <c r="AB176" s="502"/>
      <c r="AC176" s="502"/>
      <c r="AD176" s="502"/>
      <c r="AE176" s="501">
        <f>IF(入力ｼｰﾄ2!AN176="",0,入力ｼｰﾄ2!AN176)</f>
        <v>0</v>
      </c>
      <c r="AF176" s="501"/>
      <c r="AG176" s="501"/>
      <c r="AH176" s="501"/>
      <c r="AI176" s="501" t="str">
        <f>IF(OR(入力ｼｰﾄ2!BU176=TRUE,入力ｼｰﾄ2!BV176=TRUE),13500,IF(入力ｼｰﾄ2!BW176=TRUE,"内装材は","-"))</f>
        <v>-</v>
      </c>
      <c r="AJ176" s="501"/>
      <c r="AK176" s="501"/>
      <c r="AL176" s="501"/>
      <c r="AM176" s="501" t="str">
        <f>IF(AI176="-","-",IF(入力ｼｰﾄ2!BW176=TRUE,"併用付加",ROUNDDOWN(AA176*AI176,0)))</f>
        <v>-</v>
      </c>
      <c r="AN176" s="501"/>
      <c r="AO176" s="501"/>
      <c r="AP176" s="501"/>
      <c r="AQ176" s="501">
        <f>IF(AI176="-",入力ｼｰﾄ2!BX176,MIN((IF((AE176-AI176)&gt;0,AE176-AI176,0)),入力ｼｰﾄ2!BX176))</f>
        <v>0</v>
      </c>
      <c r="AR176" s="501"/>
      <c r="AS176" s="501"/>
      <c r="AT176" s="501"/>
      <c r="AU176" s="501">
        <f t="shared" si="30"/>
        <v>0</v>
      </c>
      <c r="AV176" s="501"/>
      <c r="AW176" s="501"/>
      <c r="AX176" s="501"/>
      <c r="AY176" s="493">
        <f t="shared" si="31"/>
        <v>0</v>
      </c>
      <c r="AZ176" s="494"/>
      <c r="BA176" s="494"/>
      <c r="BB176" s="494"/>
      <c r="BC176" s="494">
        <f t="shared" si="32"/>
        <v>0</v>
      </c>
      <c r="BD176" s="494"/>
      <c r="BE176" s="494"/>
      <c r="BF176" s="494"/>
      <c r="BG176" s="494" t="str">
        <f t="shared" si="33"/>
        <v>OK</v>
      </c>
      <c r="BH176" s="494"/>
      <c r="BI176" s="494"/>
    </row>
    <row r="177" spans="1:61">
      <c r="A177" s="503">
        <v>136</v>
      </c>
      <c r="B177" s="503"/>
      <c r="C177" s="503" t="str">
        <f>IF(入力ｼｰﾄ2!O177="","",入力ｼｰﾄ2!O177)</f>
        <v/>
      </c>
      <c r="D177" s="503"/>
      <c r="E177" s="503"/>
      <c r="F177" s="503"/>
      <c r="G177" s="503"/>
      <c r="H177" s="503"/>
      <c r="I177" s="506" t="e">
        <f>IF(入力ｼｰﾄ2!#REF!="","",入力ｼｰﾄ2!#REF!)</f>
        <v>#REF!</v>
      </c>
      <c r="J177" s="506"/>
      <c r="K177" s="506"/>
      <c r="L177" s="504">
        <f>IF(入力ｼｰﾄ2!U177="",0,入力ｼｰﾄ2!U177)</f>
        <v>0</v>
      </c>
      <c r="M177" s="504"/>
      <c r="N177" s="504"/>
      <c r="O177" s="504">
        <f>IF(入力ｼｰﾄ2!X177="",0,入力ｼｰﾄ2!X177)</f>
        <v>0</v>
      </c>
      <c r="P177" s="504"/>
      <c r="Q177" s="504"/>
      <c r="R177" s="504">
        <f>IF(入力ｼｰﾄ2!AA177="",0,入力ｼｰﾄ2!AA177)</f>
        <v>0</v>
      </c>
      <c r="S177" s="504"/>
      <c r="T177" s="504"/>
      <c r="U177" s="502">
        <f t="shared" si="28"/>
        <v>0</v>
      </c>
      <c r="V177" s="502"/>
      <c r="W177" s="502"/>
      <c r="X177" s="503">
        <f>IF(入力ｼｰﾄ2!AG177="",0,入力ｼｰﾄ2!AG177)</f>
        <v>0</v>
      </c>
      <c r="Y177" s="503"/>
      <c r="Z177" s="503"/>
      <c r="AA177" s="502">
        <f t="shared" si="29"/>
        <v>0</v>
      </c>
      <c r="AB177" s="502"/>
      <c r="AC177" s="502"/>
      <c r="AD177" s="502"/>
      <c r="AE177" s="501">
        <f>IF(入力ｼｰﾄ2!AN177="",0,入力ｼｰﾄ2!AN177)</f>
        <v>0</v>
      </c>
      <c r="AF177" s="501"/>
      <c r="AG177" s="501"/>
      <c r="AH177" s="501"/>
      <c r="AI177" s="501" t="str">
        <f>IF(OR(入力ｼｰﾄ2!BU177=TRUE,入力ｼｰﾄ2!BV177=TRUE),13500,IF(入力ｼｰﾄ2!BW177=TRUE,"内装材は","-"))</f>
        <v>-</v>
      </c>
      <c r="AJ177" s="501"/>
      <c r="AK177" s="501"/>
      <c r="AL177" s="501"/>
      <c r="AM177" s="501" t="str">
        <f>IF(AI177="-","-",IF(入力ｼｰﾄ2!BW177=TRUE,"併用付加",ROUNDDOWN(AA177*AI177,0)))</f>
        <v>-</v>
      </c>
      <c r="AN177" s="501"/>
      <c r="AO177" s="501"/>
      <c r="AP177" s="501"/>
      <c r="AQ177" s="501">
        <f>IF(AI177="-",入力ｼｰﾄ2!BX177,MIN((IF((AE177-AI177)&gt;0,AE177-AI177,0)),入力ｼｰﾄ2!BX177))</f>
        <v>0</v>
      </c>
      <c r="AR177" s="501"/>
      <c r="AS177" s="501"/>
      <c r="AT177" s="501"/>
      <c r="AU177" s="501">
        <f t="shared" si="30"/>
        <v>0</v>
      </c>
      <c r="AV177" s="501"/>
      <c r="AW177" s="501"/>
      <c r="AX177" s="501"/>
      <c r="AY177" s="493">
        <f t="shared" si="31"/>
        <v>0</v>
      </c>
      <c r="AZ177" s="494"/>
      <c r="BA177" s="494"/>
      <c r="BB177" s="494"/>
      <c r="BC177" s="494">
        <f t="shared" si="32"/>
        <v>0</v>
      </c>
      <c r="BD177" s="494"/>
      <c r="BE177" s="494"/>
      <c r="BF177" s="494"/>
      <c r="BG177" s="494" t="str">
        <f t="shared" si="33"/>
        <v>OK</v>
      </c>
      <c r="BH177" s="494"/>
      <c r="BI177" s="494"/>
    </row>
    <row r="178" spans="1:61">
      <c r="A178" s="503">
        <v>137</v>
      </c>
      <c r="B178" s="503"/>
      <c r="C178" s="503" t="str">
        <f>IF(入力ｼｰﾄ2!O178="","",入力ｼｰﾄ2!O178)</f>
        <v/>
      </c>
      <c r="D178" s="503"/>
      <c r="E178" s="503"/>
      <c r="F178" s="503"/>
      <c r="G178" s="503"/>
      <c r="H178" s="503"/>
      <c r="I178" s="506" t="e">
        <f>IF(入力ｼｰﾄ2!#REF!="","",入力ｼｰﾄ2!#REF!)</f>
        <v>#REF!</v>
      </c>
      <c r="J178" s="506"/>
      <c r="K178" s="506"/>
      <c r="L178" s="504">
        <f>IF(入力ｼｰﾄ2!U178="",0,入力ｼｰﾄ2!U178)</f>
        <v>0</v>
      </c>
      <c r="M178" s="504"/>
      <c r="N178" s="504"/>
      <c r="O178" s="504">
        <f>IF(入力ｼｰﾄ2!X178="",0,入力ｼｰﾄ2!X178)</f>
        <v>0</v>
      </c>
      <c r="P178" s="504"/>
      <c r="Q178" s="504"/>
      <c r="R178" s="504">
        <f>IF(入力ｼｰﾄ2!AA178="",0,入力ｼｰﾄ2!AA178)</f>
        <v>0</v>
      </c>
      <c r="S178" s="504"/>
      <c r="T178" s="504"/>
      <c r="U178" s="502">
        <f t="shared" si="28"/>
        <v>0</v>
      </c>
      <c r="V178" s="502"/>
      <c r="W178" s="502"/>
      <c r="X178" s="503">
        <f>IF(入力ｼｰﾄ2!AG178="",0,入力ｼｰﾄ2!AG178)</f>
        <v>0</v>
      </c>
      <c r="Y178" s="503"/>
      <c r="Z178" s="503"/>
      <c r="AA178" s="502">
        <f t="shared" si="29"/>
        <v>0</v>
      </c>
      <c r="AB178" s="502"/>
      <c r="AC178" s="502"/>
      <c r="AD178" s="502"/>
      <c r="AE178" s="501">
        <f>IF(入力ｼｰﾄ2!AN178="",0,入力ｼｰﾄ2!AN178)</f>
        <v>0</v>
      </c>
      <c r="AF178" s="501"/>
      <c r="AG178" s="501"/>
      <c r="AH178" s="501"/>
      <c r="AI178" s="501" t="str">
        <f>IF(OR(入力ｼｰﾄ2!BU178=TRUE,入力ｼｰﾄ2!BV178=TRUE),13500,IF(入力ｼｰﾄ2!BW178=TRUE,"内装材は","-"))</f>
        <v>-</v>
      </c>
      <c r="AJ178" s="501"/>
      <c r="AK178" s="501"/>
      <c r="AL178" s="501"/>
      <c r="AM178" s="501" t="str">
        <f>IF(AI178="-","-",IF(入力ｼｰﾄ2!BW178=TRUE,"併用付加",ROUNDDOWN(AA178*AI178,0)))</f>
        <v>-</v>
      </c>
      <c r="AN178" s="501"/>
      <c r="AO178" s="501"/>
      <c r="AP178" s="501"/>
      <c r="AQ178" s="501">
        <f>IF(AI178="-",入力ｼｰﾄ2!BX178,MIN((IF((AE178-AI178)&gt;0,AE178-AI178,0)),入力ｼｰﾄ2!BX178))</f>
        <v>0</v>
      </c>
      <c r="AR178" s="501"/>
      <c r="AS178" s="501"/>
      <c r="AT178" s="501"/>
      <c r="AU178" s="501">
        <f t="shared" si="30"/>
        <v>0</v>
      </c>
      <c r="AV178" s="501"/>
      <c r="AW178" s="501"/>
      <c r="AX178" s="501"/>
      <c r="AY178" s="493">
        <f t="shared" si="31"/>
        <v>0</v>
      </c>
      <c r="AZ178" s="494"/>
      <c r="BA178" s="494"/>
      <c r="BB178" s="494"/>
      <c r="BC178" s="494">
        <f t="shared" si="32"/>
        <v>0</v>
      </c>
      <c r="BD178" s="494"/>
      <c r="BE178" s="494"/>
      <c r="BF178" s="494"/>
      <c r="BG178" s="494" t="str">
        <f t="shared" si="33"/>
        <v>OK</v>
      </c>
      <c r="BH178" s="494"/>
      <c r="BI178" s="494"/>
    </row>
    <row r="179" spans="1:61">
      <c r="A179" s="503">
        <v>138</v>
      </c>
      <c r="B179" s="503"/>
      <c r="C179" s="503" t="str">
        <f>IF(入力ｼｰﾄ2!O179="","",入力ｼｰﾄ2!O179)</f>
        <v/>
      </c>
      <c r="D179" s="503"/>
      <c r="E179" s="503"/>
      <c r="F179" s="503"/>
      <c r="G179" s="503"/>
      <c r="H179" s="503"/>
      <c r="I179" s="506" t="e">
        <f>IF(入力ｼｰﾄ2!#REF!="","",入力ｼｰﾄ2!#REF!)</f>
        <v>#REF!</v>
      </c>
      <c r="J179" s="506"/>
      <c r="K179" s="506"/>
      <c r="L179" s="504">
        <f>IF(入力ｼｰﾄ2!U179="",0,入力ｼｰﾄ2!U179)</f>
        <v>0</v>
      </c>
      <c r="M179" s="504"/>
      <c r="N179" s="504"/>
      <c r="O179" s="504">
        <f>IF(入力ｼｰﾄ2!X179="",0,入力ｼｰﾄ2!X179)</f>
        <v>0</v>
      </c>
      <c r="P179" s="504"/>
      <c r="Q179" s="504"/>
      <c r="R179" s="504">
        <f>IF(入力ｼｰﾄ2!AA179="",0,入力ｼｰﾄ2!AA179)</f>
        <v>0</v>
      </c>
      <c r="S179" s="504"/>
      <c r="T179" s="504"/>
      <c r="U179" s="502">
        <f t="shared" si="28"/>
        <v>0</v>
      </c>
      <c r="V179" s="502"/>
      <c r="W179" s="502"/>
      <c r="X179" s="503">
        <f>IF(入力ｼｰﾄ2!AG179="",0,入力ｼｰﾄ2!AG179)</f>
        <v>0</v>
      </c>
      <c r="Y179" s="503"/>
      <c r="Z179" s="503"/>
      <c r="AA179" s="502">
        <f t="shared" si="29"/>
        <v>0</v>
      </c>
      <c r="AB179" s="502"/>
      <c r="AC179" s="502"/>
      <c r="AD179" s="502"/>
      <c r="AE179" s="501">
        <f>IF(入力ｼｰﾄ2!AN179="",0,入力ｼｰﾄ2!AN179)</f>
        <v>0</v>
      </c>
      <c r="AF179" s="501"/>
      <c r="AG179" s="501"/>
      <c r="AH179" s="501"/>
      <c r="AI179" s="501" t="str">
        <f>IF(OR(入力ｼｰﾄ2!BU179=TRUE,入力ｼｰﾄ2!BV179=TRUE),13500,IF(入力ｼｰﾄ2!BW179=TRUE,"内装材は","-"))</f>
        <v>-</v>
      </c>
      <c r="AJ179" s="501"/>
      <c r="AK179" s="501"/>
      <c r="AL179" s="501"/>
      <c r="AM179" s="501" t="str">
        <f>IF(AI179="-","-",IF(入力ｼｰﾄ2!BW179=TRUE,"併用付加",ROUNDDOWN(AA179*AI179,0)))</f>
        <v>-</v>
      </c>
      <c r="AN179" s="501"/>
      <c r="AO179" s="501"/>
      <c r="AP179" s="501"/>
      <c r="AQ179" s="501">
        <f>IF(AI179="-",入力ｼｰﾄ2!BX179,MIN((IF((AE179-AI179)&gt;0,AE179-AI179,0)),入力ｼｰﾄ2!BX179))</f>
        <v>0</v>
      </c>
      <c r="AR179" s="501"/>
      <c r="AS179" s="501"/>
      <c r="AT179" s="501"/>
      <c r="AU179" s="501">
        <f t="shared" si="30"/>
        <v>0</v>
      </c>
      <c r="AV179" s="501"/>
      <c r="AW179" s="501"/>
      <c r="AX179" s="501"/>
      <c r="AY179" s="493">
        <f t="shared" si="31"/>
        <v>0</v>
      </c>
      <c r="AZ179" s="494"/>
      <c r="BA179" s="494"/>
      <c r="BB179" s="494"/>
      <c r="BC179" s="494">
        <f t="shared" si="32"/>
        <v>0</v>
      </c>
      <c r="BD179" s="494"/>
      <c r="BE179" s="494"/>
      <c r="BF179" s="494"/>
      <c r="BG179" s="494" t="str">
        <f t="shared" si="33"/>
        <v>OK</v>
      </c>
      <c r="BH179" s="494"/>
      <c r="BI179" s="494"/>
    </row>
    <row r="180" spans="1:61">
      <c r="A180" s="503">
        <v>139</v>
      </c>
      <c r="B180" s="503"/>
      <c r="C180" s="503" t="str">
        <f>IF(入力ｼｰﾄ2!O180="","",入力ｼｰﾄ2!O180)</f>
        <v/>
      </c>
      <c r="D180" s="503"/>
      <c r="E180" s="503"/>
      <c r="F180" s="503"/>
      <c r="G180" s="503"/>
      <c r="H180" s="503"/>
      <c r="I180" s="506" t="e">
        <f>IF(入力ｼｰﾄ2!#REF!="","",入力ｼｰﾄ2!#REF!)</f>
        <v>#REF!</v>
      </c>
      <c r="J180" s="506"/>
      <c r="K180" s="506"/>
      <c r="L180" s="504">
        <f>IF(入力ｼｰﾄ2!U180="",0,入力ｼｰﾄ2!U180)</f>
        <v>0</v>
      </c>
      <c r="M180" s="504"/>
      <c r="N180" s="504"/>
      <c r="O180" s="504">
        <f>IF(入力ｼｰﾄ2!X180="",0,入力ｼｰﾄ2!X180)</f>
        <v>0</v>
      </c>
      <c r="P180" s="504"/>
      <c r="Q180" s="504"/>
      <c r="R180" s="504">
        <f>IF(入力ｼｰﾄ2!AA180="",0,入力ｼｰﾄ2!AA180)</f>
        <v>0</v>
      </c>
      <c r="S180" s="504"/>
      <c r="T180" s="504"/>
      <c r="U180" s="502">
        <f t="shared" si="28"/>
        <v>0</v>
      </c>
      <c r="V180" s="502"/>
      <c r="W180" s="502"/>
      <c r="X180" s="503">
        <f>IF(入力ｼｰﾄ2!AG180="",0,入力ｼｰﾄ2!AG180)</f>
        <v>0</v>
      </c>
      <c r="Y180" s="503"/>
      <c r="Z180" s="503"/>
      <c r="AA180" s="502">
        <f t="shared" si="29"/>
        <v>0</v>
      </c>
      <c r="AB180" s="502"/>
      <c r="AC180" s="502"/>
      <c r="AD180" s="502"/>
      <c r="AE180" s="501">
        <f>IF(入力ｼｰﾄ2!AN180="",0,入力ｼｰﾄ2!AN180)</f>
        <v>0</v>
      </c>
      <c r="AF180" s="501"/>
      <c r="AG180" s="501"/>
      <c r="AH180" s="501"/>
      <c r="AI180" s="501" t="str">
        <f>IF(OR(入力ｼｰﾄ2!BU180=TRUE,入力ｼｰﾄ2!BV180=TRUE),13500,IF(入力ｼｰﾄ2!BW180=TRUE,"内装材は","-"))</f>
        <v>-</v>
      </c>
      <c r="AJ180" s="501"/>
      <c r="AK180" s="501"/>
      <c r="AL180" s="501"/>
      <c r="AM180" s="501" t="str">
        <f>IF(AI180="-","-",IF(入力ｼｰﾄ2!BW180=TRUE,"併用付加",ROUNDDOWN(AA180*AI180,0)))</f>
        <v>-</v>
      </c>
      <c r="AN180" s="501"/>
      <c r="AO180" s="501"/>
      <c r="AP180" s="501"/>
      <c r="AQ180" s="501">
        <f>IF(AI180="-",入力ｼｰﾄ2!BX180,MIN((IF((AE180-AI180)&gt;0,AE180-AI180,0)),入力ｼｰﾄ2!BX180))</f>
        <v>0</v>
      </c>
      <c r="AR180" s="501"/>
      <c r="AS180" s="501"/>
      <c r="AT180" s="501"/>
      <c r="AU180" s="501">
        <f t="shared" si="30"/>
        <v>0</v>
      </c>
      <c r="AV180" s="501"/>
      <c r="AW180" s="501"/>
      <c r="AX180" s="501"/>
      <c r="AY180" s="493">
        <f t="shared" si="31"/>
        <v>0</v>
      </c>
      <c r="AZ180" s="494"/>
      <c r="BA180" s="494"/>
      <c r="BB180" s="494"/>
      <c r="BC180" s="494">
        <f t="shared" si="32"/>
        <v>0</v>
      </c>
      <c r="BD180" s="494"/>
      <c r="BE180" s="494"/>
      <c r="BF180" s="494"/>
      <c r="BG180" s="494" t="str">
        <f t="shared" si="33"/>
        <v>OK</v>
      </c>
      <c r="BH180" s="494"/>
      <c r="BI180" s="494"/>
    </row>
    <row r="181" spans="1:61">
      <c r="A181" s="503">
        <v>140</v>
      </c>
      <c r="B181" s="503"/>
      <c r="C181" s="503" t="str">
        <f>IF(入力ｼｰﾄ2!O181="","",入力ｼｰﾄ2!O181)</f>
        <v/>
      </c>
      <c r="D181" s="503"/>
      <c r="E181" s="503"/>
      <c r="F181" s="503"/>
      <c r="G181" s="503"/>
      <c r="H181" s="503"/>
      <c r="I181" s="506" t="e">
        <f>IF(入力ｼｰﾄ2!#REF!="","",入力ｼｰﾄ2!#REF!)</f>
        <v>#REF!</v>
      </c>
      <c r="J181" s="506"/>
      <c r="K181" s="506"/>
      <c r="L181" s="504">
        <f>IF(入力ｼｰﾄ2!U181="",0,入力ｼｰﾄ2!U181)</f>
        <v>0</v>
      </c>
      <c r="M181" s="504"/>
      <c r="N181" s="504"/>
      <c r="O181" s="504">
        <f>IF(入力ｼｰﾄ2!X181="",0,入力ｼｰﾄ2!X181)</f>
        <v>0</v>
      </c>
      <c r="P181" s="504"/>
      <c r="Q181" s="504"/>
      <c r="R181" s="504">
        <f>IF(入力ｼｰﾄ2!AA181="",0,入力ｼｰﾄ2!AA181)</f>
        <v>0</v>
      </c>
      <c r="S181" s="504"/>
      <c r="T181" s="504"/>
      <c r="U181" s="502">
        <f t="shared" si="28"/>
        <v>0</v>
      </c>
      <c r="V181" s="502"/>
      <c r="W181" s="502"/>
      <c r="X181" s="503">
        <f>IF(入力ｼｰﾄ2!AG181="",0,入力ｼｰﾄ2!AG181)</f>
        <v>0</v>
      </c>
      <c r="Y181" s="503"/>
      <c r="Z181" s="503"/>
      <c r="AA181" s="502">
        <f t="shared" si="29"/>
        <v>0</v>
      </c>
      <c r="AB181" s="502"/>
      <c r="AC181" s="502"/>
      <c r="AD181" s="502"/>
      <c r="AE181" s="501">
        <f>IF(入力ｼｰﾄ2!AN181="",0,入力ｼｰﾄ2!AN181)</f>
        <v>0</v>
      </c>
      <c r="AF181" s="501"/>
      <c r="AG181" s="501"/>
      <c r="AH181" s="501"/>
      <c r="AI181" s="501" t="str">
        <f>IF(OR(入力ｼｰﾄ2!BU181=TRUE,入力ｼｰﾄ2!BV181=TRUE),13500,IF(入力ｼｰﾄ2!BW181=TRUE,"内装材は","-"))</f>
        <v>-</v>
      </c>
      <c r="AJ181" s="501"/>
      <c r="AK181" s="501"/>
      <c r="AL181" s="501"/>
      <c r="AM181" s="501" t="str">
        <f>IF(AI181="-","-",IF(入力ｼｰﾄ2!BW181=TRUE,"併用付加",ROUNDDOWN(AA181*AI181,0)))</f>
        <v>-</v>
      </c>
      <c r="AN181" s="501"/>
      <c r="AO181" s="501"/>
      <c r="AP181" s="501"/>
      <c r="AQ181" s="501">
        <f>IF(AI181="-",入力ｼｰﾄ2!BX181,MIN((IF((AE181-AI181)&gt;0,AE181-AI181,0)),入力ｼｰﾄ2!BX181))</f>
        <v>0</v>
      </c>
      <c r="AR181" s="501"/>
      <c r="AS181" s="501"/>
      <c r="AT181" s="501"/>
      <c r="AU181" s="501">
        <f t="shared" si="30"/>
        <v>0</v>
      </c>
      <c r="AV181" s="501"/>
      <c r="AW181" s="501"/>
      <c r="AX181" s="501"/>
      <c r="AY181" s="493">
        <f t="shared" si="31"/>
        <v>0</v>
      </c>
      <c r="AZ181" s="494"/>
      <c r="BA181" s="494"/>
      <c r="BB181" s="494"/>
      <c r="BC181" s="494">
        <f t="shared" si="32"/>
        <v>0</v>
      </c>
      <c r="BD181" s="494"/>
      <c r="BE181" s="494"/>
      <c r="BF181" s="494"/>
      <c r="BG181" s="494" t="str">
        <f t="shared" si="33"/>
        <v>OK</v>
      </c>
      <c r="BH181" s="494"/>
      <c r="BI181" s="494"/>
    </row>
    <row r="182" spans="1:61">
      <c r="A182" s="503">
        <v>141</v>
      </c>
      <c r="B182" s="503"/>
      <c r="C182" s="503" t="str">
        <f>IF(入力ｼｰﾄ2!O182="","",入力ｼｰﾄ2!O182)</f>
        <v/>
      </c>
      <c r="D182" s="503"/>
      <c r="E182" s="503"/>
      <c r="F182" s="503"/>
      <c r="G182" s="503"/>
      <c r="H182" s="503"/>
      <c r="I182" s="506" t="e">
        <f>IF(入力ｼｰﾄ2!#REF!="","",入力ｼｰﾄ2!#REF!)</f>
        <v>#REF!</v>
      </c>
      <c r="J182" s="506"/>
      <c r="K182" s="506"/>
      <c r="L182" s="504">
        <f>IF(入力ｼｰﾄ2!U182="",0,入力ｼｰﾄ2!U182)</f>
        <v>0</v>
      </c>
      <c r="M182" s="504"/>
      <c r="N182" s="504"/>
      <c r="O182" s="504">
        <f>IF(入力ｼｰﾄ2!X182="",0,入力ｼｰﾄ2!X182)</f>
        <v>0</v>
      </c>
      <c r="P182" s="504"/>
      <c r="Q182" s="504"/>
      <c r="R182" s="504">
        <f>IF(入力ｼｰﾄ2!AA182="",0,入力ｼｰﾄ2!AA182)</f>
        <v>0</v>
      </c>
      <c r="S182" s="504"/>
      <c r="T182" s="504"/>
      <c r="U182" s="502">
        <f t="shared" si="28"/>
        <v>0</v>
      </c>
      <c r="V182" s="502"/>
      <c r="W182" s="502"/>
      <c r="X182" s="503">
        <f>IF(入力ｼｰﾄ2!AG182="",0,入力ｼｰﾄ2!AG182)</f>
        <v>0</v>
      </c>
      <c r="Y182" s="503"/>
      <c r="Z182" s="503"/>
      <c r="AA182" s="502">
        <f t="shared" si="29"/>
        <v>0</v>
      </c>
      <c r="AB182" s="502"/>
      <c r="AC182" s="502"/>
      <c r="AD182" s="502"/>
      <c r="AE182" s="501">
        <f>IF(入力ｼｰﾄ2!AN182="",0,入力ｼｰﾄ2!AN182)</f>
        <v>0</v>
      </c>
      <c r="AF182" s="501"/>
      <c r="AG182" s="501"/>
      <c r="AH182" s="501"/>
      <c r="AI182" s="501" t="str">
        <f>IF(OR(入力ｼｰﾄ2!BU182=TRUE,入力ｼｰﾄ2!BV182=TRUE),13500,IF(入力ｼｰﾄ2!BW182=TRUE,"内装材は","-"))</f>
        <v>-</v>
      </c>
      <c r="AJ182" s="501"/>
      <c r="AK182" s="501"/>
      <c r="AL182" s="501"/>
      <c r="AM182" s="501" t="str">
        <f>IF(AI182="-","-",IF(入力ｼｰﾄ2!BW182=TRUE,"併用付加",ROUNDDOWN(AA182*AI182,0)))</f>
        <v>-</v>
      </c>
      <c r="AN182" s="501"/>
      <c r="AO182" s="501"/>
      <c r="AP182" s="501"/>
      <c r="AQ182" s="501">
        <f>IF(AI182="-",入力ｼｰﾄ2!BX182,MIN((IF((AE182-AI182)&gt;0,AE182-AI182,0)),入力ｼｰﾄ2!BX182))</f>
        <v>0</v>
      </c>
      <c r="AR182" s="501"/>
      <c r="AS182" s="501"/>
      <c r="AT182" s="501"/>
      <c r="AU182" s="501">
        <f t="shared" si="30"/>
        <v>0</v>
      </c>
      <c r="AV182" s="501"/>
      <c r="AW182" s="501"/>
      <c r="AX182" s="501"/>
      <c r="AY182" s="493">
        <f t="shared" si="31"/>
        <v>0</v>
      </c>
      <c r="AZ182" s="494"/>
      <c r="BA182" s="494"/>
      <c r="BB182" s="494"/>
      <c r="BC182" s="494">
        <f t="shared" si="32"/>
        <v>0</v>
      </c>
      <c r="BD182" s="494"/>
      <c r="BE182" s="494"/>
      <c r="BF182" s="494"/>
      <c r="BG182" s="494" t="str">
        <f t="shared" si="33"/>
        <v>OK</v>
      </c>
      <c r="BH182" s="494"/>
      <c r="BI182" s="494"/>
    </row>
    <row r="183" spans="1:61">
      <c r="A183" s="503">
        <v>142</v>
      </c>
      <c r="B183" s="503"/>
      <c r="C183" s="503" t="str">
        <f>IF(入力ｼｰﾄ2!O183="","",入力ｼｰﾄ2!O183)</f>
        <v/>
      </c>
      <c r="D183" s="503"/>
      <c r="E183" s="503"/>
      <c r="F183" s="503"/>
      <c r="G183" s="503"/>
      <c r="H183" s="503"/>
      <c r="I183" s="506" t="e">
        <f>IF(入力ｼｰﾄ2!#REF!="","",入力ｼｰﾄ2!#REF!)</f>
        <v>#REF!</v>
      </c>
      <c r="J183" s="506"/>
      <c r="K183" s="506"/>
      <c r="L183" s="504">
        <f>IF(入力ｼｰﾄ2!U183="",0,入力ｼｰﾄ2!U183)</f>
        <v>0</v>
      </c>
      <c r="M183" s="504"/>
      <c r="N183" s="504"/>
      <c r="O183" s="504">
        <f>IF(入力ｼｰﾄ2!X183="",0,入力ｼｰﾄ2!X183)</f>
        <v>0</v>
      </c>
      <c r="P183" s="504"/>
      <c r="Q183" s="504"/>
      <c r="R183" s="504">
        <f>IF(入力ｼｰﾄ2!AA183="",0,入力ｼｰﾄ2!AA183)</f>
        <v>0</v>
      </c>
      <c r="S183" s="504"/>
      <c r="T183" s="504"/>
      <c r="U183" s="502">
        <f t="shared" si="28"/>
        <v>0</v>
      </c>
      <c r="V183" s="502"/>
      <c r="W183" s="502"/>
      <c r="X183" s="503">
        <f>IF(入力ｼｰﾄ2!AG183="",0,入力ｼｰﾄ2!AG183)</f>
        <v>0</v>
      </c>
      <c r="Y183" s="503"/>
      <c r="Z183" s="503"/>
      <c r="AA183" s="502">
        <f t="shared" si="29"/>
        <v>0</v>
      </c>
      <c r="AB183" s="502"/>
      <c r="AC183" s="502"/>
      <c r="AD183" s="502"/>
      <c r="AE183" s="501">
        <f>IF(入力ｼｰﾄ2!AN183="",0,入力ｼｰﾄ2!AN183)</f>
        <v>0</v>
      </c>
      <c r="AF183" s="501"/>
      <c r="AG183" s="501"/>
      <c r="AH183" s="501"/>
      <c r="AI183" s="501" t="str">
        <f>IF(OR(入力ｼｰﾄ2!BU183=TRUE,入力ｼｰﾄ2!BV183=TRUE),13500,IF(入力ｼｰﾄ2!BW183=TRUE,"内装材は","-"))</f>
        <v>-</v>
      </c>
      <c r="AJ183" s="501"/>
      <c r="AK183" s="501"/>
      <c r="AL183" s="501"/>
      <c r="AM183" s="501" t="str">
        <f>IF(AI183="-","-",IF(入力ｼｰﾄ2!BW183=TRUE,"併用付加",ROUNDDOWN(AA183*AI183,0)))</f>
        <v>-</v>
      </c>
      <c r="AN183" s="501"/>
      <c r="AO183" s="501"/>
      <c r="AP183" s="501"/>
      <c r="AQ183" s="501">
        <f>IF(AI183="-",入力ｼｰﾄ2!BX183,MIN((IF((AE183-AI183)&gt;0,AE183-AI183,0)),入力ｼｰﾄ2!BX183))</f>
        <v>0</v>
      </c>
      <c r="AR183" s="501"/>
      <c r="AS183" s="501"/>
      <c r="AT183" s="501"/>
      <c r="AU183" s="501">
        <f t="shared" si="30"/>
        <v>0</v>
      </c>
      <c r="AV183" s="501"/>
      <c r="AW183" s="501"/>
      <c r="AX183" s="501"/>
      <c r="AY183" s="493">
        <f t="shared" si="31"/>
        <v>0</v>
      </c>
      <c r="AZ183" s="494"/>
      <c r="BA183" s="494"/>
      <c r="BB183" s="494"/>
      <c r="BC183" s="494">
        <f t="shared" si="32"/>
        <v>0</v>
      </c>
      <c r="BD183" s="494"/>
      <c r="BE183" s="494"/>
      <c r="BF183" s="494"/>
      <c r="BG183" s="494" t="str">
        <f t="shared" si="33"/>
        <v>OK</v>
      </c>
      <c r="BH183" s="494"/>
      <c r="BI183" s="494"/>
    </row>
    <row r="184" spans="1:61">
      <c r="A184" s="503">
        <v>143</v>
      </c>
      <c r="B184" s="503"/>
      <c r="C184" s="503" t="str">
        <f>IF(入力ｼｰﾄ2!O184="","",入力ｼｰﾄ2!O184)</f>
        <v/>
      </c>
      <c r="D184" s="503"/>
      <c r="E184" s="503"/>
      <c r="F184" s="503"/>
      <c r="G184" s="503"/>
      <c r="H184" s="503"/>
      <c r="I184" s="506" t="e">
        <f>IF(入力ｼｰﾄ2!#REF!="","",入力ｼｰﾄ2!#REF!)</f>
        <v>#REF!</v>
      </c>
      <c r="J184" s="506"/>
      <c r="K184" s="506"/>
      <c r="L184" s="504">
        <f>IF(入力ｼｰﾄ2!U184="",0,入力ｼｰﾄ2!U184)</f>
        <v>0</v>
      </c>
      <c r="M184" s="504"/>
      <c r="N184" s="504"/>
      <c r="O184" s="504">
        <f>IF(入力ｼｰﾄ2!X184="",0,入力ｼｰﾄ2!X184)</f>
        <v>0</v>
      </c>
      <c r="P184" s="504"/>
      <c r="Q184" s="504"/>
      <c r="R184" s="504">
        <f>IF(入力ｼｰﾄ2!AA184="",0,入力ｼｰﾄ2!AA184)</f>
        <v>0</v>
      </c>
      <c r="S184" s="504"/>
      <c r="T184" s="504"/>
      <c r="U184" s="502">
        <f t="shared" si="28"/>
        <v>0</v>
      </c>
      <c r="V184" s="502"/>
      <c r="W184" s="502"/>
      <c r="X184" s="503">
        <f>IF(入力ｼｰﾄ2!AG184="",0,入力ｼｰﾄ2!AG184)</f>
        <v>0</v>
      </c>
      <c r="Y184" s="503"/>
      <c r="Z184" s="503"/>
      <c r="AA184" s="502">
        <f t="shared" si="29"/>
        <v>0</v>
      </c>
      <c r="AB184" s="502"/>
      <c r="AC184" s="502"/>
      <c r="AD184" s="502"/>
      <c r="AE184" s="501">
        <f>IF(入力ｼｰﾄ2!AN184="",0,入力ｼｰﾄ2!AN184)</f>
        <v>0</v>
      </c>
      <c r="AF184" s="501"/>
      <c r="AG184" s="501"/>
      <c r="AH184" s="501"/>
      <c r="AI184" s="501" t="str">
        <f>IF(OR(入力ｼｰﾄ2!BU184=TRUE,入力ｼｰﾄ2!BV184=TRUE),13500,IF(入力ｼｰﾄ2!BW184=TRUE,"内装材は","-"))</f>
        <v>-</v>
      </c>
      <c r="AJ184" s="501"/>
      <c r="AK184" s="501"/>
      <c r="AL184" s="501"/>
      <c r="AM184" s="501" t="str">
        <f>IF(AI184="-","-",IF(入力ｼｰﾄ2!BW184=TRUE,"併用付加",ROUNDDOWN(AA184*AI184,0)))</f>
        <v>-</v>
      </c>
      <c r="AN184" s="501"/>
      <c r="AO184" s="501"/>
      <c r="AP184" s="501"/>
      <c r="AQ184" s="501">
        <f>IF(AI184="-",入力ｼｰﾄ2!BX184,MIN((IF((AE184-AI184)&gt;0,AE184-AI184,0)),入力ｼｰﾄ2!BX184))</f>
        <v>0</v>
      </c>
      <c r="AR184" s="501"/>
      <c r="AS184" s="501"/>
      <c r="AT184" s="501"/>
      <c r="AU184" s="501">
        <f t="shared" si="30"/>
        <v>0</v>
      </c>
      <c r="AV184" s="501"/>
      <c r="AW184" s="501"/>
      <c r="AX184" s="501"/>
      <c r="AY184" s="493">
        <f t="shared" si="31"/>
        <v>0</v>
      </c>
      <c r="AZ184" s="494"/>
      <c r="BA184" s="494"/>
      <c r="BB184" s="494"/>
      <c r="BC184" s="494">
        <f t="shared" si="32"/>
        <v>0</v>
      </c>
      <c r="BD184" s="494"/>
      <c r="BE184" s="494"/>
      <c r="BF184" s="494"/>
      <c r="BG184" s="494" t="str">
        <f t="shared" si="33"/>
        <v>OK</v>
      </c>
      <c r="BH184" s="494"/>
      <c r="BI184" s="494"/>
    </row>
    <row r="185" spans="1:61">
      <c r="A185" s="503">
        <v>144</v>
      </c>
      <c r="B185" s="503"/>
      <c r="C185" s="503" t="str">
        <f>IF(入力ｼｰﾄ2!O185="","",入力ｼｰﾄ2!O185)</f>
        <v/>
      </c>
      <c r="D185" s="503"/>
      <c r="E185" s="503"/>
      <c r="F185" s="503"/>
      <c r="G185" s="503"/>
      <c r="H185" s="503"/>
      <c r="I185" s="506" t="e">
        <f>IF(入力ｼｰﾄ2!#REF!="","",入力ｼｰﾄ2!#REF!)</f>
        <v>#REF!</v>
      </c>
      <c r="J185" s="506"/>
      <c r="K185" s="506"/>
      <c r="L185" s="504">
        <f>IF(入力ｼｰﾄ2!U185="",0,入力ｼｰﾄ2!U185)</f>
        <v>0</v>
      </c>
      <c r="M185" s="504"/>
      <c r="N185" s="504"/>
      <c r="O185" s="504">
        <f>IF(入力ｼｰﾄ2!X185="",0,入力ｼｰﾄ2!X185)</f>
        <v>0</v>
      </c>
      <c r="P185" s="504"/>
      <c r="Q185" s="504"/>
      <c r="R185" s="504">
        <f>IF(入力ｼｰﾄ2!AA185="",0,入力ｼｰﾄ2!AA185)</f>
        <v>0</v>
      </c>
      <c r="S185" s="504"/>
      <c r="T185" s="504"/>
      <c r="U185" s="502">
        <f t="shared" si="28"/>
        <v>0</v>
      </c>
      <c r="V185" s="502"/>
      <c r="W185" s="502"/>
      <c r="X185" s="503">
        <f>IF(入力ｼｰﾄ2!AG185="",0,入力ｼｰﾄ2!AG185)</f>
        <v>0</v>
      </c>
      <c r="Y185" s="503"/>
      <c r="Z185" s="503"/>
      <c r="AA185" s="502">
        <f t="shared" si="29"/>
        <v>0</v>
      </c>
      <c r="AB185" s="502"/>
      <c r="AC185" s="502"/>
      <c r="AD185" s="502"/>
      <c r="AE185" s="501">
        <f>IF(入力ｼｰﾄ2!AN185="",0,入力ｼｰﾄ2!AN185)</f>
        <v>0</v>
      </c>
      <c r="AF185" s="501"/>
      <c r="AG185" s="501"/>
      <c r="AH185" s="501"/>
      <c r="AI185" s="501" t="str">
        <f>IF(OR(入力ｼｰﾄ2!BU185=TRUE,入力ｼｰﾄ2!BV185=TRUE),13500,IF(入力ｼｰﾄ2!BW185=TRUE,"内装材は","-"))</f>
        <v>-</v>
      </c>
      <c r="AJ185" s="501"/>
      <c r="AK185" s="501"/>
      <c r="AL185" s="501"/>
      <c r="AM185" s="501" t="str">
        <f>IF(AI185="-","-",IF(入力ｼｰﾄ2!BW185=TRUE,"併用付加",ROUNDDOWN(AA185*AI185,0)))</f>
        <v>-</v>
      </c>
      <c r="AN185" s="501"/>
      <c r="AO185" s="501"/>
      <c r="AP185" s="501"/>
      <c r="AQ185" s="501">
        <f>IF(AI185="-",入力ｼｰﾄ2!BX185,MIN((IF((AE185-AI185)&gt;0,AE185-AI185,0)),入力ｼｰﾄ2!BX185))</f>
        <v>0</v>
      </c>
      <c r="AR185" s="501"/>
      <c r="AS185" s="501"/>
      <c r="AT185" s="501"/>
      <c r="AU185" s="501">
        <f t="shared" si="30"/>
        <v>0</v>
      </c>
      <c r="AV185" s="501"/>
      <c r="AW185" s="501"/>
      <c r="AX185" s="501"/>
      <c r="AY185" s="493">
        <f t="shared" si="31"/>
        <v>0</v>
      </c>
      <c r="AZ185" s="494"/>
      <c r="BA185" s="494"/>
      <c r="BB185" s="494"/>
      <c r="BC185" s="494">
        <f t="shared" si="32"/>
        <v>0</v>
      </c>
      <c r="BD185" s="494"/>
      <c r="BE185" s="494"/>
      <c r="BF185" s="494"/>
      <c r="BG185" s="494" t="str">
        <f t="shared" si="33"/>
        <v>OK</v>
      </c>
      <c r="BH185" s="494"/>
      <c r="BI185" s="494"/>
    </row>
    <row r="186" spans="1:61">
      <c r="A186" s="503">
        <v>145</v>
      </c>
      <c r="B186" s="503"/>
      <c r="C186" s="503" t="str">
        <f>IF(入力ｼｰﾄ2!O186="","",入力ｼｰﾄ2!O186)</f>
        <v/>
      </c>
      <c r="D186" s="503"/>
      <c r="E186" s="503"/>
      <c r="F186" s="503"/>
      <c r="G186" s="503"/>
      <c r="H186" s="503"/>
      <c r="I186" s="506" t="e">
        <f>IF(入力ｼｰﾄ2!#REF!="","",入力ｼｰﾄ2!#REF!)</f>
        <v>#REF!</v>
      </c>
      <c r="J186" s="506"/>
      <c r="K186" s="506"/>
      <c r="L186" s="504">
        <f>IF(入力ｼｰﾄ2!U186="",0,入力ｼｰﾄ2!U186)</f>
        <v>0</v>
      </c>
      <c r="M186" s="504"/>
      <c r="N186" s="504"/>
      <c r="O186" s="504">
        <f>IF(入力ｼｰﾄ2!X186="",0,入力ｼｰﾄ2!X186)</f>
        <v>0</v>
      </c>
      <c r="P186" s="504"/>
      <c r="Q186" s="504"/>
      <c r="R186" s="504">
        <f>IF(入力ｼｰﾄ2!AA186="",0,入力ｼｰﾄ2!AA186)</f>
        <v>0</v>
      </c>
      <c r="S186" s="504"/>
      <c r="T186" s="504"/>
      <c r="U186" s="502">
        <f t="shared" si="28"/>
        <v>0</v>
      </c>
      <c r="V186" s="502"/>
      <c r="W186" s="502"/>
      <c r="X186" s="503">
        <f>IF(入力ｼｰﾄ2!AG186="",0,入力ｼｰﾄ2!AG186)</f>
        <v>0</v>
      </c>
      <c r="Y186" s="503"/>
      <c r="Z186" s="503"/>
      <c r="AA186" s="502">
        <f t="shared" si="29"/>
        <v>0</v>
      </c>
      <c r="AB186" s="502"/>
      <c r="AC186" s="502"/>
      <c r="AD186" s="502"/>
      <c r="AE186" s="501">
        <f>IF(入力ｼｰﾄ2!AN186="",0,入力ｼｰﾄ2!AN186)</f>
        <v>0</v>
      </c>
      <c r="AF186" s="501"/>
      <c r="AG186" s="501"/>
      <c r="AH186" s="501"/>
      <c r="AI186" s="501" t="str">
        <f>IF(OR(入力ｼｰﾄ2!BU186=TRUE,入力ｼｰﾄ2!BV186=TRUE),13500,IF(入力ｼｰﾄ2!BW186=TRUE,"内装材は","-"))</f>
        <v>-</v>
      </c>
      <c r="AJ186" s="501"/>
      <c r="AK186" s="501"/>
      <c r="AL186" s="501"/>
      <c r="AM186" s="501" t="str">
        <f>IF(AI186="-","-",IF(入力ｼｰﾄ2!BW186=TRUE,"併用付加",ROUNDDOWN(AA186*AI186,0)))</f>
        <v>-</v>
      </c>
      <c r="AN186" s="501"/>
      <c r="AO186" s="501"/>
      <c r="AP186" s="501"/>
      <c r="AQ186" s="501">
        <f>IF(AI186="-",入力ｼｰﾄ2!BX186,MIN((IF((AE186-AI186)&gt;0,AE186-AI186,0)),入力ｼｰﾄ2!BX186))</f>
        <v>0</v>
      </c>
      <c r="AR186" s="501"/>
      <c r="AS186" s="501"/>
      <c r="AT186" s="501"/>
      <c r="AU186" s="501">
        <f t="shared" si="30"/>
        <v>0</v>
      </c>
      <c r="AV186" s="501"/>
      <c r="AW186" s="501"/>
      <c r="AX186" s="501"/>
      <c r="AY186" s="493">
        <f t="shared" si="31"/>
        <v>0</v>
      </c>
      <c r="AZ186" s="494"/>
      <c r="BA186" s="494"/>
      <c r="BB186" s="494"/>
      <c r="BC186" s="494">
        <f t="shared" si="32"/>
        <v>0</v>
      </c>
      <c r="BD186" s="494"/>
      <c r="BE186" s="494"/>
      <c r="BF186" s="494"/>
      <c r="BG186" s="494" t="str">
        <f t="shared" si="33"/>
        <v>OK</v>
      </c>
      <c r="BH186" s="494"/>
      <c r="BI186" s="494"/>
    </row>
    <row r="187" spans="1:61">
      <c r="A187" s="503">
        <v>146</v>
      </c>
      <c r="B187" s="503"/>
      <c r="C187" s="503" t="str">
        <f>IF(入力ｼｰﾄ2!O187="","",入力ｼｰﾄ2!O187)</f>
        <v/>
      </c>
      <c r="D187" s="503"/>
      <c r="E187" s="503"/>
      <c r="F187" s="503"/>
      <c r="G187" s="503"/>
      <c r="H187" s="503"/>
      <c r="I187" s="506" t="e">
        <f>IF(入力ｼｰﾄ2!#REF!="","",入力ｼｰﾄ2!#REF!)</f>
        <v>#REF!</v>
      </c>
      <c r="J187" s="506"/>
      <c r="K187" s="506"/>
      <c r="L187" s="504">
        <f>IF(入力ｼｰﾄ2!U187="",0,入力ｼｰﾄ2!U187)</f>
        <v>0</v>
      </c>
      <c r="M187" s="504"/>
      <c r="N187" s="504"/>
      <c r="O187" s="504">
        <f>IF(入力ｼｰﾄ2!X187="",0,入力ｼｰﾄ2!X187)</f>
        <v>0</v>
      </c>
      <c r="P187" s="504"/>
      <c r="Q187" s="504"/>
      <c r="R187" s="504">
        <f>IF(入力ｼｰﾄ2!AA187="",0,入力ｼｰﾄ2!AA187)</f>
        <v>0</v>
      </c>
      <c r="S187" s="504"/>
      <c r="T187" s="504"/>
      <c r="U187" s="502">
        <f t="shared" si="28"/>
        <v>0</v>
      </c>
      <c r="V187" s="502"/>
      <c r="W187" s="502"/>
      <c r="X187" s="503">
        <f>IF(入力ｼｰﾄ2!AG187="",0,入力ｼｰﾄ2!AG187)</f>
        <v>0</v>
      </c>
      <c r="Y187" s="503"/>
      <c r="Z187" s="503"/>
      <c r="AA187" s="502">
        <f t="shared" si="29"/>
        <v>0</v>
      </c>
      <c r="AB187" s="502"/>
      <c r="AC187" s="502"/>
      <c r="AD187" s="502"/>
      <c r="AE187" s="501">
        <f>IF(入力ｼｰﾄ2!AN187="",0,入力ｼｰﾄ2!AN187)</f>
        <v>0</v>
      </c>
      <c r="AF187" s="501"/>
      <c r="AG187" s="501"/>
      <c r="AH187" s="501"/>
      <c r="AI187" s="501" t="str">
        <f>IF(OR(入力ｼｰﾄ2!BU187=TRUE,入力ｼｰﾄ2!BV187=TRUE),13500,IF(入力ｼｰﾄ2!BW187=TRUE,"内装材は","-"))</f>
        <v>-</v>
      </c>
      <c r="AJ187" s="501"/>
      <c r="AK187" s="501"/>
      <c r="AL187" s="501"/>
      <c r="AM187" s="501" t="str">
        <f>IF(AI187="-","-",IF(入力ｼｰﾄ2!BW187=TRUE,"併用付加",ROUNDDOWN(AA187*AI187,0)))</f>
        <v>-</v>
      </c>
      <c r="AN187" s="501"/>
      <c r="AO187" s="501"/>
      <c r="AP187" s="501"/>
      <c r="AQ187" s="501">
        <f>IF(AI187="-",入力ｼｰﾄ2!BX187,MIN((IF((AE187-AI187)&gt;0,AE187-AI187,0)),入力ｼｰﾄ2!BX187))</f>
        <v>0</v>
      </c>
      <c r="AR187" s="501"/>
      <c r="AS187" s="501"/>
      <c r="AT187" s="501"/>
      <c r="AU187" s="501">
        <f t="shared" si="30"/>
        <v>0</v>
      </c>
      <c r="AV187" s="501"/>
      <c r="AW187" s="501"/>
      <c r="AX187" s="501"/>
      <c r="AY187" s="493">
        <f t="shared" si="31"/>
        <v>0</v>
      </c>
      <c r="AZ187" s="494"/>
      <c r="BA187" s="494"/>
      <c r="BB187" s="494"/>
      <c r="BC187" s="494">
        <f t="shared" si="32"/>
        <v>0</v>
      </c>
      <c r="BD187" s="494"/>
      <c r="BE187" s="494"/>
      <c r="BF187" s="494"/>
      <c r="BG187" s="494" t="str">
        <f t="shared" si="33"/>
        <v>OK</v>
      </c>
      <c r="BH187" s="494"/>
      <c r="BI187" s="494"/>
    </row>
    <row r="188" spans="1:61">
      <c r="A188" s="503">
        <v>147</v>
      </c>
      <c r="B188" s="503"/>
      <c r="C188" s="503" t="str">
        <f>IF(入力ｼｰﾄ2!O188="","",入力ｼｰﾄ2!O188)</f>
        <v/>
      </c>
      <c r="D188" s="503"/>
      <c r="E188" s="503"/>
      <c r="F188" s="503"/>
      <c r="G188" s="503"/>
      <c r="H188" s="503"/>
      <c r="I188" s="506" t="e">
        <f>IF(入力ｼｰﾄ2!#REF!="","",入力ｼｰﾄ2!#REF!)</f>
        <v>#REF!</v>
      </c>
      <c r="J188" s="506"/>
      <c r="K188" s="506"/>
      <c r="L188" s="504">
        <f>IF(入力ｼｰﾄ2!U188="",0,入力ｼｰﾄ2!U188)</f>
        <v>0</v>
      </c>
      <c r="M188" s="504"/>
      <c r="N188" s="504"/>
      <c r="O188" s="504">
        <f>IF(入力ｼｰﾄ2!X188="",0,入力ｼｰﾄ2!X188)</f>
        <v>0</v>
      </c>
      <c r="P188" s="504"/>
      <c r="Q188" s="504"/>
      <c r="R188" s="504">
        <f>IF(入力ｼｰﾄ2!AA188="",0,入力ｼｰﾄ2!AA188)</f>
        <v>0</v>
      </c>
      <c r="S188" s="504"/>
      <c r="T188" s="504"/>
      <c r="U188" s="502">
        <f t="shared" si="28"/>
        <v>0</v>
      </c>
      <c r="V188" s="502"/>
      <c r="W188" s="502"/>
      <c r="X188" s="503">
        <f>IF(入力ｼｰﾄ2!AG188="",0,入力ｼｰﾄ2!AG188)</f>
        <v>0</v>
      </c>
      <c r="Y188" s="503"/>
      <c r="Z188" s="503"/>
      <c r="AA188" s="502">
        <f t="shared" si="29"/>
        <v>0</v>
      </c>
      <c r="AB188" s="502"/>
      <c r="AC188" s="502"/>
      <c r="AD188" s="502"/>
      <c r="AE188" s="501">
        <f>IF(入力ｼｰﾄ2!AN188="",0,入力ｼｰﾄ2!AN188)</f>
        <v>0</v>
      </c>
      <c r="AF188" s="501"/>
      <c r="AG188" s="501"/>
      <c r="AH188" s="501"/>
      <c r="AI188" s="501" t="str">
        <f>IF(OR(入力ｼｰﾄ2!BU188=TRUE,入力ｼｰﾄ2!BV188=TRUE),13500,IF(入力ｼｰﾄ2!BW188=TRUE,"内装材は","-"))</f>
        <v>-</v>
      </c>
      <c r="AJ188" s="501"/>
      <c r="AK188" s="501"/>
      <c r="AL188" s="501"/>
      <c r="AM188" s="501" t="str">
        <f>IF(AI188="-","-",IF(入力ｼｰﾄ2!BW188=TRUE,"併用付加",ROUNDDOWN(AA188*AI188,0)))</f>
        <v>-</v>
      </c>
      <c r="AN188" s="501"/>
      <c r="AO188" s="501"/>
      <c r="AP188" s="501"/>
      <c r="AQ188" s="501">
        <f>IF(AI188="-",入力ｼｰﾄ2!BX188,MIN((IF((AE188-AI188)&gt;0,AE188-AI188,0)),入力ｼｰﾄ2!BX188))</f>
        <v>0</v>
      </c>
      <c r="AR188" s="501"/>
      <c r="AS188" s="501"/>
      <c r="AT188" s="501"/>
      <c r="AU188" s="501">
        <f t="shared" si="30"/>
        <v>0</v>
      </c>
      <c r="AV188" s="501"/>
      <c r="AW188" s="501"/>
      <c r="AX188" s="501"/>
      <c r="AY188" s="493">
        <f t="shared" si="31"/>
        <v>0</v>
      </c>
      <c r="AZ188" s="494"/>
      <c r="BA188" s="494"/>
      <c r="BB188" s="494"/>
      <c r="BC188" s="494">
        <f t="shared" si="32"/>
        <v>0</v>
      </c>
      <c r="BD188" s="494"/>
      <c r="BE188" s="494"/>
      <c r="BF188" s="494"/>
      <c r="BG188" s="494" t="str">
        <f t="shared" si="33"/>
        <v>OK</v>
      </c>
      <c r="BH188" s="494"/>
      <c r="BI188" s="494"/>
    </row>
    <row r="189" spans="1:61">
      <c r="A189" s="503">
        <v>148</v>
      </c>
      <c r="B189" s="503"/>
      <c r="C189" s="503" t="str">
        <f>IF(入力ｼｰﾄ2!O189="","",入力ｼｰﾄ2!O189)</f>
        <v/>
      </c>
      <c r="D189" s="503"/>
      <c r="E189" s="503"/>
      <c r="F189" s="503"/>
      <c r="G189" s="503"/>
      <c r="H189" s="503"/>
      <c r="I189" s="506" t="e">
        <f>IF(入力ｼｰﾄ2!#REF!="","",入力ｼｰﾄ2!#REF!)</f>
        <v>#REF!</v>
      </c>
      <c r="J189" s="506"/>
      <c r="K189" s="506"/>
      <c r="L189" s="504">
        <f>IF(入力ｼｰﾄ2!U189="",0,入力ｼｰﾄ2!U189)</f>
        <v>0</v>
      </c>
      <c r="M189" s="504"/>
      <c r="N189" s="504"/>
      <c r="O189" s="504">
        <f>IF(入力ｼｰﾄ2!X189="",0,入力ｼｰﾄ2!X189)</f>
        <v>0</v>
      </c>
      <c r="P189" s="504"/>
      <c r="Q189" s="504"/>
      <c r="R189" s="504">
        <f>IF(入力ｼｰﾄ2!AA189="",0,入力ｼｰﾄ2!AA189)</f>
        <v>0</v>
      </c>
      <c r="S189" s="504"/>
      <c r="T189" s="504"/>
      <c r="U189" s="502">
        <f t="shared" si="28"/>
        <v>0</v>
      </c>
      <c r="V189" s="502"/>
      <c r="W189" s="502"/>
      <c r="X189" s="503">
        <f>IF(入力ｼｰﾄ2!AG189="",0,入力ｼｰﾄ2!AG189)</f>
        <v>0</v>
      </c>
      <c r="Y189" s="503"/>
      <c r="Z189" s="503"/>
      <c r="AA189" s="502">
        <f t="shared" si="29"/>
        <v>0</v>
      </c>
      <c r="AB189" s="502"/>
      <c r="AC189" s="502"/>
      <c r="AD189" s="502"/>
      <c r="AE189" s="501">
        <f>IF(入力ｼｰﾄ2!AN189="",0,入力ｼｰﾄ2!AN189)</f>
        <v>0</v>
      </c>
      <c r="AF189" s="501"/>
      <c r="AG189" s="501"/>
      <c r="AH189" s="501"/>
      <c r="AI189" s="501" t="str">
        <f>IF(OR(入力ｼｰﾄ2!BU189=TRUE,入力ｼｰﾄ2!BV189=TRUE),13500,IF(入力ｼｰﾄ2!BW189=TRUE,"内装材は","-"))</f>
        <v>-</v>
      </c>
      <c r="AJ189" s="501"/>
      <c r="AK189" s="501"/>
      <c r="AL189" s="501"/>
      <c r="AM189" s="501" t="str">
        <f>IF(AI189="-","-",IF(入力ｼｰﾄ2!BW189=TRUE,"併用付加",ROUNDDOWN(AA189*AI189,0)))</f>
        <v>-</v>
      </c>
      <c r="AN189" s="501"/>
      <c r="AO189" s="501"/>
      <c r="AP189" s="501"/>
      <c r="AQ189" s="501">
        <f>IF(AI189="-",入力ｼｰﾄ2!BX189,MIN((IF((AE189-AI189)&gt;0,AE189-AI189,0)),入力ｼｰﾄ2!BX189))</f>
        <v>0</v>
      </c>
      <c r="AR189" s="501"/>
      <c r="AS189" s="501"/>
      <c r="AT189" s="501"/>
      <c r="AU189" s="501">
        <f t="shared" si="30"/>
        <v>0</v>
      </c>
      <c r="AV189" s="501"/>
      <c r="AW189" s="501"/>
      <c r="AX189" s="501"/>
      <c r="AY189" s="493">
        <f t="shared" si="31"/>
        <v>0</v>
      </c>
      <c r="AZ189" s="494"/>
      <c r="BA189" s="494"/>
      <c r="BB189" s="494"/>
      <c r="BC189" s="494">
        <f t="shared" si="32"/>
        <v>0</v>
      </c>
      <c r="BD189" s="494"/>
      <c r="BE189" s="494"/>
      <c r="BF189" s="494"/>
      <c r="BG189" s="494" t="str">
        <f t="shared" si="33"/>
        <v>OK</v>
      </c>
      <c r="BH189" s="494"/>
      <c r="BI189" s="494"/>
    </row>
    <row r="190" spans="1:61">
      <c r="A190" s="503">
        <v>149</v>
      </c>
      <c r="B190" s="503"/>
      <c r="C190" s="503" t="str">
        <f>IF(入力ｼｰﾄ2!O190="","",入力ｼｰﾄ2!O190)</f>
        <v/>
      </c>
      <c r="D190" s="503"/>
      <c r="E190" s="503"/>
      <c r="F190" s="503"/>
      <c r="G190" s="503"/>
      <c r="H190" s="503"/>
      <c r="I190" s="506" t="e">
        <f>IF(入力ｼｰﾄ2!#REF!="","",入力ｼｰﾄ2!#REF!)</f>
        <v>#REF!</v>
      </c>
      <c r="J190" s="506"/>
      <c r="K190" s="506"/>
      <c r="L190" s="504">
        <f>IF(入力ｼｰﾄ2!U190="",0,入力ｼｰﾄ2!U190)</f>
        <v>0</v>
      </c>
      <c r="M190" s="504"/>
      <c r="N190" s="504"/>
      <c r="O190" s="504">
        <f>IF(入力ｼｰﾄ2!X190="",0,入力ｼｰﾄ2!X190)</f>
        <v>0</v>
      </c>
      <c r="P190" s="504"/>
      <c r="Q190" s="504"/>
      <c r="R190" s="504">
        <f>IF(入力ｼｰﾄ2!AA190="",0,入力ｼｰﾄ2!AA190)</f>
        <v>0</v>
      </c>
      <c r="S190" s="504"/>
      <c r="T190" s="504"/>
      <c r="U190" s="502">
        <f t="shared" si="28"/>
        <v>0</v>
      </c>
      <c r="V190" s="502"/>
      <c r="W190" s="502"/>
      <c r="X190" s="503">
        <f>IF(入力ｼｰﾄ2!AG190="",0,入力ｼｰﾄ2!AG190)</f>
        <v>0</v>
      </c>
      <c r="Y190" s="503"/>
      <c r="Z190" s="503"/>
      <c r="AA190" s="502">
        <f t="shared" si="29"/>
        <v>0</v>
      </c>
      <c r="AB190" s="502"/>
      <c r="AC190" s="502"/>
      <c r="AD190" s="502"/>
      <c r="AE190" s="501">
        <f>IF(入力ｼｰﾄ2!AN190="",0,入力ｼｰﾄ2!AN190)</f>
        <v>0</v>
      </c>
      <c r="AF190" s="501"/>
      <c r="AG190" s="501"/>
      <c r="AH190" s="501"/>
      <c r="AI190" s="501" t="str">
        <f>IF(OR(入力ｼｰﾄ2!BU190=TRUE,入力ｼｰﾄ2!BV190=TRUE),13500,IF(入力ｼｰﾄ2!BW190=TRUE,"内装材は","-"))</f>
        <v>-</v>
      </c>
      <c r="AJ190" s="501"/>
      <c r="AK190" s="501"/>
      <c r="AL190" s="501"/>
      <c r="AM190" s="501" t="str">
        <f>IF(AI190="-","-",IF(入力ｼｰﾄ2!BW190=TRUE,"併用付加",ROUNDDOWN(AA190*AI190,0)))</f>
        <v>-</v>
      </c>
      <c r="AN190" s="501"/>
      <c r="AO190" s="501"/>
      <c r="AP190" s="501"/>
      <c r="AQ190" s="501">
        <f>IF(AI190="-",入力ｼｰﾄ2!BX190,MIN((IF((AE190-AI190)&gt;0,AE190-AI190,0)),入力ｼｰﾄ2!BX190))</f>
        <v>0</v>
      </c>
      <c r="AR190" s="501"/>
      <c r="AS190" s="501"/>
      <c r="AT190" s="501"/>
      <c r="AU190" s="501">
        <f t="shared" si="30"/>
        <v>0</v>
      </c>
      <c r="AV190" s="501"/>
      <c r="AW190" s="501"/>
      <c r="AX190" s="501"/>
      <c r="AY190" s="493">
        <f t="shared" si="31"/>
        <v>0</v>
      </c>
      <c r="AZ190" s="494"/>
      <c r="BA190" s="494"/>
      <c r="BB190" s="494"/>
      <c r="BC190" s="494">
        <f t="shared" si="32"/>
        <v>0</v>
      </c>
      <c r="BD190" s="494"/>
      <c r="BE190" s="494"/>
      <c r="BF190" s="494"/>
      <c r="BG190" s="494" t="str">
        <f t="shared" si="33"/>
        <v>OK</v>
      </c>
      <c r="BH190" s="494"/>
      <c r="BI190" s="494"/>
    </row>
    <row r="191" spans="1:61">
      <c r="A191" s="503">
        <v>150</v>
      </c>
      <c r="B191" s="503"/>
      <c r="C191" s="503" t="str">
        <f>IF(入力ｼｰﾄ2!O191="","",入力ｼｰﾄ2!O191)</f>
        <v/>
      </c>
      <c r="D191" s="503"/>
      <c r="E191" s="503"/>
      <c r="F191" s="503"/>
      <c r="G191" s="503"/>
      <c r="H191" s="503"/>
      <c r="I191" s="506" t="e">
        <f>IF(入力ｼｰﾄ2!#REF!="","",入力ｼｰﾄ2!#REF!)</f>
        <v>#REF!</v>
      </c>
      <c r="J191" s="506"/>
      <c r="K191" s="506"/>
      <c r="L191" s="504">
        <f>IF(入力ｼｰﾄ2!U191="",0,入力ｼｰﾄ2!U191)</f>
        <v>0</v>
      </c>
      <c r="M191" s="504"/>
      <c r="N191" s="504"/>
      <c r="O191" s="504">
        <f>IF(入力ｼｰﾄ2!X191="",0,入力ｼｰﾄ2!X191)</f>
        <v>0</v>
      </c>
      <c r="P191" s="504"/>
      <c r="Q191" s="504"/>
      <c r="R191" s="504">
        <f>IF(入力ｼｰﾄ2!AA191="",0,入力ｼｰﾄ2!AA191)</f>
        <v>0</v>
      </c>
      <c r="S191" s="504"/>
      <c r="T191" s="504"/>
      <c r="U191" s="502">
        <f t="shared" si="28"/>
        <v>0</v>
      </c>
      <c r="V191" s="502"/>
      <c r="W191" s="502"/>
      <c r="X191" s="503">
        <f>IF(入力ｼｰﾄ2!AG191="",0,入力ｼｰﾄ2!AG191)</f>
        <v>0</v>
      </c>
      <c r="Y191" s="503"/>
      <c r="Z191" s="503"/>
      <c r="AA191" s="502">
        <f t="shared" si="29"/>
        <v>0</v>
      </c>
      <c r="AB191" s="502"/>
      <c r="AC191" s="502"/>
      <c r="AD191" s="502"/>
      <c r="AE191" s="501">
        <f>IF(入力ｼｰﾄ2!AN191="",0,入力ｼｰﾄ2!AN191)</f>
        <v>0</v>
      </c>
      <c r="AF191" s="501"/>
      <c r="AG191" s="501"/>
      <c r="AH191" s="501"/>
      <c r="AI191" s="501" t="str">
        <f>IF(OR(入力ｼｰﾄ2!BU191=TRUE,入力ｼｰﾄ2!BV191=TRUE),13500,IF(入力ｼｰﾄ2!BW191=TRUE,"内装材は","-"))</f>
        <v>-</v>
      </c>
      <c r="AJ191" s="501"/>
      <c r="AK191" s="501"/>
      <c r="AL191" s="501"/>
      <c r="AM191" s="501" t="str">
        <f>IF(AI191="-","-",IF(入力ｼｰﾄ2!BW191=TRUE,"併用付加",ROUNDDOWN(AA191*AI191,0)))</f>
        <v>-</v>
      </c>
      <c r="AN191" s="501"/>
      <c r="AO191" s="501"/>
      <c r="AP191" s="501"/>
      <c r="AQ191" s="501">
        <f>IF(AI191="-",入力ｼｰﾄ2!BX191,MIN((IF((AE191-AI191)&gt;0,AE191-AI191,0)),入力ｼｰﾄ2!BX191))</f>
        <v>0</v>
      </c>
      <c r="AR191" s="501"/>
      <c r="AS191" s="501"/>
      <c r="AT191" s="501"/>
      <c r="AU191" s="501">
        <f t="shared" si="30"/>
        <v>0</v>
      </c>
      <c r="AV191" s="501"/>
      <c r="AW191" s="501"/>
      <c r="AX191" s="501"/>
      <c r="AY191" s="493">
        <f t="shared" si="31"/>
        <v>0</v>
      </c>
      <c r="AZ191" s="494"/>
      <c r="BA191" s="494"/>
      <c r="BB191" s="494"/>
      <c r="BC191" s="494">
        <f t="shared" si="32"/>
        <v>0</v>
      </c>
      <c r="BD191" s="494"/>
      <c r="BE191" s="494"/>
      <c r="BF191" s="494"/>
      <c r="BG191" s="494" t="str">
        <f t="shared" si="33"/>
        <v>OK</v>
      </c>
      <c r="BH191" s="494"/>
      <c r="BI191" s="494"/>
    </row>
    <row r="192" spans="1:61">
      <c r="A192" s="503"/>
      <c r="B192" s="503"/>
      <c r="C192" s="503" t="s">
        <v>13</v>
      </c>
      <c r="D192" s="503"/>
      <c r="E192" s="503"/>
      <c r="F192" s="503"/>
      <c r="G192" s="503"/>
      <c r="H192" s="503"/>
      <c r="I192" s="503"/>
      <c r="J192" s="503"/>
      <c r="K192" s="503"/>
      <c r="L192" s="504"/>
      <c r="M192" s="504"/>
      <c r="N192" s="504"/>
      <c r="O192" s="504"/>
      <c r="P192" s="504"/>
      <c r="Q192" s="504"/>
      <c r="R192" s="504"/>
      <c r="S192" s="504"/>
      <c r="T192" s="504"/>
      <c r="U192" s="504"/>
      <c r="V192" s="504"/>
      <c r="W192" s="504"/>
      <c r="X192" s="505"/>
      <c r="Y192" s="505"/>
      <c r="Z192" s="505"/>
      <c r="AA192" s="502">
        <f>IF(C192="","",SUM(AA162:AD191))</f>
        <v>0</v>
      </c>
      <c r="AB192" s="502"/>
      <c r="AC192" s="502"/>
      <c r="AD192" s="502"/>
      <c r="AE192" s="502"/>
      <c r="AF192" s="502"/>
      <c r="AG192" s="502"/>
      <c r="AH192" s="502"/>
      <c r="AI192" s="501"/>
      <c r="AJ192" s="501"/>
      <c r="AK192" s="501"/>
      <c r="AL192" s="501"/>
      <c r="AM192" s="501">
        <f>IF(C192="","",SUM(AM162:AP191))</f>
        <v>0</v>
      </c>
      <c r="AN192" s="501"/>
      <c r="AO192" s="501"/>
      <c r="AP192" s="501"/>
      <c r="AQ192" s="501"/>
      <c r="AR192" s="501"/>
      <c r="AS192" s="501"/>
      <c r="AT192" s="501"/>
      <c r="AU192" s="501">
        <f>IF(C192="","",SUM(AU162:AX191))</f>
        <v>0</v>
      </c>
      <c r="AV192" s="501"/>
      <c r="AW192" s="501"/>
      <c r="AX192" s="501"/>
      <c r="AY192" s="129"/>
      <c r="AZ192" s="129"/>
      <c r="BA192" s="129"/>
      <c r="BB192" s="129"/>
      <c r="BC192" s="129"/>
      <c r="BD192" s="129"/>
      <c r="BE192" s="129"/>
      <c r="BF192" s="129"/>
      <c r="BG192" s="129"/>
      <c r="BH192" s="129"/>
      <c r="BI192" s="129"/>
    </row>
    <row r="193" spans="1:61">
      <c r="A193" s="503"/>
      <c r="B193" s="503"/>
      <c r="C193" s="503"/>
      <c r="D193" s="503"/>
      <c r="E193" s="503"/>
      <c r="F193" s="503"/>
      <c r="G193" s="503"/>
      <c r="H193" s="503"/>
      <c r="I193" s="503"/>
      <c r="J193" s="503"/>
      <c r="K193" s="503"/>
      <c r="L193" s="504"/>
      <c r="M193" s="504"/>
      <c r="N193" s="504"/>
      <c r="O193" s="504"/>
      <c r="P193" s="504"/>
      <c r="Q193" s="504"/>
      <c r="R193" s="504"/>
      <c r="S193" s="504"/>
      <c r="T193" s="504"/>
      <c r="U193" s="504"/>
      <c r="V193" s="504"/>
      <c r="W193" s="504"/>
      <c r="X193" s="505"/>
      <c r="Y193" s="505"/>
      <c r="Z193" s="505"/>
      <c r="AA193" s="502"/>
      <c r="AB193" s="502"/>
      <c r="AC193" s="502"/>
      <c r="AD193" s="502"/>
      <c r="AE193" s="502"/>
      <c r="AF193" s="502"/>
      <c r="AG193" s="502"/>
      <c r="AH193" s="502"/>
      <c r="AI193" s="501"/>
      <c r="AJ193" s="501"/>
      <c r="AK193" s="501"/>
      <c r="AL193" s="501"/>
      <c r="AM193" s="501"/>
      <c r="AN193" s="501"/>
      <c r="AO193" s="501"/>
      <c r="AP193" s="501"/>
      <c r="AQ193" s="501"/>
      <c r="AR193" s="501"/>
      <c r="AS193" s="501"/>
      <c r="AT193" s="501"/>
      <c r="AU193" s="501"/>
      <c r="AV193" s="501"/>
      <c r="AW193" s="501"/>
      <c r="AX193" s="501"/>
      <c r="AY193" s="129"/>
      <c r="AZ193" s="129"/>
      <c r="BA193" s="129"/>
      <c r="BB193" s="129"/>
      <c r="BC193" s="129"/>
      <c r="BD193" s="129"/>
      <c r="BE193" s="129"/>
      <c r="BF193" s="129"/>
      <c r="BG193" s="129"/>
      <c r="BH193" s="129"/>
      <c r="BI193" s="129"/>
    </row>
    <row r="194" spans="1:61">
      <c r="A194" s="503"/>
      <c r="B194" s="503"/>
      <c r="C194" s="503" t="str">
        <f>IF(C201="","合計","")</f>
        <v>合計</v>
      </c>
      <c r="D194" s="503"/>
      <c r="E194" s="503"/>
      <c r="F194" s="503"/>
      <c r="G194" s="503"/>
      <c r="H194" s="503"/>
      <c r="I194" s="503"/>
      <c r="J194" s="503"/>
      <c r="K194" s="503"/>
      <c r="L194" s="504"/>
      <c r="M194" s="504"/>
      <c r="N194" s="504"/>
      <c r="O194" s="504"/>
      <c r="P194" s="504"/>
      <c r="Q194" s="504"/>
      <c r="R194" s="504"/>
      <c r="S194" s="504"/>
      <c r="T194" s="504"/>
      <c r="U194" s="504"/>
      <c r="V194" s="504"/>
      <c r="W194" s="504"/>
      <c r="X194" s="505"/>
      <c r="Y194" s="505"/>
      <c r="Z194" s="505"/>
      <c r="AA194" s="502">
        <f>IF(C192="","",AA36+AA75+AA114+AA153+AA192)</f>
        <v>13.4307</v>
      </c>
      <c r="AB194" s="502"/>
      <c r="AC194" s="502"/>
      <c r="AD194" s="502"/>
      <c r="AE194" s="501"/>
      <c r="AF194" s="501"/>
      <c r="AG194" s="501"/>
      <c r="AH194" s="501"/>
      <c r="AI194" s="501"/>
      <c r="AJ194" s="501"/>
      <c r="AK194" s="501"/>
      <c r="AL194" s="501"/>
      <c r="AM194" s="501">
        <f>IF(C194="","",AM36+AM75+AM114+AM153+AM192)</f>
        <v>1979503</v>
      </c>
      <c r="AN194" s="501"/>
      <c r="AO194" s="501"/>
      <c r="AP194" s="501"/>
      <c r="AQ194" s="501"/>
      <c r="AR194" s="501"/>
      <c r="AS194" s="501"/>
      <c r="AT194" s="501"/>
      <c r="AU194" s="501" t="e">
        <f>IF(C194="","",AU36+AU75+AU114+AU153+AU192)</f>
        <v>#REF!</v>
      </c>
      <c r="AV194" s="501"/>
      <c r="AW194" s="501"/>
      <c r="AX194" s="501"/>
      <c r="AY194" s="129"/>
      <c r="AZ194" s="129"/>
      <c r="BA194" s="129"/>
      <c r="BB194" s="129"/>
      <c r="BC194" s="129"/>
      <c r="BD194" s="129"/>
      <c r="BE194" s="129"/>
      <c r="BF194" s="129"/>
      <c r="BG194" s="129"/>
      <c r="BH194" s="129"/>
      <c r="BI194" s="129"/>
    </row>
    <row r="195" spans="1:61">
      <c r="A195" s="503"/>
      <c r="B195" s="503"/>
      <c r="C195" s="503"/>
      <c r="D195" s="503"/>
      <c r="E195" s="503"/>
      <c r="F195" s="503"/>
      <c r="G195" s="503"/>
      <c r="H195" s="503"/>
      <c r="I195" s="503"/>
      <c r="J195" s="503"/>
      <c r="K195" s="503"/>
      <c r="L195" s="504"/>
      <c r="M195" s="504"/>
      <c r="N195" s="504"/>
      <c r="O195" s="504"/>
      <c r="P195" s="504"/>
      <c r="Q195" s="504"/>
      <c r="R195" s="504"/>
      <c r="S195" s="504"/>
      <c r="T195" s="504"/>
      <c r="U195" s="504"/>
      <c r="V195" s="504"/>
      <c r="W195" s="504"/>
      <c r="X195" s="505"/>
      <c r="Y195" s="505"/>
      <c r="Z195" s="505"/>
      <c r="AA195" s="502"/>
      <c r="AB195" s="502"/>
      <c r="AC195" s="502"/>
      <c r="AD195" s="502"/>
      <c r="AE195" s="501"/>
      <c r="AF195" s="501"/>
      <c r="AG195" s="501"/>
      <c r="AH195" s="501"/>
      <c r="AI195" s="501"/>
      <c r="AJ195" s="501"/>
      <c r="AK195" s="501"/>
      <c r="AL195" s="501"/>
      <c r="AM195" s="501"/>
      <c r="AN195" s="501"/>
      <c r="AO195" s="501"/>
      <c r="AP195" s="501"/>
      <c r="AQ195" s="501"/>
      <c r="AR195" s="501"/>
      <c r="AS195" s="501"/>
      <c r="AT195" s="501"/>
      <c r="AU195" s="501"/>
      <c r="AV195" s="501"/>
      <c r="AW195" s="501"/>
      <c r="AX195" s="501"/>
      <c r="AY195" s="129"/>
      <c r="AZ195" s="129"/>
      <c r="BA195" s="129"/>
      <c r="BB195" s="129"/>
      <c r="BC195" s="129"/>
      <c r="BD195" s="129"/>
      <c r="BE195" s="129"/>
      <c r="BF195" s="129"/>
      <c r="BG195" s="129"/>
      <c r="BH195" s="129"/>
      <c r="BI195" s="129"/>
    </row>
    <row r="196" spans="1:61" ht="13.5" customHeight="1">
      <c r="A196" s="517" t="s">
        <v>139</v>
      </c>
      <c r="B196" s="517"/>
      <c r="C196" s="517"/>
      <c r="D196" s="517"/>
      <c r="E196" s="517"/>
      <c r="F196" s="517"/>
      <c r="G196" s="517"/>
      <c r="H196" s="517"/>
      <c r="I196" s="517"/>
      <c r="J196" s="517"/>
      <c r="K196" s="521" t="str">
        <f>IF(C201="","","市産材（材積・金額）内訳表")</f>
        <v/>
      </c>
      <c r="L196" s="521"/>
      <c r="M196" s="521"/>
      <c r="N196" s="521"/>
      <c r="O196" s="521"/>
      <c r="P196" s="521"/>
      <c r="Q196" s="521"/>
      <c r="R196" s="521"/>
      <c r="S196" s="521"/>
      <c r="T196" s="521"/>
      <c r="U196" s="521"/>
      <c r="V196" s="521"/>
      <c r="W196" s="521"/>
      <c r="X196" s="521"/>
      <c r="Y196" s="521"/>
      <c r="Z196" s="521"/>
      <c r="AA196" s="521"/>
      <c r="AB196" s="521"/>
      <c r="AC196" s="521"/>
      <c r="AD196" s="521"/>
      <c r="AE196" s="521"/>
      <c r="AF196" s="521"/>
      <c r="AG196" s="521"/>
      <c r="AH196" s="521"/>
      <c r="AI196" s="521"/>
      <c r="AJ196" s="521"/>
      <c r="AK196" s="521"/>
      <c r="AL196" s="521"/>
      <c r="AM196" s="521"/>
      <c r="AN196" s="521"/>
      <c r="AO196" s="135"/>
      <c r="AP196" s="135"/>
      <c r="AQ196" s="135"/>
      <c r="AR196" s="135"/>
      <c r="AS196" s="135"/>
      <c r="AT196" s="135"/>
      <c r="AU196" s="520" t="str">
        <f>IF(C201="","","4page")</f>
        <v/>
      </c>
      <c r="AV196" s="520"/>
      <c r="AW196" s="520"/>
      <c r="AX196" s="520"/>
      <c r="AY196" s="129"/>
      <c r="AZ196" s="129"/>
      <c r="BA196" s="129"/>
      <c r="BB196" s="129"/>
      <c r="BC196" s="129"/>
      <c r="BD196" s="129"/>
      <c r="BE196" s="129"/>
      <c r="BF196" s="129"/>
      <c r="BG196" s="129"/>
      <c r="BH196" s="129"/>
      <c r="BI196" s="129"/>
    </row>
    <row r="197" spans="1:61" ht="13.5" customHeight="1">
      <c r="A197" s="132"/>
      <c r="B197" s="132"/>
      <c r="C197" s="132"/>
      <c r="D197" s="132"/>
      <c r="E197" s="133"/>
      <c r="F197" s="133"/>
      <c r="G197" s="133"/>
      <c r="H197" s="133"/>
      <c r="I197" s="133"/>
      <c r="J197" s="133"/>
      <c r="K197" s="522"/>
      <c r="L197" s="522"/>
      <c r="M197" s="522"/>
      <c r="N197" s="522"/>
      <c r="O197" s="522"/>
      <c r="P197" s="522"/>
      <c r="Q197" s="522"/>
      <c r="R197" s="522"/>
      <c r="S197" s="522"/>
      <c r="T197" s="522"/>
      <c r="U197" s="522"/>
      <c r="V197" s="522"/>
      <c r="W197" s="522"/>
      <c r="X197" s="522"/>
      <c r="Y197" s="522"/>
      <c r="Z197" s="522"/>
      <c r="AA197" s="522"/>
      <c r="AB197" s="522"/>
      <c r="AC197" s="522"/>
      <c r="AD197" s="522"/>
      <c r="AE197" s="522"/>
      <c r="AF197" s="522"/>
      <c r="AG197" s="522"/>
      <c r="AH197" s="522"/>
      <c r="AI197" s="522"/>
      <c r="AJ197" s="522"/>
      <c r="AK197" s="522"/>
      <c r="AL197" s="522"/>
      <c r="AM197" s="522"/>
      <c r="AN197" s="522"/>
      <c r="AO197" s="133"/>
      <c r="AP197" s="133"/>
      <c r="AQ197" s="133"/>
      <c r="AR197" s="133"/>
      <c r="AS197" s="133"/>
      <c r="AT197" s="133"/>
      <c r="AU197" s="520"/>
      <c r="AV197" s="520"/>
      <c r="AW197" s="520"/>
      <c r="AX197" s="520"/>
      <c r="AY197" s="129"/>
      <c r="AZ197" s="129"/>
      <c r="BA197" s="129"/>
      <c r="BB197" s="129"/>
      <c r="BC197" s="129"/>
      <c r="BD197" s="129"/>
      <c r="BE197" s="129"/>
      <c r="BF197" s="129"/>
      <c r="BG197" s="129"/>
      <c r="BH197" s="129"/>
      <c r="BI197" s="129"/>
    </row>
    <row r="198" spans="1:61" ht="13.5" customHeight="1">
      <c r="A198" s="503" t="s">
        <v>3</v>
      </c>
      <c r="B198" s="503"/>
      <c r="C198" s="503" t="s">
        <v>2</v>
      </c>
      <c r="D198" s="503"/>
      <c r="E198" s="503"/>
      <c r="F198" s="503"/>
      <c r="G198" s="503"/>
      <c r="H198" s="503"/>
      <c r="I198" s="503" t="s">
        <v>0</v>
      </c>
      <c r="J198" s="503"/>
      <c r="K198" s="503"/>
      <c r="L198" s="507" t="s">
        <v>4</v>
      </c>
      <c r="M198" s="503"/>
      <c r="N198" s="503"/>
      <c r="O198" s="507" t="s">
        <v>5</v>
      </c>
      <c r="P198" s="503"/>
      <c r="Q198" s="503"/>
      <c r="R198" s="507" t="s">
        <v>6</v>
      </c>
      <c r="S198" s="503"/>
      <c r="T198" s="503"/>
      <c r="U198" s="507" t="s">
        <v>7</v>
      </c>
      <c r="V198" s="503"/>
      <c r="W198" s="503"/>
      <c r="X198" s="507" t="s">
        <v>8</v>
      </c>
      <c r="Y198" s="503"/>
      <c r="Z198" s="503"/>
      <c r="AA198" s="507" t="s">
        <v>9</v>
      </c>
      <c r="AB198" s="507"/>
      <c r="AC198" s="503"/>
      <c r="AD198" s="503"/>
      <c r="AE198" s="507" t="s">
        <v>208</v>
      </c>
      <c r="AF198" s="503"/>
      <c r="AG198" s="503"/>
      <c r="AH198" s="503"/>
      <c r="AI198" s="507" t="s">
        <v>206</v>
      </c>
      <c r="AJ198" s="507"/>
      <c r="AK198" s="507"/>
      <c r="AL198" s="507"/>
      <c r="AM198" s="507" t="s">
        <v>10</v>
      </c>
      <c r="AN198" s="507"/>
      <c r="AO198" s="507"/>
      <c r="AP198" s="507"/>
      <c r="AQ198" s="507" t="s">
        <v>207</v>
      </c>
      <c r="AR198" s="507"/>
      <c r="AS198" s="507"/>
      <c r="AT198" s="507"/>
      <c r="AU198" s="508" t="s">
        <v>140</v>
      </c>
      <c r="AV198" s="509"/>
      <c r="AW198" s="509"/>
      <c r="AX198" s="510"/>
      <c r="AY198" s="496" t="s">
        <v>156</v>
      </c>
      <c r="AZ198" s="497"/>
      <c r="BA198" s="497"/>
      <c r="BB198" s="497"/>
      <c r="BC198" s="499" t="s">
        <v>157</v>
      </c>
      <c r="BD198" s="499"/>
      <c r="BE198" s="499"/>
      <c r="BF198" s="499"/>
      <c r="BG198" s="500" t="s">
        <v>158</v>
      </c>
      <c r="BH198" s="500"/>
      <c r="BI198" s="500"/>
    </row>
    <row r="199" spans="1:61">
      <c r="A199" s="503"/>
      <c r="B199" s="503"/>
      <c r="C199" s="503"/>
      <c r="D199" s="503"/>
      <c r="E199" s="503"/>
      <c r="F199" s="503"/>
      <c r="G199" s="503"/>
      <c r="H199" s="503"/>
      <c r="I199" s="503"/>
      <c r="J199" s="503"/>
      <c r="K199" s="503"/>
      <c r="L199" s="503"/>
      <c r="M199" s="503"/>
      <c r="N199" s="503"/>
      <c r="O199" s="503"/>
      <c r="P199" s="503"/>
      <c r="Q199" s="503"/>
      <c r="R199" s="503"/>
      <c r="S199" s="503"/>
      <c r="T199" s="503"/>
      <c r="U199" s="503"/>
      <c r="V199" s="503"/>
      <c r="W199" s="503"/>
      <c r="X199" s="503"/>
      <c r="Y199" s="503"/>
      <c r="Z199" s="503"/>
      <c r="AA199" s="503"/>
      <c r="AB199" s="503"/>
      <c r="AC199" s="503"/>
      <c r="AD199" s="503"/>
      <c r="AE199" s="503"/>
      <c r="AF199" s="503"/>
      <c r="AG199" s="503"/>
      <c r="AH199" s="503"/>
      <c r="AI199" s="507"/>
      <c r="AJ199" s="507"/>
      <c r="AK199" s="507"/>
      <c r="AL199" s="507"/>
      <c r="AM199" s="507"/>
      <c r="AN199" s="507"/>
      <c r="AO199" s="507"/>
      <c r="AP199" s="507"/>
      <c r="AQ199" s="507"/>
      <c r="AR199" s="507"/>
      <c r="AS199" s="507"/>
      <c r="AT199" s="507"/>
      <c r="AU199" s="511"/>
      <c r="AV199" s="512"/>
      <c r="AW199" s="512"/>
      <c r="AX199" s="513"/>
      <c r="AY199" s="498"/>
      <c r="AZ199" s="497"/>
      <c r="BA199" s="497"/>
      <c r="BB199" s="497"/>
      <c r="BC199" s="499"/>
      <c r="BD199" s="499"/>
      <c r="BE199" s="499"/>
      <c r="BF199" s="499"/>
      <c r="BG199" s="500"/>
      <c r="BH199" s="500"/>
      <c r="BI199" s="500"/>
    </row>
    <row r="200" spans="1:61">
      <c r="A200" s="503"/>
      <c r="B200" s="503"/>
      <c r="C200" s="503"/>
      <c r="D200" s="503"/>
      <c r="E200" s="503"/>
      <c r="F200" s="503"/>
      <c r="G200" s="503"/>
      <c r="H200" s="503"/>
      <c r="I200" s="503"/>
      <c r="J200" s="503"/>
      <c r="K200" s="503"/>
      <c r="L200" s="503"/>
      <c r="M200" s="503"/>
      <c r="N200" s="503"/>
      <c r="O200" s="503"/>
      <c r="P200" s="503"/>
      <c r="Q200" s="503"/>
      <c r="R200" s="503"/>
      <c r="S200" s="503"/>
      <c r="T200" s="503"/>
      <c r="U200" s="503"/>
      <c r="V200" s="503"/>
      <c r="W200" s="503"/>
      <c r="X200" s="503"/>
      <c r="Y200" s="503"/>
      <c r="Z200" s="503"/>
      <c r="AA200" s="503"/>
      <c r="AB200" s="503"/>
      <c r="AC200" s="503"/>
      <c r="AD200" s="503"/>
      <c r="AE200" s="503"/>
      <c r="AF200" s="503"/>
      <c r="AG200" s="503"/>
      <c r="AH200" s="503"/>
      <c r="AI200" s="507"/>
      <c r="AJ200" s="507"/>
      <c r="AK200" s="507"/>
      <c r="AL200" s="507"/>
      <c r="AM200" s="507"/>
      <c r="AN200" s="507"/>
      <c r="AO200" s="507"/>
      <c r="AP200" s="507"/>
      <c r="AQ200" s="507"/>
      <c r="AR200" s="507"/>
      <c r="AS200" s="507"/>
      <c r="AT200" s="507"/>
      <c r="AU200" s="514"/>
      <c r="AV200" s="515"/>
      <c r="AW200" s="515"/>
      <c r="AX200" s="516"/>
      <c r="AY200" s="498"/>
      <c r="AZ200" s="497"/>
      <c r="BA200" s="497"/>
      <c r="BB200" s="497"/>
      <c r="BC200" s="499"/>
      <c r="BD200" s="499"/>
      <c r="BE200" s="499"/>
      <c r="BF200" s="499"/>
      <c r="BG200" s="500"/>
      <c r="BH200" s="500"/>
      <c r="BI200" s="500"/>
    </row>
    <row r="201" spans="1:61">
      <c r="A201" s="503">
        <v>151</v>
      </c>
      <c r="B201" s="503"/>
      <c r="C201" s="503" t="str">
        <f>IF(入力ｼｰﾄ2!O201="","",入力ｼｰﾄ2!O201)</f>
        <v/>
      </c>
      <c r="D201" s="503"/>
      <c r="E201" s="503"/>
      <c r="F201" s="503"/>
      <c r="G201" s="503"/>
      <c r="H201" s="503"/>
      <c r="I201" s="506" t="e">
        <f>IF(入力ｼｰﾄ2!#REF!="","",入力ｼｰﾄ2!#REF!)</f>
        <v>#REF!</v>
      </c>
      <c r="J201" s="506"/>
      <c r="K201" s="506"/>
      <c r="L201" s="504">
        <f>IF(入力ｼｰﾄ2!U201="",0,入力ｼｰﾄ2!U201)</f>
        <v>0</v>
      </c>
      <c r="M201" s="504"/>
      <c r="N201" s="504"/>
      <c r="O201" s="504">
        <f>IF(入力ｼｰﾄ2!X201="",0,入力ｼｰﾄ2!X201)</f>
        <v>0</v>
      </c>
      <c r="P201" s="504"/>
      <c r="Q201" s="504"/>
      <c r="R201" s="504">
        <f>IF(入力ｼｰﾄ2!AA201="",0,入力ｼｰﾄ2!AA201)</f>
        <v>0</v>
      </c>
      <c r="S201" s="504"/>
      <c r="T201" s="504"/>
      <c r="U201" s="502">
        <f t="shared" ref="U201:U230" si="34">ROUNDDOWN(L201*O201*R201,4)</f>
        <v>0</v>
      </c>
      <c r="V201" s="502"/>
      <c r="W201" s="502"/>
      <c r="X201" s="503">
        <f>IF(入力ｼｰﾄ2!AG201="",0,入力ｼｰﾄ2!AG201)</f>
        <v>0</v>
      </c>
      <c r="Y201" s="503"/>
      <c r="Z201" s="503"/>
      <c r="AA201" s="502">
        <f t="shared" ref="AA201:AA230" si="35">ROUNDDOWN(U201*X201,4)</f>
        <v>0</v>
      </c>
      <c r="AB201" s="502"/>
      <c r="AC201" s="502"/>
      <c r="AD201" s="502"/>
      <c r="AE201" s="501">
        <f>IF(入力ｼｰﾄ2!AN201="",0,入力ｼｰﾄ2!AN201)</f>
        <v>0</v>
      </c>
      <c r="AF201" s="501"/>
      <c r="AG201" s="501"/>
      <c r="AH201" s="501"/>
      <c r="AI201" s="501" t="str">
        <f>IF(OR(入力ｼｰﾄ2!BU201=TRUE,入力ｼｰﾄ2!BV201=TRUE),13500,IF(入力ｼｰﾄ2!BW201=TRUE,"内装材は","-"))</f>
        <v>-</v>
      </c>
      <c r="AJ201" s="501"/>
      <c r="AK201" s="501"/>
      <c r="AL201" s="501"/>
      <c r="AM201" s="501" t="str">
        <f>IF(AI201="-","-",IF(入力ｼｰﾄ2!BW201=TRUE,"併用付加",ROUNDDOWN(AA201*AI201,0)))</f>
        <v>-</v>
      </c>
      <c r="AN201" s="501"/>
      <c r="AO201" s="501"/>
      <c r="AP201" s="501"/>
      <c r="AQ201" s="501" t="e">
        <f>IF(AI201="-",入力ｼｰﾄ2!BX201,MIN((IF((AE201-AI201)&gt;0,AE201-AI201,0)),入力ｼｰﾄ2!BX201))</f>
        <v>#REF!</v>
      </c>
      <c r="AR201" s="501"/>
      <c r="AS201" s="501"/>
      <c r="AT201" s="501"/>
      <c r="AU201" s="501" t="e">
        <f t="shared" ref="AU201:AU230" si="36">ROUNDDOWN(AA201*AQ201,0)</f>
        <v>#REF!</v>
      </c>
      <c r="AV201" s="501"/>
      <c r="AW201" s="501"/>
      <c r="AX201" s="501"/>
      <c r="AY201" s="493">
        <f>ROUNDDOWN(L201*O201*R201*X201*AE201,0)</f>
        <v>0</v>
      </c>
      <c r="AZ201" s="494"/>
      <c r="BA201" s="494"/>
      <c r="BB201" s="494"/>
      <c r="BC201" s="494" t="e">
        <f>IF(AM201="-",AU201,AM201+AU201)</f>
        <v>#REF!</v>
      </c>
      <c r="BD201" s="494"/>
      <c r="BE201" s="494"/>
      <c r="BF201" s="494"/>
      <c r="BG201" s="494" t="e">
        <f>IF(AY201&gt;=BC201,"OK","NG")</f>
        <v>#REF!</v>
      </c>
      <c r="BH201" s="494"/>
      <c r="BI201" s="494"/>
    </row>
    <row r="202" spans="1:61">
      <c r="A202" s="503">
        <v>152</v>
      </c>
      <c r="B202" s="503"/>
      <c r="C202" s="503" t="str">
        <f>IF(入力ｼｰﾄ2!O202="","",入力ｼｰﾄ2!O202)</f>
        <v/>
      </c>
      <c r="D202" s="503"/>
      <c r="E202" s="503"/>
      <c r="F202" s="503"/>
      <c r="G202" s="503"/>
      <c r="H202" s="503"/>
      <c r="I202" s="506" t="e">
        <f>IF(入力ｼｰﾄ2!#REF!="","",入力ｼｰﾄ2!#REF!)</f>
        <v>#REF!</v>
      </c>
      <c r="J202" s="506"/>
      <c r="K202" s="506"/>
      <c r="L202" s="504">
        <f>IF(入力ｼｰﾄ2!U202="",0,入力ｼｰﾄ2!U202)</f>
        <v>0</v>
      </c>
      <c r="M202" s="504"/>
      <c r="N202" s="504"/>
      <c r="O202" s="504">
        <f>IF(入力ｼｰﾄ2!X202="",0,入力ｼｰﾄ2!X202)</f>
        <v>0</v>
      </c>
      <c r="P202" s="504"/>
      <c r="Q202" s="504"/>
      <c r="R202" s="504">
        <f>IF(入力ｼｰﾄ2!AA202="",0,入力ｼｰﾄ2!AA202)</f>
        <v>0</v>
      </c>
      <c r="S202" s="504"/>
      <c r="T202" s="504"/>
      <c r="U202" s="502">
        <f t="shared" si="34"/>
        <v>0</v>
      </c>
      <c r="V202" s="502"/>
      <c r="W202" s="502"/>
      <c r="X202" s="503">
        <f>IF(入力ｼｰﾄ2!AG202="",0,入力ｼｰﾄ2!AG202)</f>
        <v>0</v>
      </c>
      <c r="Y202" s="503"/>
      <c r="Z202" s="503"/>
      <c r="AA202" s="502">
        <f t="shared" si="35"/>
        <v>0</v>
      </c>
      <c r="AB202" s="502"/>
      <c r="AC202" s="502"/>
      <c r="AD202" s="502"/>
      <c r="AE202" s="501">
        <f>IF(入力ｼｰﾄ2!AN202="",0,入力ｼｰﾄ2!AN202)</f>
        <v>0</v>
      </c>
      <c r="AF202" s="501"/>
      <c r="AG202" s="501"/>
      <c r="AH202" s="501"/>
      <c r="AI202" s="501" t="str">
        <f>IF(OR(入力ｼｰﾄ2!BU202=TRUE,入力ｼｰﾄ2!BV202=TRUE),13500,IF(入力ｼｰﾄ2!BW202=TRUE,"内装材は","-"))</f>
        <v>-</v>
      </c>
      <c r="AJ202" s="501"/>
      <c r="AK202" s="501"/>
      <c r="AL202" s="501"/>
      <c r="AM202" s="501" t="str">
        <f>IF(AI202="-","-",IF(入力ｼｰﾄ2!BW202=TRUE,"併用付加",ROUNDDOWN(AA202*AI202,0)))</f>
        <v>-</v>
      </c>
      <c r="AN202" s="501"/>
      <c r="AO202" s="501"/>
      <c r="AP202" s="501"/>
      <c r="AQ202" s="501" t="e">
        <f>IF(AI202="-",入力ｼｰﾄ2!BX202,MIN((IF((AE202-AI202)&gt;0,AE202-AI202,0)),入力ｼｰﾄ2!BX202))</f>
        <v>#REF!</v>
      </c>
      <c r="AR202" s="501"/>
      <c r="AS202" s="501"/>
      <c r="AT202" s="501"/>
      <c r="AU202" s="501" t="e">
        <f t="shared" si="36"/>
        <v>#REF!</v>
      </c>
      <c r="AV202" s="501"/>
      <c r="AW202" s="501"/>
      <c r="AX202" s="501"/>
      <c r="AY202" s="493">
        <f t="shared" ref="AY202:AY230" si="37">ROUNDDOWN(L202*O202*R202*X202*AE202,0)</f>
        <v>0</v>
      </c>
      <c r="AZ202" s="494"/>
      <c r="BA202" s="494"/>
      <c r="BB202" s="494"/>
      <c r="BC202" s="494" t="e">
        <f t="shared" ref="BC202:BC230" si="38">IF(AM202="-",AU202,AM202+AU202)</f>
        <v>#REF!</v>
      </c>
      <c r="BD202" s="494"/>
      <c r="BE202" s="494"/>
      <c r="BF202" s="494"/>
      <c r="BG202" s="494" t="e">
        <f t="shared" ref="BG202:BG230" si="39">IF(AY202&gt;=BC202,"OK","NG")</f>
        <v>#REF!</v>
      </c>
      <c r="BH202" s="494"/>
      <c r="BI202" s="494"/>
    </row>
    <row r="203" spans="1:61">
      <c r="A203" s="503">
        <v>153</v>
      </c>
      <c r="B203" s="503"/>
      <c r="C203" s="503" t="str">
        <f>IF(入力ｼｰﾄ2!O203="","",入力ｼｰﾄ2!O203)</f>
        <v/>
      </c>
      <c r="D203" s="503"/>
      <c r="E203" s="503"/>
      <c r="F203" s="503"/>
      <c r="G203" s="503"/>
      <c r="H203" s="503"/>
      <c r="I203" s="506" t="e">
        <f>IF(入力ｼｰﾄ2!#REF!="","",入力ｼｰﾄ2!#REF!)</f>
        <v>#REF!</v>
      </c>
      <c r="J203" s="506"/>
      <c r="K203" s="506"/>
      <c r="L203" s="504">
        <f>IF(入力ｼｰﾄ2!U203="",0,入力ｼｰﾄ2!U203)</f>
        <v>0</v>
      </c>
      <c r="M203" s="504"/>
      <c r="N203" s="504"/>
      <c r="O203" s="504">
        <f>IF(入力ｼｰﾄ2!X203="",0,入力ｼｰﾄ2!X203)</f>
        <v>0</v>
      </c>
      <c r="P203" s="504"/>
      <c r="Q203" s="504"/>
      <c r="R203" s="504">
        <f>IF(入力ｼｰﾄ2!AA203="",0,入力ｼｰﾄ2!AA203)</f>
        <v>0</v>
      </c>
      <c r="S203" s="504"/>
      <c r="T203" s="504"/>
      <c r="U203" s="502">
        <f t="shared" si="34"/>
        <v>0</v>
      </c>
      <c r="V203" s="502"/>
      <c r="W203" s="502"/>
      <c r="X203" s="503">
        <f>IF(入力ｼｰﾄ2!AG203="",0,入力ｼｰﾄ2!AG203)</f>
        <v>0</v>
      </c>
      <c r="Y203" s="503"/>
      <c r="Z203" s="503"/>
      <c r="AA203" s="502">
        <f t="shared" si="35"/>
        <v>0</v>
      </c>
      <c r="AB203" s="502"/>
      <c r="AC203" s="502"/>
      <c r="AD203" s="502"/>
      <c r="AE203" s="501">
        <f>IF(入力ｼｰﾄ2!AN203="",0,入力ｼｰﾄ2!AN203)</f>
        <v>0</v>
      </c>
      <c r="AF203" s="501"/>
      <c r="AG203" s="501"/>
      <c r="AH203" s="501"/>
      <c r="AI203" s="501" t="str">
        <f>IF(OR(入力ｼｰﾄ2!BU203=TRUE,入力ｼｰﾄ2!BV203=TRUE),13500,IF(入力ｼｰﾄ2!BW203=TRUE,"内装材は","-"))</f>
        <v>-</v>
      </c>
      <c r="AJ203" s="501"/>
      <c r="AK203" s="501"/>
      <c r="AL203" s="501"/>
      <c r="AM203" s="501" t="str">
        <f>IF(AI203="-","-",IF(入力ｼｰﾄ2!BW203=TRUE,"併用付加",ROUNDDOWN(AA203*AI203,0)))</f>
        <v>-</v>
      </c>
      <c r="AN203" s="501"/>
      <c r="AO203" s="501"/>
      <c r="AP203" s="501"/>
      <c r="AQ203" s="501" t="e">
        <f>IF(AI203="-",入力ｼｰﾄ2!BX203,MIN((IF((AE203-AI203)&gt;0,AE203-AI203,0)),入力ｼｰﾄ2!BX203))</f>
        <v>#REF!</v>
      </c>
      <c r="AR203" s="501"/>
      <c r="AS203" s="501"/>
      <c r="AT203" s="501"/>
      <c r="AU203" s="501" t="e">
        <f t="shared" si="36"/>
        <v>#REF!</v>
      </c>
      <c r="AV203" s="501"/>
      <c r="AW203" s="501"/>
      <c r="AX203" s="501"/>
      <c r="AY203" s="493">
        <f t="shared" si="37"/>
        <v>0</v>
      </c>
      <c r="AZ203" s="494"/>
      <c r="BA203" s="494"/>
      <c r="BB203" s="494"/>
      <c r="BC203" s="494" t="e">
        <f t="shared" si="38"/>
        <v>#REF!</v>
      </c>
      <c r="BD203" s="494"/>
      <c r="BE203" s="494"/>
      <c r="BF203" s="494"/>
      <c r="BG203" s="494" t="e">
        <f t="shared" si="39"/>
        <v>#REF!</v>
      </c>
      <c r="BH203" s="494"/>
      <c r="BI203" s="494"/>
    </row>
    <row r="204" spans="1:61">
      <c r="A204" s="503">
        <v>154</v>
      </c>
      <c r="B204" s="503"/>
      <c r="C204" s="503" t="str">
        <f>IF(入力ｼｰﾄ2!O204="","",入力ｼｰﾄ2!O204)</f>
        <v/>
      </c>
      <c r="D204" s="503"/>
      <c r="E204" s="503"/>
      <c r="F204" s="503"/>
      <c r="G204" s="503"/>
      <c r="H204" s="503"/>
      <c r="I204" s="506" t="e">
        <f>IF(入力ｼｰﾄ2!#REF!="","",入力ｼｰﾄ2!#REF!)</f>
        <v>#REF!</v>
      </c>
      <c r="J204" s="506"/>
      <c r="K204" s="506"/>
      <c r="L204" s="504">
        <f>IF(入力ｼｰﾄ2!U204="",0,入力ｼｰﾄ2!U204)</f>
        <v>0</v>
      </c>
      <c r="M204" s="504"/>
      <c r="N204" s="504"/>
      <c r="O204" s="504">
        <f>IF(入力ｼｰﾄ2!X204="",0,入力ｼｰﾄ2!X204)</f>
        <v>0</v>
      </c>
      <c r="P204" s="504"/>
      <c r="Q204" s="504"/>
      <c r="R204" s="504">
        <f>IF(入力ｼｰﾄ2!AA204="",0,入力ｼｰﾄ2!AA204)</f>
        <v>0</v>
      </c>
      <c r="S204" s="504"/>
      <c r="T204" s="504"/>
      <c r="U204" s="502">
        <f t="shared" si="34"/>
        <v>0</v>
      </c>
      <c r="V204" s="502"/>
      <c r="W204" s="502"/>
      <c r="X204" s="503">
        <f>IF(入力ｼｰﾄ2!AG204="",0,入力ｼｰﾄ2!AG204)</f>
        <v>0</v>
      </c>
      <c r="Y204" s="503"/>
      <c r="Z204" s="503"/>
      <c r="AA204" s="502">
        <f t="shared" si="35"/>
        <v>0</v>
      </c>
      <c r="AB204" s="502"/>
      <c r="AC204" s="502"/>
      <c r="AD204" s="502"/>
      <c r="AE204" s="501">
        <f>IF(入力ｼｰﾄ2!AN204="",0,入力ｼｰﾄ2!AN204)</f>
        <v>0</v>
      </c>
      <c r="AF204" s="501"/>
      <c r="AG204" s="501"/>
      <c r="AH204" s="501"/>
      <c r="AI204" s="501" t="str">
        <f>IF(OR(入力ｼｰﾄ2!BU204=TRUE,入力ｼｰﾄ2!BV204=TRUE),13500,IF(入力ｼｰﾄ2!BW204=TRUE,"内装材は","-"))</f>
        <v>-</v>
      </c>
      <c r="AJ204" s="501"/>
      <c r="AK204" s="501"/>
      <c r="AL204" s="501"/>
      <c r="AM204" s="501" t="str">
        <f>IF(AI204="-","-",IF(入力ｼｰﾄ2!BW204=TRUE,"併用付加",ROUNDDOWN(AA204*AI204,0)))</f>
        <v>-</v>
      </c>
      <c r="AN204" s="501"/>
      <c r="AO204" s="501"/>
      <c r="AP204" s="501"/>
      <c r="AQ204" s="501" t="e">
        <f>IF(AI204="-",入力ｼｰﾄ2!BX204,MIN((IF((AE204-AI204)&gt;0,AE204-AI204,0)),入力ｼｰﾄ2!BX204))</f>
        <v>#REF!</v>
      </c>
      <c r="AR204" s="501"/>
      <c r="AS204" s="501"/>
      <c r="AT204" s="501"/>
      <c r="AU204" s="501" t="e">
        <f t="shared" si="36"/>
        <v>#REF!</v>
      </c>
      <c r="AV204" s="501"/>
      <c r="AW204" s="501"/>
      <c r="AX204" s="501"/>
      <c r="AY204" s="493">
        <f t="shared" si="37"/>
        <v>0</v>
      </c>
      <c r="AZ204" s="494"/>
      <c r="BA204" s="494"/>
      <c r="BB204" s="494"/>
      <c r="BC204" s="494" t="e">
        <f t="shared" si="38"/>
        <v>#REF!</v>
      </c>
      <c r="BD204" s="494"/>
      <c r="BE204" s="494"/>
      <c r="BF204" s="494"/>
      <c r="BG204" s="494" t="e">
        <f t="shared" si="39"/>
        <v>#REF!</v>
      </c>
      <c r="BH204" s="494"/>
      <c r="BI204" s="494"/>
    </row>
    <row r="205" spans="1:61">
      <c r="A205" s="503">
        <v>155</v>
      </c>
      <c r="B205" s="503"/>
      <c r="C205" s="503" t="str">
        <f>IF(入力ｼｰﾄ2!O205="","",入力ｼｰﾄ2!O205)</f>
        <v/>
      </c>
      <c r="D205" s="503"/>
      <c r="E205" s="503"/>
      <c r="F205" s="503"/>
      <c r="G205" s="503"/>
      <c r="H205" s="503"/>
      <c r="I205" s="506" t="e">
        <f>IF(入力ｼｰﾄ2!#REF!="","",入力ｼｰﾄ2!#REF!)</f>
        <v>#REF!</v>
      </c>
      <c r="J205" s="506"/>
      <c r="K205" s="506"/>
      <c r="L205" s="504">
        <f>IF(入力ｼｰﾄ2!U205="",0,入力ｼｰﾄ2!U205)</f>
        <v>0</v>
      </c>
      <c r="M205" s="504"/>
      <c r="N205" s="504"/>
      <c r="O205" s="504">
        <f>IF(入力ｼｰﾄ2!X205="",0,入力ｼｰﾄ2!X205)</f>
        <v>0</v>
      </c>
      <c r="P205" s="504"/>
      <c r="Q205" s="504"/>
      <c r="R205" s="504">
        <f>IF(入力ｼｰﾄ2!AA205="",0,入力ｼｰﾄ2!AA205)</f>
        <v>0</v>
      </c>
      <c r="S205" s="504"/>
      <c r="T205" s="504"/>
      <c r="U205" s="502">
        <f t="shared" si="34"/>
        <v>0</v>
      </c>
      <c r="V205" s="502"/>
      <c r="W205" s="502"/>
      <c r="X205" s="503">
        <f>IF(入力ｼｰﾄ2!AG205="",0,入力ｼｰﾄ2!AG205)</f>
        <v>0</v>
      </c>
      <c r="Y205" s="503"/>
      <c r="Z205" s="503"/>
      <c r="AA205" s="502">
        <f t="shared" si="35"/>
        <v>0</v>
      </c>
      <c r="AB205" s="502"/>
      <c r="AC205" s="502"/>
      <c r="AD205" s="502"/>
      <c r="AE205" s="501">
        <f>IF(入力ｼｰﾄ2!AN205="",0,入力ｼｰﾄ2!AN205)</f>
        <v>0</v>
      </c>
      <c r="AF205" s="501"/>
      <c r="AG205" s="501"/>
      <c r="AH205" s="501"/>
      <c r="AI205" s="501" t="str">
        <f>IF(OR(入力ｼｰﾄ2!BU205=TRUE,入力ｼｰﾄ2!BV205=TRUE),13500,IF(入力ｼｰﾄ2!BW205=TRUE,"内装材は","-"))</f>
        <v>-</v>
      </c>
      <c r="AJ205" s="501"/>
      <c r="AK205" s="501"/>
      <c r="AL205" s="501"/>
      <c r="AM205" s="501" t="str">
        <f>IF(AI205="-","-",IF(入力ｼｰﾄ2!BW205=TRUE,"併用付加",ROUNDDOWN(AA205*AI205,0)))</f>
        <v>-</v>
      </c>
      <c r="AN205" s="501"/>
      <c r="AO205" s="501"/>
      <c r="AP205" s="501"/>
      <c r="AQ205" s="501" t="e">
        <f>IF(AI205="-",入力ｼｰﾄ2!BX205,MIN((IF((AE205-AI205)&gt;0,AE205-AI205,0)),入力ｼｰﾄ2!BX205))</f>
        <v>#REF!</v>
      </c>
      <c r="AR205" s="501"/>
      <c r="AS205" s="501"/>
      <c r="AT205" s="501"/>
      <c r="AU205" s="501" t="e">
        <f t="shared" si="36"/>
        <v>#REF!</v>
      </c>
      <c r="AV205" s="501"/>
      <c r="AW205" s="501"/>
      <c r="AX205" s="501"/>
      <c r="AY205" s="493">
        <f t="shared" si="37"/>
        <v>0</v>
      </c>
      <c r="AZ205" s="494"/>
      <c r="BA205" s="494"/>
      <c r="BB205" s="494"/>
      <c r="BC205" s="494" t="e">
        <f t="shared" si="38"/>
        <v>#REF!</v>
      </c>
      <c r="BD205" s="494"/>
      <c r="BE205" s="494"/>
      <c r="BF205" s="494"/>
      <c r="BG205" s="494" t="e">
        <f t="shared" si="39"/>
        <v>#REF!</v>
      </c>
      <c r="BH205" s="494"/>
      <c r="BI205" s="494"/>
    </row>
    <row r="206" spans="1:61">
      <c r="A206" s="503">
        <v>156</v>
      </c>
      <c r="B206" s="503"/>
      <c r="C206" s="503" t="str">
        <f>IF(入力ｼｰﾄ2!O206="","",入力ｼｰﾄ2!O206)</f>
        <v/>
      </c>
      <c r="D206" s="503"/>
      <c r="E206" s="503"/>
      <c r="F206" s="503"/>
      <c r="G206" s="503"/>
      <c r="H206" s="503"/>
      <c r="I206" s="506" t="e">
        <f>IF(入力ｼｰﾄ2!#REF!="","",入力ｼｰﾄ2!#REF!)</f>
        <v>#REF!</v>
      </c>
      <c r="J206" s="506"/>
      <c r="K206" s="506"/>
      <c r="L206" s="504">
        <f>IF(入力ｼｰﾄ2!U206="",0,入力ｼｰﾄ2!U206)</f>
        <v>0</v>
      </c>
      <c r="M206" s="504"/>
      <c r="N206" s="504"/>
      <c r="O206" s="504">
        <f>IF(入力ｼｰﾄ2!X206="",0,入力ｼｰﾄ2!X206)</f>
        <v>0</v>
      </c>
      <c r="P206" s="504"/>
      <c r="Q206" s="504"/>
      <c r="R206" s="504">
        <f>IF(入力ｼｰﾄ2!AA206="",0,入力ｼｰﾄ2!AA206)</f>
        <v>0</v>
      </c>
      <c r="S206" s="504"/>
      <c r="T206" s="504"/>
      <c r="U206" s="502">
        <f t="shared" si="34"/>
        <v>0</v>
      </c>
      <c r="V206" s="502"/>
      <c r="W206" s="502"/>
      <c r="X206" s="503">
        <f>IF(入力ｼｰﾄ2!AG206="",0,入力ｼｰﾄ2!AG206)</f>
        <v>0</v>
      </c>
      <c r="Y206" s="503"/>
      <c r="Z206" s="503"/>
      <c r="AA206" s="502">
        <f t="shared" si="35"/>
        <v>0</v>
      </c>
      <c r="AB206" s="502"/>
      <c r="AC206" s="502"/>
      <c r="AD206" s="502"/>
      <c r="AE206" s="501">
        <f>IF(入力ｼｰﾄ2!AN206="",0,入力ｼｰﾄ2!AN206)</f>
        <v>0</v>
      </c>
      <c r="AF206" s="501"/>
      <c r="AG206" s="501"/>
      <c r="AH206" s="501"/>
      <c r="AI206" s="501" t="str">
        <f>IF(OR(入力ｼｰﾄ2!BU206=TRUE,入力ｼｰﾄ2!BV206=TRUE),13500,IF(入力ｼｰﾄ2!BW206=TRUE,"内装材は","-"))</f>
        <v>-</v>
      </c>
      <c r="AJ206" s="501"/>
      <c r="AK206" s="501"/>
      <c r="AL206" s="501"/>
      <c r="AM206" s="501" t="str">
        <f>IF(AI206="-","-",IF(入力ｼｰﾄ2!BW206=TRUE,"併用付加",ROUNDDOWN(AA206*AI206,0)))</f>
        <v>-</v>
      </c>
      <c r="AN206" s="501"/>
      <c r="AO206" s="501"/>
      <c r="AP206" s="501"/>
      <c r="AQ206" s="501" t="e">
        <f>IF(AI206="-",入力ｼｰﾄ2!BX206,MIN((IF((AE206-AI206)&gt;0,AE206-AI206,0)),入力ｼｰﾄ2!BX206))</f>
        <v>#REF!</v>
      </c>
      <c r="AR206" s="501"/>
      <c r="AS206" s="501"/>
      <c r="AT206" s="501"/>
      <c r="AU206" s="501" t="e">
        <f t="shared" si="36"/>
        <v>#REF!</v>
      </c>
      <c r="AV206" s="501"/>
      <c r="AW206" s="501"/>
      <c r="AX206" s="501"/>
      <c r="AY206" s="493">
        <f t="shared" si="37"/>
        <v>0</v>
      </c>
      <c r="AZ206" s="494"/>
      <c r="BA206" s="494"/>
      <c r="BB206" s="494"/>
      <c r="BC206" s="494" t="e">
        <f t="shared" si="38"/>
        <v>#REF!</v>
      </c>
      <c r="BD206" s="494"/>
      <c r="BE206" s="494"/>
      <c r="BF206" s="494"/>
      <c r="BG206" s="494" t="e">
        <f t="shared" si="39"/>
        <v>#REF!</v>
      </c>
      <c r="BH206" s="494"/>
      <c r="BI206" s="494"/>
    </row>
    <row r="207" spans="1:61">
      <c r="A207" s="503">
        <v>157</v>
      </c>
      <c r="B207" s="503"/>
      <c r="C207" s="503" t="str">
        <f>IF(入力ｼｰﾄ2!O207="","",入力ｼｰﾄ2!O207)</f>
        <v/>
      </c>
      <c r="D207" s="503"/>
      <c r="E207" s="503"/>
      <c r="F207" s="503"/>
      <c r="G207" s="503"/>
      <c r="H207" s="503"/>
      <c r="I207" s="506" t="e">
        <f>IF(入力ｼｰﾄ2!#REF!="","",入力ｼｰﾄ2!#REF!)</f>
        <v>#REF!</v>
      </c>
      <c r="J207" s="506"/>
      <c r="K207" s="506"/>
      <c r="L207" s="504">
        <f>IF(入力ｼｰﾄ2!U207="",0,入力ｼｰﾄ2!U207)</f>
        <v>0</v>
      </c>
      <c r="M207" s="504"/>
      <c r="N207" s="504"/>
      <c r="O207" s="504">
        <f>IF(入力ｼｰﾄ2!X207="",0,入力ｼｰﾄ2!X207)</f>
        <v>0</v>
      </c>
      <c r="P207" s="504"/>
      <c r="Q207" s="504"/>
      <c r="R207" s="504">
        <f>IF(入力ｼｰﾄ2!AA207="",0,入力ｼｰﾄ2!AA207)</f>
        <v>0</v>
      </c>
      <c r="S207" s="504"/>
      <c r="T207" s="504"/>
      <c r="U207" s="502">
        <f t="shared" si="34"/>
        <v>0</v>
      </c>
      <c r="V207" s="502"/>
      <c r="W207" s="502"/>
      <c r="X207" s="503">
        <f>IF(入力ｼｰﾄ2!AG207="",0,入力ｼｰﾄ2!AG207)</f>
        <v>0</v>
      </c>
      <c r="Y207" s="503"/>
      <c r="Z207" s="503"/>
      <c r="AA207" s="502">
        <f t="shared" si="35"/>
        <v>0</v>
      </c>
      <c r="AB207" s="502"/>
      <c r="AC207" s="502"/>
      <c r="AD207" s="502"/>
      <c r="AE207" s="501">
        <f>IF(入力ｼｰﾄ2!AN207="",0,入力ｼｰﾄ2!AN207)</f>
        <v>0</v>
      </c>
      <c r="AF207" s="501"/>
      <c r="AG207" s="501"/>
      <c r="AH207" s="501"/>
      <c r="AI207" s="501" t="str">
        <f>IF(OR(入力ｼｰﾄ2!BU207=TRUE,入力ｼｰﾄ2!BV207=TRUE),13500,IF(入力ｼｰﾄ2!BW207=TRUE,"内装材は","-"))</f>
        <v>-</v>
      </c>
      <c r="AJ207" s="501"/>
      <c r="AK207" s="501"/>
      <c r="AL207" s="501"/>
      <c r="AM207" s="501" t="str">
        <f>IF(AI207="-","-",IF(入力ｼｰﾄ2!BW207=TRUE,"併用付加",ROUNDDOWN(AA207*AI207,0)))</f>
        <v>-</v>
      </c>
      <c r="AN207" s="501"/>
      <c r="AO207" s="501"/>
      <c r="AP207" s="501"/>
      <c r="AQ207" s="501" t="e">
        <f>IF(AI207="-",入力ｼｰﾄ2!BX207,MIN((IF((AE207-AI207)&gt;0,AE207-AI207,0)),入力ｼｰﾄ2!BX207))</f>
        <v>#REF!</v>
      </c>
      <c r="AR207" s="501"/>
      <c r="AS207" s="501"/>
      <c r="AT207" s="501"/>
      <c r="AU207" s="501" t="e">
        <f t="shared" si="36"/>
        <v>#REF!</v>
      </c>
      <c r="AV207" s="501"/>
      <c r="AW207" s="501"/>
      <c r="AX207" s="501"/>
      <c r="AY207" s="493">
        <f t="shared" si="37"/>
        <v>0</v>
      </c>
      <c r="AZ207" s="494"/>
      <c r="BA207" s="494"/>
      <c r="BB207" s="494"/>
      <c r="BC207" s="494" t="e">
        <f t="shared" si="38"/>
        <v>#REF!</v>
      </c>
      <c r="BD207" s="494"/>
      <c r="BE207" s="494"/>
      <c r="BF207" s="494"/>
      <c r="BG207" s="494" t="e">
        <f t="shared" si="39"/>
        <v>#REF!</v>
      </c>
      <c r="BH207" s="494"/>
      <c r="BI207" s="494"/>
    </row>
    <row r="208" spans="1:61">
      <c r="A208" s="503">
        <v>158</v>
      </c>
      <c r="B208" s="503"/>
      <c r="C208" s="503" t="str">
        <f>IF(入力ｼｰﾄ2!O208="","",入力ｼｰﾄ2!O208)</f>
        <v/>
      </c>
      <c r="D208" s="503"/>
      <c r="E208" s="503"/>
      <c r="F208" s="503"/>
      <c r="G208" s="503"/>
      <c r="H208" s="503"/>
      <c r="I208" s="506" t="e">
        <f>IF(入力ｼｰﾄ2!#REF!="","",入力ｼｰﾄ2!#REF!)</f>
        <v>#REF!</v>
      </c>
      <c r="J208" s="506"/>
      <c r="K208" s="506"/>
      <c r="L208" s="504">
        <f>IF(入力ｼｰﾄ2!U208="",0,入力ｼｰﾄ2!U208)</f>
        <v>0</v>
      </c>
      <c r="M208" s="504"/>
      <c r="N208" s="504"/>
      <c r="O208" s="504">
        <f>IF(入力ｼｰﾄ2!X208="",0,入力ｼｰﾄ2!X208)</f>
        <v>0</v>
      </c>
      <c r="P208" s="504"/>
      <c r="Q208" s="504"/>
      <c r="R208" s="504">
        <f>IF(入力ｼｰﾄ2!AA208="",0,入力ｼｰﾄ2!AA208)</f>
        <v>0</v>
      </c>
      <c r="S208" s="504"/>
      <c r="T208" s="504"/>
      <c r="U208" s="502">
        <f t="shared" si="34"/>
        <v>0</v>
      </c>
      <c r="V208" s="502"/>
      <c r="W208" s="502"/>
      <c r="X208" s="503">
        <f>IF(入力ｼｰﾄ2!AG208="",0,入力ｼｰﾄ2!AG208)</f>
        <v>0</v>
      </c>
      <c r="Y208" s="503"/>
      <c r="Z208" s="503"/>
      <c r="AA208" s="502">
        <f t="shared" si="35"/>
        <v>0</v>
      </c>
      <c r="AB208" s="502"/>
      <c r="AC208" s="502"/>
      <c r="AD208" s="502"/>
      <c r="AE208" s="501">
        <f>IF(入力ｼｰﾄ2!AN208="",0,入力ｼｰﾄ2!AN208)</f>
        <v>0</v>
      </c>
      <c r="AF208" s="501"/>
      <c r="AG208" s="501"/>
      <c r="AH208" s="501"/>
      <c r="AI208" s="501" t="str">
        <f>IF(OR(入力ｼｰﾄ2!BU208=TRUE,入力ｼｰﾄ2!BV208=TRUE),13500,IF(入力ｼｰﾄ2!BW208=TRUE,"内装材は","-"))</f>
        <v>-</v>
      </c>
      <c r="AJ208" s="501"/>
      <c r="AK208" s="501"/>
      <c r="AL208" s="501"/>
      <c r="AM208" s="501" t="str">
        <f>IF(AI208="-","-",IF(入力ｼｰﾄ2!BW208=TRUE,"併用付加",ROUNDDOWN(AA208*AI208,0)))</f>
        <v>-</v>
      </c>
      <c r="AN208" s="501"/>
      <c r="AO208" s="501"/>
      <c r="AP208" s="501"/>
      <c r="AQ208" s="501" t="e">
        <f>IF(AI208="-",入力ｼｰﾄ2!BX208,MIN((IF((AE208-AI208)&gt;0,AE208-AI208,0)),入力ｼｰﾄ2!BX208))</f>
        <v>#REF!</v>
      </c>
      <c r="AR208" s="501"/>
      <c r="AS208" s="501"/>
      <c r="AT208" s="501"/>
      <c r="AU208" s="501" t="e">
        <f t="shared" si="36"/>
        <v>#REF!</v>
      </c>
      <c r="AV208" s="501"/>
      <c r="AW208" s="501"/>
      <c r="AX208" s="501"/>
      <c r="AY208" s="493">
        <f t="shared" si="37"/>
        <v>0</v>
      </c>
      <c r="AZ208" s="494"/>
      <c r="BA208" s="494"/>
      <c r="BB208" s="494"/>
      <c r="BC208" s="494" t="e">
        <f t="shared" si="38"/>
        <v>#REF!</v>
      </c>
      <c r="BD208" s="494"/>
      <c r="BE208" s="494"/>
      <c r="BF208" s="494"/>
      <c r="BG208" s="494" t="e">
        <f t="shared" si="39"/>
        <v>#REF!</v>
      </c>
      <c r="BH208" s="494"/>
      <c r="BI208" s="494"/>
    </row>
    <row r="209" spans="1:61">
      <c r="A209" s="503">
        <v>159</v>
      </c>
      <c r="B209" s="503"/>
      <c r="C209" s="503" t="str">
        <f>IF(入力ｼｰﾄ2!O209="","",入力ｼｰﾄ2!O209)</f>
        <v/>
      </c>
      <c r="D209" s="503"/>
      <c r="E209" s="503"/>
      <c r="F209" s="503"/>
      <c r="G209" s="503"/>
      <c r="H209" s="503"/>
      <c r="I209" s="506" t="e">
        <f>IF(入力ｼｰﾄ2!#REF!="","",入力ｼｰﾄ2!#REF!)</f>
        <v>#REF!</v>
      </c>
      <c r="J209" s="506"/>
      <c r="K209" s="506"/>
      <c r="L209" s="504">
        <f>IF(入力ｼｰﾄ2!U209="",0,入力ｼｰﾄ2!U209)</f>
        <v>0</v>
      </c>
      <c r="M209" s="504"/>
      <c r="N209" s="504"/>
      <c r="O209" s="504">
        <f>IF(入力ｼｰﾄ2!X209="",0,入力ｼｰﾄ2!X209)</f>
        <v>0</v>
      </c>
      <c r="P209" s="504"/>
      <c r="Q209" s="504"/>
      <c r="R209" s="504">
        <f>IF(入力ｼｰﾄ2!AA209="",0,入力ｼｰﾄ2!AA209)</f>
        <v>0</v>
      </c>
      <c r="S209" s="504"/>
      <c r="T209" s="504"/>
      <c r="U209" s="502">
        <f t="shared" si="34"/>
        <v>0</v>
      </c>
      <c r="V209" s="502"/>
      <c r="W209" s="502"/>
      <c r="X209" s="503">
        <f>IF(入力ｼｰﾄ2!AG209="",0,入力ｼｰﾄ2!AG209)</f>
        <v>0</v>
      </c>
      <c r="Y209" s="503"/>
      <c r="Z209" s="503"/>
      <c r="AA209" s="502">
        <f t="shared" si="35"/>
        <v>0</v>
      </c>
      <c r="AB209" s="502"/>
      <c r="AC209" s="502"/>
      <c r="AD209" s="502"/>
      <c r="AE209" s="501">
        <f>IF(入力ｼｰﾄ2!AN209="",0,入力ｼｰﾄ2!AN209)</f>
        <v>0</v>
      </c>
      <c r="AF209" s="501"/>
      <c r="AG209" s="501"/>
      <c r="AH209" s="501"/>
      <c r="AI209" s="501" t="str">
        <f>IF(OR(入力ｼｰﾄ2!BU209=TRUE,入力ｼｰﾄ2!BV209=TRUE),13500,IF(入力ｼｰﾄ2!BW209=TRUE,"内装材は","-"))</f>
        <v>-</v>
      </c>
      <c r="AJ209" s="501"/>
      <c r="AK209" s="501"/>
      <c r="AL209" s="501"/>
      <c r="AM209" s="501" t="str">
        <f>IF(AI209="-","-",IF(入力ｼｰﾄ2!BW209=TRUE,"併用付加",ROUNDDOWN(AA209*AI209,0)))</f>
        <v>-</v>
      </c>
      <c r="AN209" s="501"/>
      <c r="AO209" s="501"/>
      <c r="AP209" s="501"/>
      <c r="AQ209" s="501" t="e">
        <f>IF(AI209="-",入力ｼｰﾄ2!BX209,MIN((IF((AE209-AI209)&gt;0,AE209-AI209,0)),入力ｼｰﾄ2!BX209))</f>
        <v>#REF!</v>
      </c>
      <c r="AR209" s="501"/>
      <c r="AS209" s="501"/>
      <c r="AT209" s="501"/>
      <c r="AU209" s="501" t="e">
        <f t="shared" si="36"/>
        <v>#REF!</v>
      </c>
      <c r="AV209" s="501"/>
      <c r="AW209" s="501"/>
      <c r="AX209" s="501"/>
      <c r="AY209" s="493">
        <f t="shared" si="37"/>
        <v>0</v>
      </c>
      <c r="AZ209" s="494"/>
      <c r="BA209" s="494"/>
      <c r="BB209" s="494"/>
      <c r="BC209" s="494" t="e">
        <f t="shared" si="38"/>
        <v>#REF!</v>
      </c>
      <c r="BD209" s="494"/>
      <c r="BE209" s="494"/>
      <c r="BF209" s="494"/>
      <c r="BG209" s="494" t="e">
        <f t="shared" si="39"/>
        <v>#REF!</v>
      </c>
      <c r="BH209" s="494"/>
      <c r="BI209" s="494"/>
    </row>
    <row r="210" spans="1:61">
      <c r="A210" s="503">
        <v>160</v>
      </c>
      <c r="B210" s="503"/>
      <c r="C210" s="503" t="str">
        <f>IF(入力ｼｰﾄ2!O210="","",入力ｼｰﾄ2!O210)</f>
        <v/>
      </c>
      <c r="D210" s="503"/>
      <c r="E210" s="503"/>
      <c r="F210" s="503"/>
      <c r="G210" s="503"/>
      <c r="H210" s="503"/>
      <c r="I210" s="506" t="e">
        <f>IF(入力ｼｰﾄ2!#REF!="","",入力ｼｰﾄ2!#REF!)</f>
        <v>#REF!</v>
      </c>
      <c r="J210" s="506"/>
      <c r="K210" s="506"/>
      <c r="L210" s="504">
        <f>IF(入力ｼｰﾄ2!U210="",0,入力ｼｰﾄ2!U210)</f>
        <v>0</v>
      </c>
      <c r="M210" s="504"/>
      <c r="N210" s="504"/>
      <c r="O210" s="504">
        <f>IF(入力ｼｰﾄ2!X210="",0,入力ｼｰﾄ2!X210)</f>
        <v>0</v>
      </c>
      <c r="P210" s="504"/>
      <c r="Q210" s="504"/>
      <c r="R210" s="504">
        <f>IF(入力ｼｰﾄ2!AA210="",0,入力ｼｰﾄ2!AA210)</f>
        <v>0</v>
      </c>
      <c r="S210" s="504"/>
      <c r="T210" s="504"/>
      <c r="U210" s="502">
        <f t="shared" si="34"/>
        <v>0</v>
      </c>
      <c r="V210" s="502"/>
      <c r="W210" s="502"/>
      <c r="X210" s="503">
        <f>IF(入力ｼｰﾄ2!AG210="",0,入力ｼｰﾄ2!AG210)</f>
        <v>0</v>
      </c>
      <c r="Y210" s="503"/>
      <c r="Z210" s="503"/>
      <c r="AA210" s="502">
        <f t="shared" si="35"/>
        <v>0</v>
      </c>
      <c r="AB210" s="502"/>
      <c r="AC210" s="502"/>
      <c r="AD210" s="502"/>
      <c r="AE210" s="501">
        <f>IF(入力ｼｰﾄ2!AN210="",0,入力ｼｰﾄ2!AN210)</f>
        <v>0</v>
      </c>
      <c r="AF210" s="501"/>
      <c r="AG210" s="501"/>
      <c r="AH210" s="501"/>
      <c r="AI210" s="501" t="str">
        <f>IF(OR(入力ｼｰﾄ2!BU210=TRUE,入力ｼｰﾄ2!BV210=TRUE),13500,IF(入力ｼｰﾄ2!BW210=TRUE,"内装材は","-"))</f>
        <v>-</v>
      </c>
      <c r="AJ210" s="501"/>
      <c r="AK210" s="501"/>
      <c r="AL210" s="501"/>
      <c r="AM210" s="501" t="str">
        <f>IF(AI210="-","-",IF(入力ｼｰﾄ2!BW210=TRUE,"併用付加",ROUNDDOWN(AA210*AI210,0)))</f>
        <v>-</v>
      </c>
      <c r="AN210" s="501"/>
      <c r="AO210" s="501"/>
      <c r="AP210" s="501"/>
      <c r="AQ210" s="501" t="e">
        <f>IF(AI210="-",入力ｼｰﾄ2!BX210,MIN((IF((AE210-AI210)&gt;0,AE210-AI210,0)),入力ｼｰﾄ2!BX210))</f>
        <v>#REF!</v>
      </c>
      <c r="AR210" s="501"/>
      <c r="AS210" s="501"/>
      <c r="AT210" s="501"/>
      <c r="AU210" s="501" t="e">
        <f t="shared" si="36"/>
        <v>#REF!</v>
      </c>
      <c r="AV210" s="501"/>
      <c r="AW210" s="501"/>
      <c r="AX210" s="501"/>
      <c r="AY210" s="493">
        <f t="shared" si="37"/>
        <v>0</v>
      </c>
      <c r="AZ210" s="494"/>
      <c r="BA210" s="494"/>
      <c r="BB210" s="494"/>
      <c r="BC210" s="494" t="e">
        <f t="shared" si="38"/>
        <v>#REF!</v>
      </c>
      <c r="BD210" s="494"/>
      <c r="BE210" s="494"/>
      <c r="BF210" s="494"/>
      <c r="BG210" s="494" t="e">
        <f t="shared" si="39"/>
        <v>#REF!</v>
      </c>
      <c r="BH210" s="494"/>
      <c r="BI210" s="494"/>
    </row>
    <row r="211" spans="1:61">
      <c r="A211" s="503">
        <v>161</v>
      </c>
      <c r="B211" s="503"/>
      <c r="C211" s="503" t="str">
        <f>IF(入力ｼｰﾄ2!O211="","",入力ｼｰﾄ2!O211)</f>
        <v/>
      </c>
      <c r="D211" s="503"/>
      <c r="E211" s="503"/>
      <c r="F211" s="503"/>
      <c r="G211" s="503"/>
      <c r="H211" s="503"/>
      <c r="I211" s="506" t="e">
        <f>IF(入力ｼｰﾄ2!#REF!="","",入力ｼｰﾄ2!#REF!)</f>
        <v>#REF!</v>
      </c>
      <c r="J211" s="506"/>
      <c r="K211" s="506"/>
      <c r="L211" s="504">
        <f>IF(入力ｼｰﾄ2!U211="",0,入力ｼｰﾄ2!U211)</f>
        <v>0</v>
      </c>
      <c r="M211" s="504"/>
      <c r="N211" s="504"/>
      <c r="O211" s="504">
        <f>IF(入力ｼｰﾄ2!X211="",0,入力ｼｰﾄ2!X211)</f>
        <v>0</v>
      </c>
      <c r="P211" s="504"/>
      <c r="Q211" s="504"/>
      <c r="R211" s="504">
        <f>IF(入力ｼｰﾄ2!AA211="",0,入力ｼｰﾄ2!AA211)</f>
        <v>0</v>
      </c>
      <c r="S211" s="504"/>
      <c r="T211" s="504"/>
      <c r="U211" s="502">
        <f t="shared" si="34"/>
        <v>0</v>
      </c>
      <c r="V211" s="502"/>
      <c r="W211" s="502"/>
      <c r="X211" s="503">
        <f>IF(入力ｼｰﾄ2!AG211="",0,入力ｼｰﾄ2!AG211)</f>
        <v>0</v>
      </c>
      <c r="Y211" s="503"/>
      <c r="Z211" s="503"/>
      <c r="AA211" s="502">
        <f t="shared" si="35"/>
        <v>0</v>
      </c>
      <c r="AB211" s="502"/>
      <c r="AC211" s="502"/>
      <c r="AD211" s="502"/>
      <c r="AE211" s="501">
        <f>IF(入力ｼｰﾄ2!AN211="",0,入力ｼｰﾄ2!AN211)</f>
        <v>0</v>
      </c>
      <c r="AF211" s="501"/>
      <c r="AG211" s="501"/>
      <c r="AH211" s="501"/>
      <c r="AI211" s="501" t="str">
        <f>IF(OR(入力ｼｰﾄ2!BU211=TRUE,入力ｼｰﾄ2!BV211=TRUE),13500,IF(入力ｼｰﾄ2!BW211=TRUE,"内装材は","-"))</f>
        <v>-</v>
      </c>
      <c r="AJ211" s="501"/>
      <c r="AK211" s="501"/>
      <c r="AL211" s="501"/>
      <c r="AM211" s="501" t="str">
        <f>IF(AI211="-","-",IF(入力ｼｰﾄ2!BW211=TRUE,"併用付加",ROUNDDOWN(AA211*AI211,0)))</f>
        <v>-</v>
      </c>
      <c r="AN211" s="501"/>
      <c r="AO211" s="501"/>
      <c r="AP211" s="501"/>
      <c r="AQ211" s="501" t="e">
        <f>IF(AI211="-",入力ｼｰﾄ2!BX211,MIN((IF((AE211-AI211)&gt;0,AE211-AI211,0)),入力ｼｰﾄ2!BX211))</f>
        <v>#REF!</v>
      </c>
      <c r="AR211" s="501"/>
      <c r="AS211" s="501"/>
      <c r="AT211" s="501"/>
      <c r="AU211" s="501" t="e">
        <f t="shared" si="36"/>
        <v>#REF!</v>
      </c>
      <c r="AV211" s="501"/>
      <c r="AW211" s="501"/>
      <c r="AX211" s="501"/>
      <c r="AY211" s="493">
        <f t="shared" si="37"/>
        <v>0</v>
      </c>
      <c r="AZ211" s="494"/>
      <c r="BA211" s="494"/>
      <c r="BB211" s="494"/>
      <c r="BC211" s="494" t="e">
        <f t="shared" si="38"/>
        <v>#REF!</v>
      </c>
      <c r="BD211" s="494"/>
      <c r="BE211" s="494"/>
      <c r="BF211" s="494"/>
      <c r="BG211" s="494" t="e">
        <f t="shared" si="39"/>
        <v>#REF!</v>
      </c>
      <c r="BH211" s="494"/>
      <c r="BI211" s="494"/>
    </row>
    <row r="212" spans="1:61">
      <c r="A212" s="503">
        <v>162</v>
      </c>
      <c r="B212" s="503"/>
      <c r="C212" s="503" t="str">
        <f>IF(入力ｼｰﾄ2!O212="","",入力ｼｰﾄ2!O212)</f>
        <v/>
      </c>
      <c r="D212" s="503"/>
      <c r="E212" s="503"/>
      <c r="F212" s="503"/>
      <c r="G212" s="503"/>
      <c r="H212" s="503"/>
      <c r="I212" s="506" t="e">
        <f>IF(入力ｼｰﾄ2!#REF!="","",入力ｼｰﾄ2!#REF!)</f>
        <v>#REF!</v>
      </c>
      <c r="J212" s="506"/>
      <c r="K212" s="506"/>
      <c r="L212" s="504">
        <f>IF(入力ｼｰﾄ2!U212="",0,入力ｼｰﾄ2!U212)</f>
        <v>0</v>
      </c>
      <c r="M212" s="504"/>
      <c r="N212" s="504"/>
      <c r="O212" s="504">
        <f>IF(入力ｼｰﾄ2!X212="",0,入力ｼｰﾄ2!X212)</f>
        <v>0</v>
      </c>
      <c r="P212" s="504"/>
      <c r="Q212" s="504"/>
      <c r="R212" s="504">
        <f>IF(入力ｼｰﾄ2!AA212="",0,入力ｼｰﾄ2!AA212)</f>
        <v>0</v>
      </c>
      <c r="S212" s="504"/>
      <c r="T212" s="504"/>
      <c r="U212" s="502">
        <f t="shared" si="34"/>
        <v>0</v>
      </c>
      <c r="V212" s="502"/>
      <c r="W212" s="502"/>
      <c r="X212" s="503">
        <f>IF(入力ｼｰﾄ2!AG212="",0,入力ｼｰﾄ2!AG212)</f>
        <v>0</v>
      </c>
      <c r="Y212" s="503"/>
      <c r="Z212" s="503"/>
      <c r="AA212" s="502">
        <f t="shared" si="35"/>
        <v>0</v>
      </c>
      <c r="AB212" s="502"/>
      <c r="AC212" s="502"/>
      <c r="AD212" s="502"/>
      <c r="AE212" s="501">
        <f>IF(入力ｼｰﾄ2!AN212="",0,入力ｼｰﾄ2!AN212)</f>
        <v>0</v>
      </c>
      <c r="AF212" s="501"/>
      <c r="AG212" s="501"/>
      <c r="AH212" s="501"/>
      <c r="AI212" s="501" t="str">
        <f>IF(OR(入力ｼｰﾄ2!BU212=TRUE,入力ｼｰﾄ2!BV212=TRUE),13500,IF(入力ｼｰﾄ2!BW212=TRUE,"内装材は","-"))</f>
        <v>-</v>
      </c>
      <c r="AJ212" s="501"/>
      <c r="AK212" s="501"/>
      <c r="AL212" s="501"/>
      <c r="AM212" s="501" t="str">
        <f>IF(AI212="-","-",IF(入力ｼｰﾄ2!BW212=TRUE,"併用付加",ROUNDDOWN(AA212*AI212,0)))</f>
        <v>-</v>
      </c>
      <c r="AN212" s="501"/>
      <c r="AO212" s="501"/>
      <c r="AP212" s="501"/>
      <c r="AQ212" s="501" t="e">
        <f>IF(AI212="-",入力ｼｰﾄ2!BX212,MIN((IF((AE212-AI212)&gt;0,AE212-AI212,0)),入力ｼｰﾄ2!BX212))</f>
        <v>#REF!</v>
      </c>
      <c r="AR212" s="501"/>
      <c r="AS212" s="501"/>
      <c r="AT212" s="501"/>
      <c r="AU212" s="501" t="e">
        <f t="shared" si="36"/>
        <v>#REF!</v>
      </c>
      <c r="AV212" s="501"/>
      <c r="AW212" s="501"/>
      <c r="AX212" s="501"/>
      <c r="AY212" s="493">
        <f t="shared" si="37"/>
        <v>0</v>
      </c>
      <c r="AZ212" s="494"/>
      <c r="BA212" s="494"/>
      <c r="BB212" s="494"/>
      <c r="BC212" s="494" t="e">
        <f t="shared" si="38"/>
        <v>#REF!</v>
      </c>
      <c r="BD212" s="494"/>
      <c r="BE212" s="494"/>
      <c r="BF212" s="494"/>
      <c r="BG212" s="494" t="e">
        <f t="shared" si="39"/>
        <v>#REF!</v>
      </c>
      <c r="BH212" s="494"/>
      <c r="BI212" s="494"/>
    </row>
    <row r="213" spans="1:61">
      <c r="A213" s="503">
        <v>163</v>
      </c>
      <c r="B213" s="503"/>
      <c r="C213" s="503" t="str">
        <f>IF(入力ｼｰﾄ2!O213="","",入力ｼｰﾄ2!O213)</f>
        <v/>
      </c>
      <c r="D213" s="503"/>
      <c r="E213" s="503"/>
      <c r="F213" s="503"/>
      <c r="G213" s="503"/>
      <c r="H213" s="503"/>
      <c r="I213" s="506" t="e">
        <f>IF(入力ｼｰﾄ2!#REF!="","",入力ｼｰﾄ2!#REF!)</f>
        <v>#REF!</v>
      </c>
      <c r="J213" s="506"/>
      <c r="K213" s="506"/>
      <c r="L213" s="504">
        <f>IF(入力ｼｰﾄ2!U213="",0,入力ｼｰﾄ2!U213)</f>
        <v>0</v>
      </c>
      <c r="M213" s="504"/>
      <c r="N213" s="504"/>
      <c r="O213" s="504">
        <f>IF(入力ｼｰﾄ2!X213="",0,入力ｼｰﾄ2!X213)</f>
        <v>0</v>
      </c>
      <c r="P213" s="504"/>
      <c r="Q213" s="504"/>
      <c r="R213" s="504">
        <f>IF(入力ｼｰﾄ2!AA213="",0,入力ｼｰﾄ2!AA213)</f>
        <v>0</v>
      </c>
      <c r="S213" s="504"/>
      <c r="T213" s="504"/>
      <c r="U213" s="502">
        <f t="shared" si="34"/>
        <v>0</v>
      </c>
      <c r="V213" s="502"/>
      <c r="W213" s="502"/>
      <c r="X213" s="503">
        <f>IF(入力ｼｰﾄ2!AG213="",0,入力ｼｰﾄ2!AG213)</f>
        <v>0</v>
      </c>
      <c r="Y213" s="503"/>
      <c r="Z213" s="503"/>
      <c r="AA213" s="502">
        <f t="shared" si="35"/>
        <v>0</v>
      </c>
      <c r="AB213" s="502"/>
      <c r="AC213" s="502"/>
      <c r="AD213" s="502"/>
      <c r="AE213" s="501">
        <f>IF(入力ｼｰﾄ2!AN213="",0,入力ｼｰﾄ2!AN213)</f>
        <v>0</v>
      </c>
      <c r="AF213" s="501"/>
      <c r="AG213" s="501"/>
      <c r="AH213" s="501"/>
      <c r="AI213" s="501" t="str">
        <f>IF(OR(入力ｼｰﾄ2!BU213=TRUE,入力ｼｰﾄ2!BV213=TRUE),13500,IF(入力ｼｰﾄ2!BW213=TRUE,"内装材は","-"))</f>
        <v>-</v>
      </c>
      <c r="AJ213" s="501"/>
      <c r="AK213" s="501"/>
      <c r="AL213" s="501"/>
      <c r="AM213" s="501" t="str">
        <f>IF(AI213="-","-",IF(入力ｼｰﾄ2!BW213=TRUE,"併用付加",ROUNDDOWN(AA213*AI213,0)))</f>
        <v>-</v>
      </c>
      <c r="AN213" s="501"/>
      <c r="AO213" s="501"/>
      <c r="AP213" s="501"/>
      <c r="AQ213" s="501" t="e">
        <f>IF(AI213="-",入力ｼｰﾄ2!BX213,MIN((IF((AE213-AI213)&gt;0,AE213-AI213,0)),入力ｼｰﾄ2!BX213))</f>
        <v>#REF!</v>
      </c>
      <c r="AR213" s="501"/>
      <c r="AS213" s="501"/>
      <c r="AT213" s="501"/>
      <c r="AU213" s="501" t="e">
        <f t="shared" si="36"/>
        <v>#REF!</v>
      </c>
      <c r="AV213" s="501"/>
      <c r="AW213" s="501"/>
      <c r="AX213" s="501"/>
      <c r="AY213" s="493">
        <f t="shared" si="37"/>
        <v>0</v>
      </c>
      <c r="AZ213" s="494"/>
      <c r="BA213" s="494"/>
      <c r="BB213" s="494"/>
      <c r="BC213" s="494" t="e">
        <f t="shared" si="38"/>
        <v>#REF!</v>
      </c>
      <c r="BD213" s="494"/>
      <c r="BE213" s="494"/>
      <c r="BF213" s="494"/>
      <c r="BG213" s="494" t="e">
        <f t="shared" si="39"/>
        <v>#REF!</v>
      </c>
      <c r="BH213" s="494"/>
      <c r="BI213" s="494"/>
    </row>
    <row r="214" spans="1:61">
      <c r="A214" s="503">
        <v>164</v>
      </c>
      <c r="B214" s="503"/>
      <c r="C214" s="503" t="str">
        <f>IF(入力ｼｰﾄ2!O214="","",入力ｼｰﾄ2!O214)</f>
        <v/>
      </c>
      <c r="D214" s="503"/>
      <c r="E214" s="503"/>
      <c r="F214" s="503"/>
      <c r="G214" s="503"/>
      <c r="H214" s="503"/>
      <c r="I214" s="506" t="e">
        <f>IF(入力ｼｰﾄ2!#REF!="","",入力ｼｰﾄ2!#REF!)</f>
        <v>#REF!</v>
      </c>
      <c r="J214" s="506"/>
      <c r="K214" s="506"/>
      <c r="L214" s="504">
        <f>IF(入力ｼｰﾄ2!U214="",0,入力ｼｰﾄ2!U214)</f>
        <v>0</v>
      </c>
      <c r="M214" s="504"/>
      <c r="N214" s="504"/>
      <c r="O214" s="504">
        <f>IF(入力ｼｰﾄ2!X214="",0,入力ｼｰﾄ2!X214)</f>
        <v>0</v>
      </c>
      <c r="P214" s="504"/>
      <c r="Q214" s="504"/>
      <c r="R214" s="504">
        <f>IF(入力ｼｰﾄ2!AA214="",0,入力ｼｰﾄ2!AA214)</f>
        <v>0</v>
      </c>
      <c r="S214" s="504"/>
      <c r="T214" s="504"/>
      <c r="U214" s="502">
        <f t="shared" si="34"/>
        <v>0</v>
      </c>
      <c r="V214" s="502"/>
      <c r="W214" s="502"/>
      <c r="X214" s="503">
        <f>IF(入力ｼｰﾄ2!AG214="",0,入力ｼｰﾄ2!AG214)</f>
        <v>0</v>
      </c>
      <c r="Y214" s="503"/>
      <c r="Z214" s="503"/>
      <c r="AA214" s="502">
        <f t="shared" si="35"/>
        <v>0</v>
      </c>
      <c r="AB214" s="502"/>
      <c r="AC214" s="502"/>
      <c r="AD214" s="502"/>
      <c r="AE214" s="501">
        <f>IF(入力ｼｰﾄ2!AN214="",0,入力ｼｰﾄ2!AN214)</f>
        <v>0</v>
      </c>
      <c r="AF214" s="501"/>
      <c r="AG214" s="501"/>
      <c r="AH214" s="501"/>
      <c r="AI214" s="501" t="str">
        <f>IF(OR(入力ｼｰﾄ2!BU214=TRUE,入力ｼｰﾄ2!BV214=TRUE),13500,IF(入力ｼｰﾄ2!BW214=TRUE,"内装材は","-"))</f>
        <v>-</v>
      </c>
      <c r="AJ214" s="501"/>
      <c r="AK214" s="501"/>
      <c r="AL214" s="501"/>
      <c r="AM214" s="501" t="str">
        <f>IF(AI214="-","-",IF(入力ｼｰﾄ2!BW214=TRUE,"併用付加",ROUNDDOWN(AA214*AI214,0)))</f>
        <v>-</v>
      </c>
      <c r="AN214" s="501"/>
      <c r="AO214" s="501"/>
      <c r="AP214" s="501"/>
      <c r="AQ214" s="501" t="e">
        <f>IF(AI214="-",入力ｼｰﾄ2!BX214,MIN((IF((AE214-AI214)&gt;0,AE214-AI214,0)),入力ｼｰﾄ2!BX214))</f>
        <v>#REF!</v>
      </c>
      <c r="AR214" s="501"/>
      <c r="AS214" s="501"/>
      <c r="AT214" s="501"/>
      <c r="AU214" s="501" t="e">
        <f t="shared" si="36"/>
        <v>#REF!</v>
      </c>
      <c r="AV214" s="501"/>
      <c r="AW214" s="501"/>
      <c r="AX214" s="501"/>
      <c r="AY214" s="493">
        <f t="shared" si="37"/>
        <v>0</v>
      </c>
      <c r="AZ214" s="494"/>
      <c r="BA214" s="494"/>
      <c r="BB214" s="494"/>
      <c r="BC214" s="494" t="e">
        <f t="shared" si="38"/>
        <v>#REF!</v>
      </c>
      <c r="BD214" s="494"/>
      <c r="BE214" s="494"/>
      <c r="BF214" s="494"/>
      <c r="BG214" s="494" t="e">
        <f t="shared" si="39"/>
        <v>#REF!</v>
      </c>
      <c r="BH214" s="494"/>
      <c r="BI214" s="494"/>
    </row>
    <row r="215" spans="1:61">
      <c r="A215" s="503">
        <v>165</v>
      </c>
      <c r="B215" s="503"/>
      <c r="C215" s="503" t="str">
        <f>IF(入力ｼｰﾄ2!O215="","",入力ｼｰﾄ2!O215)</f>
        <v/>
      </c>
      <c r="D215" s="503"/>
      <c r="E215" s="503"/>
      <c r="F215" s="503"/>
      <c r="G215" s="503"/>
      <c r="H215" s="503"/>
      <c r="I215" s="506" t="e">
        <f>IF(入力ｼｰﾄ2!#REF!="","",入力ｼｰﾄ2!#REF!)</f>
        <v>#REF!</v>
      </c>
      <c r="J215" s="506"/>
      <c r="K215" s="506"/>
      <c r="L215" s="504">
        <f>IF(入力ｼｰﾄ2!U215="",0,入力ｼｰﾄ2!U215)</f>
        <v>0</v>
      </c>
      <c r="M215" s="504"/>
      <c r="N215" s="504"/>
      <c r="O215" s="504">
        <f>IF(入力ｼｰﾄ2!X215="",0,入力ｼｰﾄ2!X215)</f>
        <v>0</v>
      </c>
      <c r="P215" s="504"/>
      <c r="Q215" s="504"/>
      <c r="R215" s="504">
        <f>IF(入力ｼｰﾄ2!AA215="",0,入力ｼｰﾄ2!AA215)</f>
        <v>0</v>
      </c>
      <c r="S215" s="504"/>
      <c r="T215" s="504"/>
      <c r="U215" s="502">
        <f t="shared" si="34"/>
        <v>0</v>
      </c>
      <c r="V215" s="502"/>
      <c r="W215" s="502"/>
      <c r="X215" s="503">
        <f>IF(入力ｼｰﾄ2!AG215="",0,入力ｼｰﾄ2!AG215)</f>
        <v>0</v>
      </c>
      <c r="Y215" s="503"/>
      <c r="Z215" s="503"/>
      <c r="AA215" s="502">
        <f t="shared" si="35"/>
        <v>0</v>
      </c>
      <c r="AB215" s="502"/>
      <c r="AC215" s="502"/>
      <c r="AD215" s="502"/>
      <c r="AE215" s="501">
        <f>IF(入力ｼｰﾄ2!AN215="",0,入力ｼｰﾄ2!AN215)</f>
        <v>0</v>
      </c>
      <c r="AF215" s="501"/>
      <c r="AG215" s="501"/>
      <c r="AH215" s="501"/>
      <c r="AI215" s="501" t="str">
        <f>IF(OR(入力ｼｰﾄ2!BU215=TRUE,入力ｼｰﾄ2!BV215=TRUE),13500,IF(入力ｼｰﾄ2!BW215=TRUE,"内装材は","-"))</f>
        <v>-</v>
      </c>
      <c r="AJ215" s="501"/>
      <c r="AK215" s="501"/>
      <c r="AL215" s="501"/>
      <c r="AM215" s="501" t="str">
        <f>IF(AI215="-","-",IF(入力ｼｰﾄ2!BW215=TRUE,"併用付加",ROUNDDOWN(AA215*AI215,0)))</f>
        <v>-</v>
      </c>
      <c r="AN215" s="501"/>
      <c r="AO215" s="501"/>
      <c r="AP215" s="501"/>
      <c r="AQ215" s="501" t="e">
        <f>IF(AI215="-",入力ｼｰﾄ2!BX215,MIN((IF((AE215-AI215)&gt;0,AE215-AI215,0)),入力ｼｰﾄ2!BX215))</f>
        <v>#REF!</v>
      </c>
      <c r="AR215" s="501"/>
      <c r="AS215" s="501"/>
      <c r="AT215" s="501"/>
      <c r="AU215" s="501" t="e">
        <f t="shared" si="36"/>
        <v>#REF!</v>
      </c>
      <c r="AV215" s="501"/>
      <c r="AW215" s="501"/>
      <c r="AX215" s="501"/>
      <c r="AY215" s="493">
        <f t="shared" si="37"/>
        <v>0</v>
      </c>
      <c r="AZ215" s="494"/>
      <c r="BA215" s="494"/>
      <c r="BB215" s="494"/>
      <c r="BC215" s="494" t="e">
        <f t="shared" si="38"/>
        <v>#REF!</v>
      </c>
      <c r="BD215" s="494"/>
      <c r="BE215" s="494"/>
      <c r="BF215" s="494"/>
      <c r="BG215" s="494" t="e">
        <f t="shared" si="39"/>
        <v>#REF!</v>
      </c>
      <c r="BH215" s="494"/>
      <c r="BI215" s="494"/>
    </row>
    <row r="216" spans="1:61">
      <c r="A216" s="503">
        <v>166</v>
      </c>
      <c r="B216" s="503"/>
      <c r="C216" s="503" t="str">
        <f>IF(入力ｼｰﾄ2!O216="","",入力ｼｰﾄ2!O216)</f>
        <v/>
      </c>
      <c r="D216" s="503"/>
      <c r="E216" s="503"/>
      <c r="F216" s="503"/>
      <c r="G216" s="503"/>
      <c r="H216" s="503"/>
      <c r="I216" s="506" t="e">
        <f>IF(入力ｼｰﾄ2!#REF!="","",入力ｼｰﾄ2!#REF!)</f>
        <v>#REF!</v>
      </c>
      <c r="J216" s="506"/>
      <c r="K216" s="506"/>
      <c r="L216" s="504">
        <f>IF(入力ｼｰﾄ2!U216="",0,入力ｼｰﾄ2!U216)</f>
        <v>0</v>
      </c>
      <c r="M216" s="504"/>
      <c r="N216" s="504"/>
      <c r="O216" s="504">
        <f>IF(入力ｼｰﾄ2!X216="",0,入力ｼｰﾄ2!X216)</f>
        <v>0</v>
      </c>
      <c r="P216" s="504"/>
      <c r="Q216" s="504"/>
      <c r="R216" s="504">
        <f>IF(入力ｼｰﾄ2!AA216="",0,入力ｼｰﾄ2!AA216)</f>
        <v>0</v>
      </c>
      <c r="S216" s="504"/>
      <c r="T216" s="504"/>
      <c r="U216" s="502">
        <f t="shared" si="34"/>
        <v>0</v>
      </c>
      <c r="V216" s="502"/>
      <c r="W216" s="502"/>
      <c r="X216" s="503">
        <f>IF(入力ｼｰﾄ2!AG216="",0,入力ｼｰﾄ2!AG216)</f>
        <v>0</v>
      </c>
      <c r="Y216" s="503"/>
      <c r="Z216" s="503"/>
      <c r="AA216" s="502">
        <f t="shared" si="35"/>
        <v>0</v>
      </c>
      <c r="AB216" s="502"/>
      <c r="AC216" s="502"/>
      <c r="AD216" s="502"/>
      <c r="AE216" s="501">
        <f>IF(入力ｼｰﾄ2!AN216="",0,入力ｼｰﾄ2!AN216)</f>
        <v>0</v>
      </c>
      <c r="AF216" s="501"/>
      <c r="AG216" s="501"/>
      <c r="AH216" s="501"/>
      <c r="AI216" s="501" t="str">
        <f>IF(OR(入力ｼｰﾄ2!BU216=TRUE,入力ｼｰﾄ2!BV216=TRUE),13500,IF(入力ｼｰﾄ2!BW216=TRUE,"内装材は","-"))</f>
        <v>-</v>
      </c>
      <c r="AJ216" s="501"/>
      <c r="AK216" s="501"/>
      <c r="AL216" s="501"/>
      <c r="AM216" s="501" t="str">
        <f>IF(AI216="-","-",IF(入力ｼｰﾄ2!BW216=TRUE,"併用付加",ROUNDDOWN(AA216*AI216,0)))</f>
        <v>-</v>
      </c>
      <c r="AN216" s="501"/>
      <c r="AO216" s="501"/>
      <c r="AP216" s="501"/>
      <c r="AQ216" s="501" t="e">
        <f>IF(AI216="-",入力ｼｰﾄ2!BX216,MIN((IF((AE216-AI216)&gt;0,AE216-AI216,0)),入力ｼｰﾄ2!BX216))</f>
        <v>#REF!</v>
      </c>
      <c r="AR216" s="501"/>
      <c r="AS216" s="501"/>
      <c r="AT216" s="501"/>
      <c r="AU216" s="501" t="e">
        <f t="shared" si="36"/>
        <v>#REF!</v>
      </c>
      <c r="AV216" s="501"/>
      <c r="AW216" s="501"/>
      <c r="AX216" s="501"/>
      <c r="AY216" s="493">
        <f t="shared" si="37"/>
        <v>0</v>
      </c>
      <c r="AZ216" s="494"/>
      <c r="BA216" s="494"/>
      <c r="BB216" s="494"/>
      <c r="BC216" s="494" t="e">
        <f t="shared" si="38"/>
        <v>#REF!</v>
      </c>
      <c r="BD216" s="494"/>
      <c r="BE216" s="494"/>
      <c r="BF216" s="494"/>
      <c r="BG216" s="494" t="e">
        <f t="shared" si="39"/>
        <v>#REF!</v>
      </c>
      <c r="BH216" s="494"/>
      <c r="BI216" s="494"/>
    </row>
    <row r="217" spans="1:61">
      <c r="A217" s="503">
        <v>167</v>
      </c>
      <c r="B217" s="503"/>
      <c r="C217" s="503" t="str">
        <f>IF(入力ｼｰﾄ2!O217="","",入力ｼｰﾄ2!O217)</f>
        <v/>
      </c>
      <c r="D217" s="503"/>
      <c r="E217" s="503"/>
      <c r="F217" s="503"/>
      <c r="G217" s="503"/>
      <c r="H217" s="503"/>
      <c r="I217" s="506" t="e">
        <f>IF(入力ｼｰﾄ2!#REF!="","",入力ｼｰﾄ2!#REF!)</f>
        <v>#REF!</v>
      </c>
      <c r="J217" s="506"/>
      <c r="K217" s="506"/>
      <c r="L217" s="504">
        <f>IF(入力ｼｰﾄ2!U217="",0,入力ｼｰﾄ2!U217)</f>
        <v>0</v>
      </c>
      <c r="M217" s="504"/>
      <c r="N217" s="504"/>
      <c r="O217" s="504">
        <f>IF(入力ｼｰﾄ2!X217="",0,入力ｼｰﾄ2!X217)</f>
        <v>0</v>
      </c>
      <c r="P217" s="504"/>
      <c r="Q217" s="504"/>
      <c r="R217" s="504">
        <f>IF(入力ｼｰﾄ2!AA217="",0,入力ｼｰﾄ2!AA217)</f>
        <v>0</v>
      </c>
      <c r="S217" s="504"/>
      <c r="T217" s="504"/>
      <c r="U217" s="502">
        <f t="shared" si="34"/>
        <v>0</v>
      </c>
      <c r="V217" s="502"/>
      <c r="W217" s="502"/>
      <c r="X217" s="503">
        <f>IF(入力ｼｰﾄ2!AG217="",0,入力ｼｰﾄ2!AG217)</f>
        <v>0</v>
      </c>
      <c r="Y217" s="503"/>
      <c r="Z217" s="503"/>
      <c r="AA217" s="502">
        <f t="shared" si="35"/>
        <v>0</v>
      </c>
      <c r="AB217" s="502"/>
      <c r="AC217" s="502"/>
      <c r="AD217" s="502"/>
      <c r="AE217" s="501">
        <f>IF(入力ｼｰﾄ2!AN217="",0,入力ｼｰﾄ2!AN217)</f>
        <v>0</v>
      </c>
      <c r="AF217" s="501"/>
      <c r="AG217" s="501"/>
      <c r="AH217" s="501"/>
      <c r="AI217" s="501" t="str">
        <f>IF(OR(入力ｼｰﾄ2!BU217=TRUE,入力ｼｰﾄ2!BV217=TRUE),13500,IF(入力ｼｰﾄ2!BW217=TRUE,"内装材は","-"))</f>
        <v>-</v>
      </c>
      <c r="AJ217" s="501"/>
      <c r="AK217" s="501"/>
      <c r="AL217" s="501"/>
      <c r="AM217" s="501" t="str">
        <f>IF(AI217="-","-",IF(入力ｼｰﾄ2!BW217=TRUE,"併用付加",ROUNDDOWN(AA217*AI217,0)))</f>
        <v>-</v>
      </c>
      <c r="AN217" s="501"/>
      <c r="AO217" s="501"/>
      <c r="AP217" s="501"/>
      <c r="AQ217" s="501" t="e">
        <f>IF(AI217="-",入力ｼｰﾄ2!BX217,MIN((IF((AE217-AI217)&gt;0,AE217-AI217,0)),入力ｼｰﾄ2!BX217))</f>
        <v>#REF!</v>
      </c>
      <c r="AR217" s="501"/>
      <c r="AS217" s="501"/>
      <c r="AT217" s="501"/>
      <c r="AU217" s="501" t="e">
        <f t="shared" si="36"/>
        <v>#REF!</v>
      </c>
      <c r="AV217" s="501"/>
      <c r="AW217" s="501"/>
      <c r="AX217" s="501"/>
      <c r="AY217" s="493">
        <f t="shared" si="37"/>
        <v>0</v>
      </c>
      <c r="AZ217" s="494"/>
      <c r="BA217" s="494"/>
      <c r="BB217" s="494"/>
      <c r="BC217" s="494" t="e">
        <f t="shared" si="38"/>
        <v>#REF!</v>
      </c>
      <c r="BD217" s="494"/>
      <c r="BE217" s="494"/>
      <c r="BF217" s="494"/>
      <c r="BG217" s="494" t="e">
        <f t="shared" si="39"/>
        <v>#REF!</v>
      </c>
      <c r="BH217" s="494"/>
      <c r="BI217" s="494"/>
    </row>
    <row r="218" spans="1:61">
      <c r="A218" s="503">
        <v>168</v>
      </c>
      <c r="B218" s="503"/>
      <c r="C218" s="503" t="str">
        <f>IF(入力ｼｰﾄ2!O218="","",入力ｼｰﾄ2!O218)</f>
        <v/>
      </c>
      <c r="D218" s="503"/>
      <c r="E218" s="503"/>
      <c r="F218" s="503"/>
      <c r="G218" s="503"/>
      <c r="H218" s="503"/>
      <c r="I218" s="506" t="e">
        <f>IF(入力ｼｰﾄ2!#REF!="","",入力ｼｰﾄ2!#REF!)</f>
        <v>#REF!</v>
      </c>
      <c r="J218" s="506"/>
      <c r="K218" s="506"/>
      <c r="L218" s="504">
        <f>IF(入力ｼｰﾄ2!U218="",0,入力ｼｰﾄ2!U218)</f>
        <v>0</v>
      </c>
      <c r="M218" s="504"/>
      <c r="N218" s="504"/>
      <c r="O218" s="504">
        <f>IF(入力ｼｰﾄ2!X218="",0,入力ｼｰﾄ2!X218)</f>
        <v>0</v>
      </c>
      <c r="P218" s="504"/>
      <c r="Q218" s="504"/>
      <c r="R218" s="504">
        <f>IF(入力ｼｰﾄ2!AA218="",0,入力ｼｰﾄ2!AA218)</f>
        <v>0</v>
      </c>
      <c r="S218" s="504"/>
      <c r="T218" s="504"/>
      <c r="U218" s="502">
        <f t="shared" si="34"/>
        <v>0</v>
      </c>
      <c r="V218" s="502"/>
      <c r="W218" s="502"/>
      <c r="X218" s="503">
        <f>IF(入力ｼｰﾄ2!AG218="",0,入力ｼｰﾄ2!AG218)</f>
        <v>0</v>
      </c>
      <c r="Y218" s="503"/>
      <c r="Z218" s="503"/>
      <c r="AA218" s="502">
        <f t="shared" si="35"/>
        <v>0</v>
      </c>
      <c r="AB218" s="502"/>
      <c r="AC218" s="502"/>
      <c r="AD218" s="502"/>
      <c r="AE218" s="501">
        <f>IF(入力ｼｰﾄ2!AN218="",0,入力ｼｰﾄ2!AN218)</f>
        <v>0</v>
      </c>
      <c r="AF218" s="501"/>
      <c r="AG218" s="501"/>
      <c r="AH218" s="501"/>
      <c r="AI218" s="501" t="str">
        <f>IF(OR(入力ｼｰﾄ2!BU218=TRUE,入力ｼｰﾄ2!BV218=TRUE),13500,IF(入力ｼｰﾄ2!BW218=TRUE,"内装材は","-"))</f>
        <v>-</v>
      </c>
      <c r="AJ218" s="501"/>
      <c r="AK218" s="501"/>
      <c r="AL218" s="501"/>
      <c r="AM218" s="501" t="str">
        <f>IF(AI218="-","-",IF(入力ｼｰﾄ2!BW218=TRUE,"併用付加",ROUNDDOWN(AA218*AI218,0)))</f>
        <v>-</v>
      </c>
      <c r="AN218" s="501"/>
      <c r="AO218" s="501"/>
      <c r="AP218" s="501"/>
      <c r="AQ218" s="501" t="e">
        <f>IF(AI218="-",入力ｼｰﾄ2!BX218,MIN((IF((AE218-AI218)&gt;0,AE218-AI218,0)),入力ｼｰﾄ2!BX218))</f>
        <v>#REF!</v>
      </c>
      <c r="AR218" s="501"/>
      <c r="AS218" s="501"/>
      <c r="AT218" s="501"/>
      <c r="AU218" s="501" t="e">
        <f t="shared" si="36"/>
        <v>#REF!</v>
      </c>
      <c r="AV218" s="501"/>
      <c r="AW218" s="501"/>
      <c r="AX218" s="501"/>
      <c r="AY218" s="493">
        <f t="shared" si="37"/>
        <v>0</v>
      </c>
      <c r="AZ218" s="494"/>
      <c r="BA218" s="494"/>
      <c r="BB218" s="494"/>
      <c r="BC218" s="494" t="e">
        <f t="shared" si="38"/>
        <v>#REF!</v>
      </c>
      <c r="BD218" s="494"/>
      <c r="BE218" s="494"/>
      <c r="BF218" s="494"/>
      <c r="BG218" s="494" t="e">
        <f t="shared" si="39"/>
        <v>#REF!</v>
      </c>
      <c r="BH218" s="494"/>
      <c r="BI218" s="494"/>
    </row>
    <row r="219" spans="1:61">
      <c r="A219" s="503">
        <v>169</v>
      </c>
      <c r="B219" s="503"/>
      <c r="C219" s="503" t="str">
        <f>IF(入力ｼｰﾄ2!O219="","",入力ｼｰﾄ2!O219)</f>
        <v/>
      </c>
      <c r="D219" s="503"/>
      <c r="E219" s="503"/>
      <c r="F219" s="503"/>
      <c r="G219" s="503"/>
      <c r="H219" s="503"/>
      <c r="I219" s="506" t="e">
        <f>IF(入力ｼｰﾄ2!#REF!="","",入力ｼｰﾄ2!#REF!)</f>
        <v>#REF!</v>
      </c>
      <c r="J219" s="506"/>
      <c r="K219" s="506"/>
      <c r="L219" s="504">
        <f>IF(入力ｼｰﾄ2!U219="",0,入力ｼｰﾄ2!U219)</f>
        <v>0</v>
      </c>
      <c r="M219" s="504"/>
      <c r="N219" s="504"/>
      <c r="O219" s="504">
        <f>IF(入力ｼｰﾄ2!X219="",0,入力ｼｰﾄ2!X219)</f>
        <v>0</v>
      </c>
      <c r="P219" s="504"/>
      <c r="Q219" s="504"/>
      <c r="R219" s="504">
        <f>IF(入力ｼｰﾄ2!AA219="",0,入力ｼｰﾄ2!AA219)</f>
        <v>0</v>
      </c>
      <c r="S219" s="504"/>
      <c r="T219" s="504"/>
      <c r="U219" s="502">
        <f t="shared" si="34"/>
        <v>0</v>
      </c>
      <c r="V219" s="502"/>
      <c r="W219" s="502"/>
      <c r="X219" s="503">
        <f>IF(入力ｼｰﾄ2!AG219="",0,入力ｼｰﾄ2!AG219)</f>
        <v>0</v>
      </c>
      <c r="Y219" s="503"/>
      <c r="Z219" s="503"/>
      <c r="AA219" s="502">
        <f t="shared" si="35"/>
        <v>0</v>
      </c>
      <c r="AB219" s="502"/>
      <c r="AC219" s="502"/>
      <c r="AD219" s="502"/>
      <c r="AE219" s="501">
        <f>IF(入力ｼｰﾄ2!AN219="",0,入力ｼｰﾄ2!AN219)</f>
        <v>0</v>
      </c>
      <c r="AF219" s="501"/>
      <c r="AG219" s="501"/>
      <c r="AH219" s="501"/>
      <c r="AI219" s="501" t="str">
        <f>IF(OR(入力ｼｰﾄ2!BU219=TRUE,入力ｼｰﾄ2!BV219=TRUE),13500,IF(入力ｼｰﾄ2!BW219=TRUE,"内装材は","-"))</f>
        <v>-</v>
      </c>
      <c r="AJ219" s="501"/>
      <c r="AK219" s="501"/>
      <c r="AL219" s="501"/>
      <c r="AM219" s="501" t="str">
        <f>IF(AI219="-","-",IF(入力ｼｰﾄ2!BW219=TRUE,"併用付加",ROUNDDOWN(AA219*AI219,0)))</f>
        <v>-</v>
      </c>
      <c r="AN219" s="501"/>
      <c r="AO219" s="501"/>
      <c r="AP219" s="501"/>
      <c r="AQ219" s="501" t="e">
        <f>IF(AI219="-",入力ｼｰﾄ2!BX219,MIN((IF((AE219-AI219)&gt;0,AE219-AI219,0)),入力ｼｰﾄ2!BX219))</f>
        <v>#REF!</v>
      </c>
      <c r="AR219" s="501"/>
      <c r="AS219" s="501"/>
      <c r="AT219" s="501"/>
      <c r="AU219" s="501" t="e">
        <f t="shared" si="36"/>
        <v>#REF!</v>
      </c>
      <c r="AV219" s="501"/>
      <c r="AW219" s="501"/>
      <c r="AX219" s="501"/>
      <c r="AY219" s="493">
        <f t="shared" si="37"/>
        <v>0</v>
      </c>
      <c r="AZ219" s="494"/>
      <c r="BA219" s="494"/>
      <c r="BB219" s="494"/>
      <c r="BC219" s="494" t="e">
        <f t="shared" si="38"/>
        <v>#REF!</v>
      </c>
      <c r="BD219" s="494"/>
      <c r="BE219" s="494"/>
      <c r="BF219" s="494"/>
      <c r="BG219" s="494" t="e">
        <f t="shared" si="39"/>
        <v>#REF!</v>
      </c>
      <c r="BH219" s="494"/>
      <c r="BI219" s="494"/>
    </row>
    <row r="220" spans="1:61">
      <c r="A220" s="503">
        <v>170</v>
      </c>
      <c r="B220" s="503"/>
      <c r="C220" s="503" t="str">
        <f>IF(入力ｼｰﾄ2!O220="","",入力ｼｰﾄ2!O220)</f>
        <v/>
      </c>
      <c r="D220" s="503"/>
      <c r="E220" s="503"/>
      <c r="F220" s="503"/>
      <c r="G220" s="503"/>
      <c r="H220" s="503"/>
      <c r="I220" s="506" t="e">
        <f>IF(入力ｼｰﾄ2!#REF!="","",入力ｼｰﾄ2!#REF!)</f>
        <v>#REF!</v>
      </c>
      <c r="J220" s="506"/>
      <c r="K220" s="506"/>
      <c r="L220" s="504">
        <f>IF(入力ｼｰﾄ2!U220="",0,入力ｼｰﾄ2!U220)</f>
        <v>0</v>
      </c>
      <c r="M220" s="504"/>
      <c r="N220" s="504"/>
      <c r="O220" s="504">
        <f>IF(入力ｼｰﾄ2!X220="",0,入力ｼｰﾄ2!X220)</f>
        <v>0</v>
      </c>
      <c r="P220" s="504"/>
      <c r="Q220" s="504"/>
      <c r="R220" s="504">
        <f>IF(入力ｼｰﾄ2!AA220="",0,入力ｼｰﾄ2!AA220)</f>
        <v>0</v>
      </c>
      <c r="S220" s="504"/>
      <c r="T220" s="504"/>
      <c r="U220" s="502">
        <f t="shared" si="34"/>
        <v>0</v>
      </c>
      <c r="V220" s="502"/>
      <c r="W220" s="502"/>
      <c r="X220" s="503">
        <f>IF(入力ｼｰﾄ2!AG220="",0,入力ｼｰﾄ2!AG220)</f>
        <v>0</v>
      </c>
      <c r="Y220" s="503"/>
      <c r="Z220" s="503"/>
      <c r="AA220" s="502">
        <f t="shared" si="35"/>
        <v>0</v>
      </c>
      <c r="AB220" s="502"/>
      <c r="AC220" s="502"/>
      <c r="AD220" s="502"/>
      <c r="AE220" s="501">
        <f>IF(入力ｼｰﾄ2!AN220="",0,入力ｼｰﾄ2!AN220)</f>
        <v>0</v>
      </c>
      <c r="AF220" s="501"/>
      <c r="AG220" s="501"/>
      <c r="AH220" s="501"/>
      <c r="AI220" s="501" t="str">
        <f>IF(OR(入力ｼｰﾄ2!BU220=TRUE,入力ｼｰﾄ2!BV220=TRUE),13500,IF(入力ｼｰﾄ2!BW220=TRUE,"内装材は","-"))</f>
        <v>-</v>
      </c>
      <c r="AJ220" s="501"/>
      <c r="AK220" s="501"/>
      <c r="AL220" s="501"/>
      <c r="AM220" s="501" t="str">
        <f>IF(AI220="-","-",IF(入力ｼｰﾄ2!BW220=TRUE,"併用付加",ROUNDDOWN(AA220*AI220,0)))</f>
        <v>-</v>
      </c>
      <c r="AN220" s="501"/>
      <c r="AO220" s="501"/>
      <c r="AP220" s="501"/>
      <c r="AQ220" s="501" t="e">
        <f>IF(AI220="-",入力ｼｰﾄ2!BX220,MIN((IF((AE220-AI220)&gt;0,AE220-AI220,0)),入力ｼｰﾄ2!BX220))</f>
        <v>#REF!</v>
      </c>
      <c r="AR220" s="501"/>
      <c r="AS220" s="501"/>
      <c r="AT220" s="501"/>
      <c r="AU220" s="501" t="e">
        <f t="shared" si="36"/>
        <v>#REF!</v>
      </c>
      <c r="AV220" s="501"/>
      <c r="AW220" s="501"/>
      <c r="AX220" s="501"/>
      <c r="AY220" s="493">
        <f t="shared" si="37"/>
        <v>0</v>
      </c>
      <c r="AZ220" s="494"/>
      <c r="BA220" s="494"/>
      <c r="BB220" s="494"/>
      <c r="BC220" s="494" t="e">
        <f t="shared" si="38"/>
        <v>#REF!</v>
      </c>
      <c r="BD220" s="494"/>
      <c r="BE220" s="494"/>
      <c r="BF220" s="494"/>
      <c r="BG220" s="494" t="e">
        <f t="shared" si="39"/>
        <v>#REF!</v>
      </c>
      <c r="BH220" s="494"/>
      <c r="BI220" s="494"/>
    </row>
    <row r="221" spans="1:61">
      <c r="A221" s="503">
        <v>171</v>
      </c>
      <c r="B221" s="503"/>
      <c r="C221" s="503" t="str">
        <f>IF(入力ｼｰﾄ2!O221="","",入力ｼｰﾄ2!O221)</f>
        <v/>
      </c>
      <c r="D221" s="503"/>
      <c r="E221" s="503"/>
      <c r="F221" s="503"/>
      <c r="G221" s="503"/>
      <c r="H221" s="503"/>
      <c r="I221" s="506" t="e">
        <f>IF(入力ｼｰﾄ2!#REF!="","",入力ｼｰﾄ2!#REF!)</f>
        <v>#REF!</v>
      </c>
      <c r="J221" s="506"/>
      <c r="K221" s="506"/>
      <c r="L221" s="504">
        <f>IF(入力ｼｰﾄ2!U221="",0,入力ｼｰﾄ2!U221)</f>
        <v>0</v>
      </c>
      <c r="M221" s="504"/>
      <c r="N221" s="504"/>
      <c r="O221" s="504">
        <f>IF(入力ｼｰﾄ2!X221="",0,入力ｼｰﾄ2!X221)</f>
        <v>0</v>
      </c>
      <c r="P221" s="504"/>
      <c r="Q221" s="504"/>
      <c r="R221" s="504">
        <f>IF(入力ｼｰﾄ2!AA221="",0,入力ｼｰﾄ2!AA221)</f>
        <v>0</v>
      </c>
      <c r="S221" s="504"/>
      <c r="T221" s="504"/>
      <c r="U221" s="502">
        <f t="shared" si="34"/>
        <v>0</v>
      </c>
      <c r="V221" s="502"/>
      <c r="W221" s="502"/>
      <c r="X221" s="503">
        <f>IF(入力ｼｰﾄ2!AG221="",0,入力ｼｰﾄ2!AG221)</f>
        <v>0</v>
      </c>
      <c r="Y221" s="503"/>
      <c r="Z221" s="503"/>
      <c r="AA221" s="502">
        <f t="shared" si="35"/>
        <v>0</v>
      </c>
      <c r="AB221" s="502"/>
      <c r="AC221" s="502"/>
      <c r="AD221" s="502"/>
      <c r="AE221" s="501">
        <f>IF(入力ｼｰﾄ2!AN221="",0,入力ｼｰﾄ2!AN221)</f>
        <v>0</v>
      </c>
      <c r="AF221" s="501"/>
      <c r="AG221" s="501"/>
      <c r="AH221" s="501"/>
      <c r="AI221" s="501" t="str">
        <f>IF(OR(入力ｼｰﾄ2!BU221=TRUE,入力ｼｰﾄ2!BV221=TRUE),13500,IF(入力ｼｰﾄ2!BW221=TRUE,"内装材は","-"))</f>
        <v>-</v>
      </c>
      <c r="AJ221" s="501"/>
      <c r="AK221" s="501"/>
      <c r="AL221" s="501"/>
      <c r="AM221" s="501" t="str">
        <f>IF(AI221="-","-",IF(入力ｼｰﾄ2!BW221=TRUE,"併用付加",ROUNDDOWN(AA221*AI221,0)))</f>
        <v>-</v>
      </c>
      <c r="AN221" s="501"/>
      <c r="AO221" s="501"/>
      <c r="AP221" s="501"/>
      <c r="AQ221" s="501" t="e">
        <f>IF(AI221="-",入力ｼｰﾄ2!BX221,MIN((IF((AE221-AI221)&gt;0,AE221-AI221,0)),入力ｼｰﾄ2!BX221))</f>
        <v>#REF!</v>
      </c>
      <c r="AR221" s="501"/>
      <c r="AS221" s="501"/>
      <c r="AT221" s="501"/>
      <c r="AU221" s="501" t="e">
        <f t="shared" si="36"/>
        <v>#REF!</v>
      </c>
      <c r="AV221" s="501"/>
      <c r="AW221" s="501"/>
      <c r="AX221" s="501"/>
      <c r="AY221" s="493">
        <f t="shared" si="37"/>
        <v>0</v>
      </c>
      <c r="AZ221" s="494"/>
      <c r="BA221" s="494"/>
      <c r="BB221" s="494"/>
      <c r="BC221" s="494" t="e">
        <f t="shared" si="38"/>
        <v>#REF!</v>
      </c>
      <c r="BD221" s="494"/>
      <c r="BE221" s="494"/>
      <c r="BF221" s="494"/>
      <c r="BG221" s="494" t="e">
        <f t="shared" si="39"/>
        <v>#REF!</v>
      </c>
      <c r="BH221" s="494"/>
      <c r="BI221" s="494"/>
    </row>
    <row r="222" spans="1:61">
      <c r="A222" s="503">
        <v>172</v>
      </c>
      <c r="B222" s="503"/>
      <c r="C222" s="503" t="str">
        <f>IF(入力ｼｰﾄ2!O222="","",入力ｼｰﾄ2!O222)</f>
        <v/>
      </c>
      <c r="D222" s="503"/>
      <c r="E222" s="503"/>
      <c r="F222" s="503"/>
      <c r="G222" s="503"/>
      <c r="H222" s="503"/>
      <c r="I222" s="506" t="e">
        <f>IF(入力ｼｰﾄ2!#REF!="","",入力ｼｰﾄ2!#REF!)</f>
        <v>#REF!</v>
      </c>
      <c r="J222" s="506"/>
      <c r="K222" s="506"/>
      <c r="L222" s="504">
        <f>IF(入力ｼｰﾄ2!U222="",0,入力ｼｰﾄ2!U222)</f>
        <v>0</v>
      </c>
      <c r="M222" s="504"/>
      <c r="N222" s="504"/>
      <c r="O222" s="504">
        <f>IF(入力ｼｰﾄ2!X222="",0,入力ｼｰﾄ2!X222)</f>
        <v>0</v>
      </c>
      <c r="P222" s="504"/>
      <c r="Q222" s="504"/>
      <c r="R222" s="504">
        <f>IF(入力ｼｰﾄ2!AA222="",0,入力ｼｰﾄ2!AA222)</f>
        <v>0</v>
      </c>
      <c r="S222" s="504"/>
      <c r="T222" s="504"/>
      <c r="U222" s="502">
        <f t="shared" si="34"/>
        <v>0</v>
      </c>
      <c r="V222" s="502"/>
      <c r="W222" s="502"/>
      <c r="X222" s="503">
        <f>IF(入力ｼｰﾄ2!AG222="",0,入力ｼｰﾄ2!AG222)</f>
        <v>0</v>
      </c>
      <c r="Y222" s="503"/>
      <c r="Z222" s="503"/>
      <c r="AA222" s="502">
        <f t="shared" si="35"/>
        <v>0</v>
      </c>
      <c r="AB222" s="502"/>
      <c r="AC222" s="502"/>
      <c r="AD222" s="502"/>
      <c r="AE222" s="501">
        <f>IF(入力ｼｰﾄ2!AN222="",0,入力ｼｰﾄ2!AN222)</f>
        <v>0</v>
      </c>
      <c r="AF222" s="501"/>
      <c r="AG222" s="501"/>
      <c r="AH222" s="501"/>
      <c r="AI222" s="501" t="str">
        <f>IF(OR(入力ｼｰﾄ2!BU222=TRUE,入力ｼｰﾄ2!BV222=TRUE),13500,IF(入力ｼｰﾄ2!BW222=TRUE,"内装材は","-"))</f>
        <v>-</v>
      </c>
      <c r="AJ222" s="501"/>
      <c r="AK222" s="501"/>
      <c r="AL222" s="501"/>
      <c r="AM222" s="501" t="str">
        <f>IF(AI222="-","-",IF(入力ｼｰﾄ2!BW222=TRUE,"併用付加",ROUNDDOWN(AA222*AI222,0)))</f>
        <v>-</v>
      </c>
      <c r="AN222" s="501"/>
      <c r="AO222" s="501"/>
      <c r="AP222" s="501"/>
      <c r="AQ222" s="501" t="e">
        <f>IF(AI222="-",入力ｼｰﾄ2!BX222,MIN((IF((AE222-AI222)&gt;0,AE222-AI222,0)),入力ｼｰﾄ2!BX222))</f>
        <v>#REF!</v>
      </c>
      <c r="AR222" s="501"/>
      <c r="AS222" s="501"/>
      <c r="AT222" s="501"/>
      <c r="AU222" s="501" t="e">
        <f t="shared" si="36"/>
        <v>#REF!</v>
      </c>
      <c r="AV222" s="501"/>
      <c r="AW222" s="501"/>
      <c r="AX222" s="501"/>
      <c r="AY222" s="493">
        <f t="shared" si="37"/>
        <v>0</v>
      </c>
      <c r="AZ222" s="494"/>
      <c r="BA222" s="494"/>
      <c r="BB222" s="494"/>
      <c r="BC222" s="494" t="e">
        <f t="shared" si="38"/>
        <v>#REF!</v>
      </c>
      <c r="BD222" s="494"/>
      <c r="BE222" s="494"/>
      <c r="BF222" s="494"/>
      <c r="BG222" s="494" t="e">
        <f t="shared" si="39"/>
        <v>#REF!</v>
      </c>
      <c r="BH222" s="494"/>
      <c r="BI222" s="494"/>
    </row>
    <row r="223" spans="1:61">
      <c r="A223" s="503">
        <v>173</v>
      </c>
      <c r="B223" s="503"/>
      <c r="C223" s="503" t="str">
        <f>IF(入力ｼｰﾄ2!O223="","",入力ｼｰﾄ2!O223)</f>
        <v/>
      </c>
      <c r="D223" s="503"/>
      <c r="E223" s="503"/>
      <c r="F223" s="503"/>
      <c r="G223" s="503"/>
      <c r="H223" s="503"/>
      <c r="I223" s="506" t="e">
        <f>IF(入力ｼｰﾄ2!#REF!="","",入力ｼｰﾄ2!#REF!)</f>
        <v>#REF!</v>
      </c>
      <c r="J223" s="506"/>
      <c r="K223" s="506"/>
      <c r="L223" s="504">
        <f>IF(入力ｼｰﾄ2!U223="",0,入力ｼｰﾄ2!U223)</f>
        <v>0</v>
      </c>
      <c r="M223" s="504"/>
      <c r="N223" s="504"/>
      <c r="O223" s="504">
        <f>IF(入力ｼｰﾄ2!X223="",0,入力ｼｰﾄ2!X223)</f>
        <v>0</v>
      </c>
      <c r="P223" s="504"/>
      <c r="Q223" s="504"/>
      <c r="R223" s="504">
        <f>IF(入力ｼｰﾄ2!AA223="",0,入力ｼｰﾄ2!AA223)</f>
        <v>0</v>
      </c>
      <c r="S223" s="504"/>
      <c r="T223" s="504"/>
      <c r="U223" s="502">
        <f t="shared" si="34"/>
        <v>0</v>
      </c>
      <c r="V223" s="502"/>
      <c r="W223" s="502"/>
      <c r="X223" s="503">
        <f>IF(入力ｼｰﾄ2!AG223="",0,入力ｼｰﾄ2!AG223)</f>
        <v>0</v>
      </c>
      <c r="Y223" s="503"/>
      <c r="Z223" s="503"/>
      <c r="AA223" s="502">
        <f t="shared" si="35"/>
        <v>0</v>
      </c>
      <c r="AB223" s="502"/>
      <c r="AC223" s="502"/>
      <c r="AD223" s="502"/>
      <c r="AE223" s="501">
        <f>IF(入力ｼｰﾄ2!AN223="",0,入力ｼｰﾄ2!AN223)</f>
        <v>0</v>
      </c>
      <c r="AF223" s="501"/>
      <c r="AG223" s="501"/>
      <c r="AH223" s="501"/>
      <c r="AI223" s="501" t="str">
        <f>IF(OR(入力ｼｰﾄ2!BU223=TRUE,入力ｼｰﾄ2!BV223=TRUE),13500,IF(入力ｼｰﾄ2!BW223=TRUE,"内装材は","-"))</f>
        <v>-</v>
      </c>
      <c r="AJ223" s="501"/>
      <c r="AK223" s="501"/>
      <c r="AL223" s="501"/>
      <c r="AM223" s="501" t="str">
        <f>IF(AI223="-","-",IF(入力ｼｰﾄ2!BW223=TRUE,"併用付加",ROUNDDOWN(AA223*AI223,0)))</f>
        <v>-</v>
      </c>
      <c r="AN223" s="501"/>
      <c r="AO223" s="501"/>
      <c r="AP223" s="501"/>
      <c r="AQ223" s="501" t="e">
        <f>IF(AI223="-",入力ｼｰﾄ2!BX223,MIN((IF((AE223-AI223)&gt;0,AE223-AI223,0)),入力ｼｰﾄ2!BX223))</f>
        <v>#REF!</v>
      </c>
      <c r="AR223" s="501"/>
      <c r="AS223" s="501"/>
      <c r="AT223" s="501"/>
      <c r="AU223" s="501" t="e">
        <f t="shared" si="36"/>
        <v>#REF!</v>
      </c>
      <c r="AV223" s="501"/>
      <c r="AW223" s="501"/>
      <c r="AX223" s="501"/>
      <c r="AY223" s="493">
        <f t="shared" si="37"/>
        <v>0</v>
      </c>
      <c r="AZ223" s="494"/>
      <c r="BA223" s="494"/>
      <c r="BB223" s="494"/>
      <c r="BC223" s="494" t="e">
        <f t="shared" si="38"/>
        <v>#REF!</v>
      </c>
      <c r="BD223" s="494"/>
      <c r="BE223" s="494"/>
      <c r="BF223" s="494"/>
      <c r="BG223" s="494" t="e">
        <f t="shared" si="39"/>
        <v>#REF!</v>
      </c>
      <c r="BH223" s="494"/>
      <c r="BI223" s="494"/>
    </row>
    <row r="224" spans="1:61">
      <c r="A224" s="503">
        <v>174</v>
      </c>
      <c r="B224" s="503"/>
      <c r="C224" s="503" t="str">
        <f>IF(入力ｼｰﾄ2!O224="","",入力ｼｰﾄ2!O224)</f>
        <v/>
      </c>
      <c r="D224" s="503"/>
      <c r="E224" s="503"/>
      <c r="F224" s="503"/>
      <c r="G224" s="503"/>
      <c r="H224" s="503"/>
      <c r="I224" s="506" t="e">
        <f>IF(入力ｼｰﾄ2!#REF!="","",入力ｼｰﾄ2!#REF!)</f>
        <v>#REF!</v>
      </c>
      <c r="J224" s="506"/>
      <c r="K224" s="506"/>
      <c r="L224" s="504">
        <f>IF(入力ｼｰﾄ2!U224="",0,入力ｼｰﾄ2!U224)</f>
        <v>0</v>
      </c>
      <c r="M224" s="504"/>
      <c r="N224" s="504"/>
      <c r="O224" s="504">
        <f>IF(入力ｼｰﾄ2!X224="",0,入力ｼｰﾄ2!X224)</f>
        <v>0</v>
      </c>
      <c r="P224" s="504"/>
      <c r="Q224" s="504"/>
      <c r="R224" s="504">
        <f>IF(入力ｼｰﾄ2!AA224="",0,入力ｼｰﾄ2!AA224)</f>
        <v>0</v>
      </c>
      <c r="S224" s="504"/>
      <c r="T224" s="504"/>
      <c r="U224" s="502">
        <f t="shared" si="34"/>
        <v>0</v>
      </c>
      <c r="V224" s="502"/>
      <c r="W224" s="502"/>
      <c r="X224" s="503">
        <f>IF(入力ｼｰﾄ2!AG224="",0,入力ｼｰﾄ2!AG224)</f>
        <v>0</v>
      </c>
      <c r="Y224" s="503"/>
      <c r="Z224" s="503"/>
      <c r="AA224" s="502">
        <f t="shared" si="35"/>
        <v>0</v>
      </c>
      <c r="AB224" s="502"/>
      <c r="AC224" s="502"/>
      <c r="AD224" s="502"/>
      <c r="AE224" s="501">
        <f>IF(入力ｼｰﾄ2!AN224="",0,入力ｼｰﾄ2!AN224)</f>
        <v>0</v>
      </c>
      <c r="AF224" s="501"/>
      <c r="AG224" s="501"/>
      <c r="AH224" s="501"/>
      <c r="AI224" s="501" t="str">
        <f>IF(OR(入力ｼｰﾄ2!BU224=TRUE,入力ｼｰﾄ2!BV224=TRUE),13500,IF(入力ｼｰﾄ2!BW224=TRUE,"内装材は","-"))</f>
        <v>-</v>
      </c>
      <c r="AJ224" s="501"/>
      <c r="AK224" s="501"/>
      <c r="AL224" s="501"/>
      <c r="AM224" s="501" t="str">
        <f>IF(AI224="-","-",IF(入力ｼｰﾄ2!BW224=TRUE,"併用付加",ROUNDDOWN(AA224*AI224,0)))</f>
        <v>-</v>
      </c>
      <c r="AN224" s="501"/>
      <c r="AO224" s="501"/>
      <c r="AP224" s="501"/>
      <c r="AQ224" s="501" t="e">
        <f>IF(AI224="-",入力ｼｰﾄ2!BX224,MIN((IF((AE224-AI224)&gt;0,AE224-AI224,0)),入力ｼｰﾄ2!BX224))</f>
        <v>#REF!</v>
      </c>
      <c r="AR224" s="501"/>
      <c r="AS224" s="501"/>
      <c r="AT224" s="501"/>
      <c r="AU224" s="501" t="e">
        <f t="shared" si="36"/>
        <v>#REF!</v>
      </c>
      <c r="AV224" s="501"/>
      <c r="AW224" s="501"/>
      <c r="AX224" s="501"/>
      <c r="AY224" s="493">
        <f t="shared" si="37"/>
        <v>0</v>
      </c>
      <c r="AZ224" s="494"/>
      <c r="BA224" s="494"/>
      <c r="BB224" s="494"/>
      <c r="BC224" s="494" t="e">
        <f t="shared" si="38"/>
        <v>#REF!</v>
      </c>
      <c r="BD224" s="494"/>
      <c r="BE224" s="494"/>
      <c r="BF224" s="494"/>
      <c r="BG224" s="494" t="e">
        <f t="shared" si="39"/>
        <v>#REF!</v>
      </c>
      <c r="BH224" s="494"/>
      <c r="BI224" s="494"/>
    </row>
    <row r="225" spans="1:61">
      <c r="A225" s="503">
        <v>175</v>
      </c>
      <c r="B225" s="503"/>
      <c r="C225" s="503" t="str">
        <f>IF(入力ｼｰﾄ2!O225="","",入力ｼｰﾄ2!O225)</f>
        <v/>
      </c>
      <c r="D225" s="503"/>
      <c r="E225" s="503"/>
      <c r="F225" s="503"/>
      <c r="G225" s="503"/>
      <c r="H225" s="503"/>
      <c r="I225" s="506" t="e">
        <f>IF(入力ｼｰﾄ2!#REF!="","",入力ｼｰﾄ2!#REF!)</f>
        <v>#REF!</v>
      </c>
      <c r="J225" s="506"/>
      <c r="K225" s="506"/>
      <c r="L225" s="504">
        <f>IF(入力ｼｰﾄ2!U225="",0,入力ｼｰﾄ2!U225)</f>
        <v>0</v>
      </c>
      <c r="M225" s="504"/>
      <c r="N225" s="504"/>
      <c r="O225" s="504">
        <f>IF(入力ｼｰﾄ2!X225="",0,入力ｼｰﾄ2!X225)</f>
        <v>0</v>
      </c>
      <c r="P225" s="504"/>
      <c r="Q225" s="504"/>
      <c r="R225" s="504">
        <f>IF(入力ｼｰﾄ2!AA225="",0,入力ｼｰﾄ2!AA225)</f>
        <v>0</v>
      </c>
      <c r="S225" s="504"/>
      <c r="T225" s="504"/>
      <c r="U225" s="502">
        <f t="shared" si="34"/>
        <v>0</v>
      </c>
      <c r="V225" s="502"/>
      <c r="W225" s="502"/>
      <c r="X225" s="503">
        <f>IF(入力ｼｰﾄ2!AG225="",0,入力ｼｰﾄ2!AG225)</f>
        <v>0</v>
      </c>
      <c r="Y225" s="503"/>
      <c r="Z225" s="503"/>
      <c r="AA225" s="502">
        <f t="shared" si="35"/>
        <v>0</v>
      </c>
      <c r="AB225" s="502"/>
      <c r="AC225" s="502"/>
      <c r="AD225" s="502"/>
      <c r="AE225" s="501">
        <f>IF(入力ｼｰﾄ2!AN225="",0,入力ｼｰﾄ2!AN225)</f>
        <v>0</v>
      </c>
      <c r="AF225" s="501"/>
      <c r="AG225" s="501"/>
      <c r="AH225" s="501"/>
      <c r="AI225" s="501" t="str">
        <f>IF(OR(入力ｼｰﾄ2!BU225=TRUE,入力ｼｰﾄ2!BV225=TRUE),13500,IF(入力ｼｰﾄ2!BW225=TRUE,"内装材は","-"))</f>
        <v>-</v>
      </c>
      <c r="AJ225" s="501"/>
      <c r="AK225" s="501"/>
      <c r="AL225" s="501"/>
      <c r="AM225" s="501" t="str">
        <f>IF(AI225="-","-",IF(入力ｼｰﾄ2!BW225=TRUE,"併用付加",ROUNDDOWN(AA225*AI225,0)))</f>
        <v>-</v>
      </c>
      <c r="AN225" s="501"/>
      <c r="AO225" s="501"/>
      <c r="AP225" s="501"/>
      <c r="AQ225" s="501" t="e">
        <f>IF(AI225="-",入力ｼｰﾄ2!BX225,MIN((IF((AE225-AI225)&gt;0,AE225-AI225,0)),入力ｼｰﾄ2!BX225))</f>
        <v>#REF!</v>
      </c>
      <c r="AR225" s="501"/>
      <c r="AS225" s="501"/>
      <c r="AT225" s="501"/>
      <c r="AU225" s="501" t="e">
        <f t="shared" si="36"/>
        <v>#REF!</v>
      </c>
      <c r="AV225" s="501"/>
      <c r="AW225" s="501"/>
      <c r="AX225" s="501"/>
      <c r="AY225" s="493">
        <f t="shared" si="37"/>
        <v>0</v>
      </c>
      <c r="AZ225" s="494"/>
      <c r="BA225" s="494"/>
      <c r="BB225" s="494"/>
      <c r="BC225" s="494" t="e">
        <f t="shared" si="38"/>
        <v>#REF!</v>
      </c>
      <c r="BD225" s="494"/>
      <c r="BE225" s="494"/>
      <c r="BF225" s="494"/>
      <c r="BG225" s="494" t="e">
        <f t="shared" si="39"/>
        <v>#REF!</v>
      </c>
      <c r="BH225" s="494"/>
      <c r="BI225" s="494"/>
    </row>
    <row r="226" spans="1:61">
      <c r="A226" s="503">
        <v>176</v>
      </c>
      <c r="B226" s="503"/>
      <c r="C226" s="503" t="str">
        <f>IF(入力ｼｰﾄ2!O226="","",入力ｼｰﾄ2!O226)</f>
        <v/>
      </c>
      <c r="D226" s="503"/>
      <c r="E226" s="503"/>
      <c r="F226" s="503"/>
      <c r="G226" s="503"/>
      <c r="H226" s="503"/>
      <c r="I226" s="506" t="e">
        <f>IF(入力ｼｰﾄ2!#REF!="","",入力ｼｰﾄ2!#REF!)</f>
        <v>#REF!</v>
      </c>
      <c r="J226" s="506"/>
      <c r="K226" s="506"/>
      <c r="L226" s="504">
        <f>IF(入力ｼｰﾄ2!U226="",0,入力ｼｰﾄ2!U226)</f>
        <v>0</v>
      </c>
      <c r="M226" s="504"/>
      <c r="N226" s="504"/>
      <c r="O226" s="504">
        <f>IF(入力ｼｰﾄ2!X226="",0,入力ｼｰﾄ2!X226)</f>
        <v>0</v>
      </c>
      <c r="P226" s="504"/>
      <c r="Q226" s="504"/>
      <c r="R226" s="504">
        <f>IF(入力ｼｰﾄ2!AA226="",0,入力ｼｰﾄ2!AA226)</f>
        <v>0</v>
      </c>
      <c r="S226" s="504"/>
      <c r="T226" s="504"/>
      <c r="U226" s="502">
        <f t="shared" si="34"/>
        <v>0</v>
      </c>
      <c r="V226" s="502"/>
      <c r="W226" s="502"/>
      <c r="X226" s="503">
        <f>IF(入力ｼｰﾄ2!AG226="",0,入力ｼｰﾄ2!AG226)</f>
        <v>0</v>
      </c>
      <c r="Y226" s="503"/>
      <c r="Z226" s="503"/>
      <c r="AA226" s="502">
        <f t="shared" si="35"/>
        <v>0</v>
      </c>
      <c r="AB226" s="502"/>
      <c r="AC226" s="502"/>
      <c r="AD226" s="502"/>
      <c r="AE226" s="501">
        <f>IF(入力ｼｰﾄ2!AN226="",0,入力ｼｰﾄ2!AN226)</f>
        <v>0</v>
      </c>
      <c r="AF226" s="501"/>
      <c r="AG226" s="501"/>
      <c r="AH226" s="501"/>
      <c r="AI226" s="501" t="str">
        <f>IF(OR(入力ｼｰﾄ2!BU226=TRUE,入力ｼｰﾄ2!BV226=TRUE),13500,IF(入力ｼｰﾄ2!BW226=TRUE,"内装材は","-"))</f>
        <v>-</v>
      </c>
      <c r="AJ226" s="501"/>
      <c r="AK226" s="501"/>
      <c r="AL226" s="501"/>
      <c r="AM226" s="501" t="str">
        <f>IF(AI226="-","-",IF(入力ｼｰﾄ2!BW226=TRUE,"併用付加",ROUNDDOWN(AA226*AI226,0)))</f>
        <v>-</v>
      </c>
      <c r="AN226" s="501"/>
      <c r="AO226" s="501"/>
      <c r="AP226" s="501"/>
      <c r="AQ226" s="501" t="e">
        <f>IF(AI226="-",入力ｼｰﾄ2!BX226,MIN((IF((AE226-AI226)&gt;0,AE226-AI226,0)),入力ｼｰﾄ2!BX226))</f>
        <v>#REF!</v>
      </c>
      <c r="AR226" s="501"/>
      <c r="AS226" s="501"/>
      <c r="AT226" s="501"/>
      <c r="AU226" s="501" t="e">
        <f t="shared" si="36"/>
        <v>#REF!</v>
      </c>
      <c r="AV226" s="501"/>
      <c r="AW226" s="501"/>
      <c r="AX226" s="501"/>
      <c r="AY226" s="493">
        <f t="shared" si="37"/>
        <v>0</v>
      </c>
      <c r="AZ226" s="494"/>
      <c r="BA226" s="494"/>
      <c r="BB226" s="494"/>
      <c r="BC226" s="494" t="e">
        <f t="shared" si="38"/>
        <v>#REF!</v>
      </c>
      <c r="BD226" s="494"/>
      <c r="BE226" s="494"/>
      <c r="BF226" s="494"/>
      <c r="BG226" s="494" t="e">
        <f t="shared" si="39"/>
        <v>#REF!</v>
      </c>
      <c r="BH226" s="494"/>
      <c r="BI226" s="494"/>
    </row>
    <row r="227" spans="1:61">
      <c r="A227" s="503">
        <v>177</v>
      </c>
      <c r="B227" s="503"/>
      <c r="C227" s="503" t="str">
        <f>IF(入力ｼｰﾄ2!O227="","",入力ｼｰﾄ2!O227)</f>
        <v/>
      </c>
      <c r="D227" s="503"/>
      <c r="E227" s="503"/>
      <c r="F227" s="503"/>
      <c r="G227" s="503"/>
      <c r="H227" s="503"/>
      <c r="I227" s="506" t="e">
        <f>IF(入力ｼｰﾄ2!#REF!="","",入力ｼｰﾄ2!#REF!)</f>
        <v>#REF!</v>
      </c>
      <c r="J227" s="506"/>
      <c r="K227" s="506"/>
      <c r="L227" s="504">
        <f>IF(入力ｼｰﾄ2!U227="",0,入力ｼｰﾄ2!U227)</f>
        <v>0</v>
      </c>
      <c r="M227" s="504"/>
      <c r="N227" s="504"/>
      <c r="O227" s="504">
        <f>IF(入力ｼｰﾄ2!X227="",0,入力ｼｰﾄ2!X227)</f>
        <v>0</v>
      </c>
      <c r="P227" s="504"/>
      <c r="Q227" s="504"/>
      <c r="R227" s="504">
        <f>IF(入力ｼｰﾄ2!AA227="",0,入力ｼｰﾄ2!AA227)</f>
        <v>0</v>
      </c>
      <c r="S227" s="504"/>
      <c r="T227" s="504"/>
      <c r="U227" s="502">
        <f t="shared" si="34"/>
        <v>0</v>
      </c>
      <c r="V227" s="502"/>
      <c r="W227" s="502"/>
      <c r="X227" s="503">
        <f>IF(入力ｼｰﾄ2!AG227="",0,入力ｼｰﾄ2!AG227)</f>
        <v>0</v>
      </c>
      <c r="Y227" s="503"/>
      <c r="Z227" s="503"/>
      <c r="AA227" s="502">
        <f t="shared" si="35"/>
        <v>0</v>
      </c>
      <c r="AB227" s="502"/>
      <c r="AC227" s="502"/>
      <c r="AD227" s="502"/>
      <c r="AE227" s="501">
        <f>IF(入力ｼｰﾄ2!AN227="",0,入力ｼｰﾄ2!AN227)</f>
        <v>0</v>
      </c>
      <c r="AF227" s="501"/>
      <c r="AG227" s="501"/>
      <c r="AH227" s="501"/>
      <c r="AI227" s="501" t="str">
        <f>IF(OR(入力ｼｰﾄ2!BU227=TRUE,入力ｼｰﾄ2!BV227=TRUE),13500,IF(入力ｼｰﾄ2!BW227=TRUE,"内装材は","-"))</f>
        <v>-</v>
      </c>
      <c r="AJ227" s="501"/>
      <c r="AK227" s="501"/>
      <c r="AL227" s="501"/>
      <c r="AM227" s="501" t="str">
        <f>IF(AI227="-","-",IF(入力ｼｰﾄ2!BW227=TRUE,"併用付加",ROUNDDOWN(AA227*AI227,0)))</f>
        <v>-</v>
      </c>
      <c r="AN227" s="501"/>
      <c r="AO227" s="501"/>
      <c r="AP227" s="501"/>
      <c r="AQ227" s="501" t="e">
        <f>IF(AI227="-",入力ｼｰﾄ2!BX227,MIN((IF((AE227-AI227)&gt;0,AE227-AI227,0)),入力ｼｰﾄ2!BX227))</f>
        <v>#REF!</v>
      </c>
      <c r="AR227" s="501"/>
      <c r="AS227" s="501"/>
      <c r="AT227" s="501"/>
      <c r="AU227" s="501" t="e">
        <f t="shared" si="36"/>
        <v>#REF!</v>
      </c>
      <c r="AV227" s="501"/>
      <c r="AW227" s="501"/>
      <c r="AX227" s="501"/>
      <c r="AY227" s="493">
        <f t="shared" si="37"/>
        <v>0</v>
      </c>
      <c r="AZ227" s="494"/>
      <c r="BA227" s="494"/>
      <c r="BB227" s="494"/>
      <c r="BC227" s="494" t="e">
        <f t="shared" si="38"/>
        <v>#REF!</v>
      </c>
      <c r="BD227" s="494"/>
      <c r="BE227" s="494"/>
      <c r="BF227" s="494"/>
      <c r="BG227" s="494" t="e">
        <f t="shared" si="39"/>
        <v>#REF!</v>
      </c>
      <c r="BH227" s="494"/>
      <c r="BI227" s="494"/>
    </row>
    <row r="228" spans="1:61">
      <c r="A228" s="503">
        <v>178</v>
      </c>
      <c r="B228" s="503"/>
      <c r="C228" s="503" t="str">
        <f>IF(入力ｼｰﾄ2!O228="","",入力ｼｰﾄ2!O228)</f>
        <v/>
      </c>
      <c r="D228" s="503"/>
      <c r="E228" s="503"/>
      <c r="F228" s="503"/>
      <c r="G228" s="503"/>
      <c r="H228" s="503"/>
      <c r="I228" s="506" t="e">
        <f>IF(入力ｼｰﾄ2!#REF!="","",入力ｼｰﾄ2!#REF!)</f>
        <v>#REF!</v>
      </c>
      <c r="J228" s="506"/>
      <c r="K228" s="506"/>
      <c r="L228" s="504">
        <f>IF(入力ｼｰﾄ2!U228="",0,入力ｼｰﾄ2!U228)</f>
        <v>0</v>
      </c>
      <c r="M228" s="504"/>
      <c r="N228" s="504"/>
      <c r="O228" s="504">
        <f>IF(入力ｼｰﾄ2!X228="",0,入力ｼｰﾄ2!X228)</f>
        <v>0</v>
      </c>
      <c r="P228" s="504"/>
      <c r="Q228" s="504"/>
      <c r="R228" s="504">
        <f>IF(入力ｼｰﾄ2!AA228="",0,入力ｼｰﾄ2!AA228)</f>
        <v>0</v>
      </c>
      <c r="S228" s="504"/>
      <c r="T228" s="504"/>
      <c r="U228" s="502">
        <f t="shared" si="34"/>
        <v>0</v>
      </c>
      <c r="V228" s="502"/>
      <c r="W228" s="502"/>
      <c r="X228" s="503">
        <f>IF(入力ｼｰﾄ2!AG228="",0,入力ｼｰﾄ2!AG228)</f>
        <v>0</v>
      </c>
      <c r="Y228" s="503"/>
      <c r="Z228" s="503"/>
      <c r="AA228" s="502">
        <f t="shared" si="35"/>
        <v>0</v>
      </c>
      <c r="AB228" s="502"/>
      <c r="AC228" s="502"/>
      <c r="AD228" s="502"/>
      <c r="AE228" s="501">
        <f>IF(入力ｼｰﾄ2!AN228="",0,入力ｼｰﾄ2!AN228)</f>
        <v>0</v>
      </c>
      <c r="AF228" s="501"/>
      <c r="AG228" s="501"/>
      <c r="AH228" s="501"/>
      <c r="AI228" s="501" t="str">
        <f>IF(OR(入力ｼｰﾄ2!BU228=TRUE,入力ｼｰﾄ2!BV228=TRUE),13500,IF(入力ｼｰﾄ2!BW228=TRUE,"内装材は","-"))</f>
        <v>-</v>
      </c>
      <c r="AJ228" s="501"/>
      <c r="AK228" s="501"/>
      <c r="AL228" s="501"/>
      <c r="AM228" s="501" t="str">
        <f>IF(AI228="-","-",IF(入力ｼｰﾄ2!BW228=TRUE,"併用付加",ROUNDDOWN(AA228*AI228,0)))</f>
        <v>-</v>
      </c>
      <c r="AN228" s="501"/>
      <c r="AO228" s="501"/>
      <c r="AP228" s="501"/>
      <c r="AQ228" s="501" t="e">
        <f>IF(AI228="-",入力ｼｰﾄ2!BX228,MIN((IF((AE228-AI228)&gt;0,AE228-AI228,0)),入力ｼｰﾄ2!BX228))</f>
        <v>#REF!</v>
      </c>
      <c r="AR228" s="501"/>
      <c r="AS228" s="501"/>
      <c r="AT228" s="501"/>
      <c r="AU228" s="501" t="e">
        <f t="shared" si="36"/>
        <v>#REF!</v>
      </c>
      <c r="AV228" s="501"/>
      <c r="AW228" s="501"/>
      <c r="AX228" s="501"/>
      <c r="AY228" s="493">
        <f t="shared" si="37"/>
        <v>0</v>
      </c>
      <c r="AZ228" s="494"/>
      <c r="BA228" s="494"/>
      <c r="BB228" s="494"/>
      <c r="BC228" s="494" t="e">
        <f t="shared" si="38"/>
        <v>#REF!</v>
      </c>
      <c r="BD228" s="494"/>
      <c r="BE228" s="494"/>
      <c r="BF228" s="494"/>
      <c r="BG228" s="494" t="e">
        <f t="shared" si="39"/>
        <v>#REF!</v>
      </c>
      <c r="BH228" s="494"/>
      <c r="BI228" s="494"/>
    </row>
    <row r="229" spans="1:61">
      <c r="A229" s="503">
        <v>179</v>
      </c>
      <c r="B229" s="503"/>
      <c r="C229" s="503" t="str">
        <f>IF(入力ｼｰﾄ2!O229="","",入力ｼｰﾄ2!O229)</f>
        <v/>
      </c>
      <c r="D229" s="503"/>
      <c r="E229" s="503"/>
      <c r="F229" s="503"/>
      <c r="G229" s="503"/>
      <c r="H229" s="503"/>
      <c r="I229" s="506" t="e">
        <f>IF(入力ｼｰﾄ2!#REF!="","",入力ｼｰﾄ2!#REF!)</f>
        <v>#REF!</v>
      </c>
      <c r="J229" s="506"/>
      <c r="K229" s="506"/>
      <c r="L229" s="504">
        <f>IF(入力ｼｰﾄ2!U229="",0,入力ｼｰﾄ2!U229)</f>
        <v>0</v>
      </c>
      <c r="M229" s="504"/>
      <c r="N229" s="504"/>
      <c r="O229" s="504">
        <f>IF(入力ｼｰﾄ2!X229="",0,入力ｼｰﾄ2!X229)</f>
        <v>0</v>
      </c>
      <c r="P229" s="504"/>
      <c r="Q229" s="504"/>
      <c r="R229" s="504">
        <f>IF(入力ｼｰﾄ2!AA229="",0,入力ｼｰﾄ2!AA229)</f>
        <v>0</v>
      </c>
      <c r="S229" s="504"/>
      <c r="T229" s="504"/>
      <c r="U229" s="502">
        <f t="shared" si="34"/>
        <v>0</v>
      </c>
      <c r="V229" s="502"/>
      <c r="W229" s="502"/>
      <c r="X229" s="503">
        <f>IF(入力ｼｰﾄ2!AG229="",0,入力ｼｰﾄ2!AG229)</f>
        <v>0</v>
      </c>
      <c r="Y229" s="503"/>
      <c r="Z229" s="503"/>
      <c r="AA229" s="502">
        <f t="shared" si="35"/>
        <v>0</v>
      </c>
      <c r="AB229" s="502"/>
      <c r="AC229" s="502"/>
      <c r="AD229" s="502"/>
      <c r="AE229" s="501">
        <f>IF(入力ｼｰﾄ2!AN229="",0,入力ｼｰﾄ2!AN229)</f>
        <v>0</v>
      </c>
      <c r="AF229" s="501"/>
      <c r="AG229" s="501"/>
      <c r="AH229" s="501"/>
      <c r="AI229" s="501" t="str">
        <f>IF(OR(入力ｼｰﾄ2!BU229=TRUE,入力ｼｰﾄ2!BV229=TRUE),13500,IF(入力ｼｰﾄ2!BW229=TRUE,"内装材は","-"))</f>
        <v>-</v>
      </c>
      <c r="AJ229" s="501"/>
      <c r="AK229" s="501"/>
      <c r="AL229" s="501"/>
      <c r="AM229" s="501" t="str">
        <f>IF(AI229="-","-",IF(入力ｼｰﾄ2!BW229=TRUE,"併用付加",ROUNDDOWN(AA229*AI229,0)))</f>
        <v>-</v>
      </c>
      <c r="AN229" s="501"/>
      <c r="AO229" s="501"/>
      <c r="AP229" s="501"/>
      <c r="AQ229" s="501" t="e">
        <f>IF(AI229="-",入力ｼｰﾄ2!BX229,MIN((IF((AE229-AI229)&gt;0,AE229-AI229,0)),入力ｼｰﾄ2!BX229))</f>
        <v>#REF!</v>
      </c>
      <c r="AR229" s="501"/>
      <c r="AS229" s="501"/>
      <c r="AT229" s="501"/>
      <c r="AU229" s="501" t="e">
        <f t="shared" si="36"/>
        <v>#REF!</v>
      </c>
      <c r="AV229" s="501"/>
      <c r="AW229" s="501"/>
      <c r="AX229" s="501"/>
      <c r="AY229" s="493">
        <f t="shared" si="37"/>
        <v>0</v>
      </c>
      <c r="AZ229" s="494"/>
      <c r="BA229" s="494"/>
      <c r="BB229" s="494"/>
      <c r="BC229" s="494" t="e">
        <f t="shared" si="38"/>
        <v>#REF!</v>
      </c>
      <c r="BD229" s="494"/>
      <c r="BE229" s="494"/>
      <c r="BF229" s="494"/>
      <c r="BG229" s="494" t="e">
        <f t="shared" si="39"/>
        <v>#REF!</v>
      </c>
      <c r="BH229" s="494"/>
      <c r="BI229" s="494"/>
    </row>
    <row r="230" spans="1:61">
      <c r="A230" s="503">
        <v>180</v>
      </c>
      <c r="B230" s="503"/>
      <c r="C230" s="503" t="str">
        <f>IF(入力ｼｰﾄ2!O230="","",入力ｼｰﾄ2!O230)</f>
        <v/>
      </c>
      <c r="D230" s="503"/>
      <c r="E230" s="503"/>
      <c r="F230" s="503"/>
      <c r="G230" s="503"/>
      <c r="H230" s="503"/>
      <c r="I230" s="506" t="e">
        <f>IF(入力ｼｰﾄ2!#REF!="","",入力ｼｰﾄ2!#REF!)</f>
        <v>#REF!</v>
      </c>
      <c r="J230" s="506"/>
      <c r="K230" s="506"/>
      <c r="L230" s="504">
        <f>IF(入力ｼｰﾄ2!U230="",0,入力ｼｰﾄ2!U230)</f>
        <v>0</v>
      </c>
      <c r="M230" s="504"/>
      <c r="N230" s="504"/>
      <c r="O230" s="504">
        <f>IF(入力ｼｰﾄ2!X230="",0,入力ｼｰﾄ2!X230)</f>
        <v>0</v>
      </c>
      <c r="P230" s="504"/>
      <c r="Q230" s="504"/>
      <c r="R230" s="504">
        <f>IF(入力ｼｰﾄ2!AA230="",0,入力ｼｰﾄ2!AA230)</f>
        <v>0</v>
      </c>
      <c r="S230" s="504"/>
      <c r="T230" s="504"/>
      <c r="U230" s="502">
        <f t="shared" si="34"/>
        <v>0</v>
      </c>
      <c r="V230" s="502"/>
      <c r="W230" s="502"/>
      <c r="X230" s="503">
        <f>IF(入力ｼｰﾄ2!AG230="",0,入力ｼｰﾄ2!AG230)</f>
        <v>0</v>
      </c>
      <c r="Y230" s="503"/>
      <c r="Z230" s="503"/>
      <c r="AA230" s="502">
        <f t="shared" si="35"/>
        <v>0</v>
      </c>
      <c r="AB230" s="502"/>
      <c r="AC230" s="502"/>
      <c r="AD230" s="502"/>
      <c r="AE230" s="501">
        <f>IF(入力ｼｰﾄ2!AN230="",0,入力ｼｰﾄ2!AN230)</f>
        <v>0</v>
      </c>
      <c r="AF230" s="501"/>
      <c r="AG230" s="501"/>
      <c r="AH230" s="501"/>
      <c r="AI230" s="501" t="str">
        <f>IF(OR(入力ｼｰﾄ2!BU230=TRUE,入力ｼｰﾄ2!BV230=TRUE),13500,IF(入力ｼｰﾄ2!BW230=TRUE,"内装材は","-"))</f>
        <v>-</v>
      </c>
      <c r="AJ230" s="501"/>
      <c r="AK230" s="501"/>
      <c r="AL230" s="501"/>
      <c r="AM230" s="501" t="str">
        <f>IF(AI230="-","-",IF(入力ｼｰﾄ2!BW230=TRUE,"併用付加",ROUNDDOWN(AA230*AI230,0)))</f>
        <v>-</v>
      </c>
      <c r="AN230" s="501"/>
      <c r="AO230" s="501"/>
      <c r="AP230" s="501"/>
      <c r="AQ230" s="501" t="e">
        <f>IF(AI230="-",入力ｼｰﾄ2!BX230,MIN((IF((AE230-AI230)&gt;0,AE230-AI230,0)),入力ｼｰﾄ2!BX230))</f>
        <v>#REF!</v>
      </c>
      <c r="AR230" s="501"/>
      <c r="AS230" s="501"/>
      <c r="AT230" s="501"/>
      <c r="AU230" s="501" t="e">
        <f t="shared" si="36"/>
        <v>#REF!</v>
      </c>
      <c r="AV230" s="501"/>
      <c r="AW230" s="501"/>
      <c r="AX230" s="501"/>
      <c r="AY230" s="493">
        <f t="shared" si="37"/>
        <v>0</v>
      </c>
      <c r="AZ230" s="494"/>
      <c r="BA230" s="494"/>
      <c r="BB230" s="494"/>
      <c r="BC230" s="494" t="e">
        <f t="shared" si="38"/>
        <v>#REF!</v>
      </c>
      <c r="BD230" s="494"/>
      <c r="BE230" s="494"/>
      <c r="BF230" s="494"/>
      <c r="BG230" s="494" t="e">
        <f t="shared" si="39"/>
        <v>#REF!</v>
      </c>
      <c r="BH230" s="494"/>
      <c r="BI230" s="494"/>
    </row>
    <row r="231" spans="1:61">
      <c r="A231" s="503"/>
      <c r="B231" s="503"/>
      <c r="C231" s="503" t="s">
        <v>13</v>
      </c>
      <c r="D231" s="503"/>
      <c r="E231" s="503"/>
      <c r="F231" s="503"/>
      <c r="G231" s="503"/>
      <c r="H231" s="503"/>
      <c r="I231" s="503"/>
      <c r="J231" s="503"/>
      <c r="K231" s="503"/>
      <c r="L231" s="504"/>
      <c r="M231" s="504"/>
      <c r="N231" s="504"/>
      <c r="O231" s="504"/>
      <c r="P231" s="504"/>
      <c r="Q231" s="504"/>
      <c r="R231" s="504"/>
      <c r="S231" s="504"/>
      <c r="T231" s="504"/>
      <c r="U231" s="504"/>
      <c r="V231" s="504"/>
      <c r="W231" s="504"/>
      <c r="X231" s="505"/>
      <c r="Y231" s="505"/>
      <c r="Z231" s="505"/>
      <c r="AA231" s="502">
        <f>IF(C231="","",SUM(AA201:AD230))</f>
        <v>0</v>
      </c>
      <c r="AB231" s="502"/>
      <c r="AC231" s="502"/>
      <c r="AD231" s="502"/>
      <c r="AE231" s="502"/>
      <c r="AF231" s="502"/>
      <c r="AG231" s="502"/>
      <c r="AH231" s="502"/>
      <c r="AI231" s="501"/>
      <c r="AJ231" s="501"/>
      <c r="AK231" s="501"/>
      <c r="AL231" s="501"/>
      <c r="AM231" s="501">
        <f>IF(C231="","",SUM(AM201:AP230))</f>
        <v>0</v>
      </c>
      <c r="AN231" s="501"/>
      <c r="AO231" s="501"/>
      <c r="AP231" s="501"/>
      <c r="AQ231" s="501"/>
      <c r="AR231" s="501"/>
      <c r="AS231" s="501"/>
      <c r="AT231" s="501"/>
      <c r="AU231" s="501" t="e">
        <f>IF(C231="","",SUM(AU201:AX230))</f>
        <v>#REF!</v>
      </c>
      <c r="AV231" s="501"/>
      <c r="AW231" s="501"/>
      <c r="AX231" s="501"/>
      <c r="AY231" s="129"/>
      <c r="AZ231" s="129"/>
      <c r="BA231" s="129"/>
      <c r="BB231" s="129"/>
      <c r="BC231" s="129"/>
      <c r="BD231" s="129"/>
      <c r="BE231" s="129"/>
      <c r="BF231" s="129"/>
      <c r="BG231" s="129"/>
      <c r="BH231" s="129"/>
      <c r="BI231" s="129"/>
    </row>
    <row r="232" spans="1:61">
      <c r="A232" s="503"/>
      <c r="B232" s="503"/>
      <c r="C232" s="503"/>
      <c r="D232" s="503"/>
      <c r="E232" s="503"/>
      <c r="F232" s="503"/>
      <c r="G232" s="503"/>
      <c r="H232" s="503"/>
      <c r="I232" s="503"/>
      <c r="J232" s="503"/>
      <c r="K232" s="503"/>
      <c r="L232" s="504"/>
      <c r="M232" s="504"/>
      <c r="N232" s="504"/>
      <c r="O232" s="504"/>
      <c r="P232" s="504"/>
      <c r="Q232" s="504"/>
      <c r="R232" s="504"/>
      <c r="S232" s="504"/>
      <c r="T232" s="504"/>
      <c r="U232" s="504"/>
      <c r="V232" s="504"/>
      <c r="W232" s="504"/>
      <c r="X232" s="505"/>
      <c r="Y232" s="505"/>
      <c r="Z232" s="505"/>
      <c r="AA232" s="502"/>
      <c r="AB232" s="502"/>
      <c r="AC232" s="502"/>
      <c r="AD232" s="502"/>
      <c r="AE232" s="502"/>
      <c r="AF232" s="502"/>
      <c r="AG232" s="502"/>
      <c r="AH232" s="502"/>
      <c r="AI232" s="501"/>
      <c r="AJ232" s="501"/>
      <c r="AK232" s="501"/>
      <c r="AL232" s="501"/>
      <c r="AM232" s="501"/>
      <c r="AN232" s="501"/>
      <c r="AO232" s="501"/>
      <c r="AP232" s="501"/>
      <c r="AQ232" s="501"/>
      <c r="AR232" s="501"/>
      <c r="AS232" s="501"/>
      <c r="AT232" s="501"/>
      <c r="AU232" s="501"/>
      <c r="AV232" s="501"/>
      <c r="AW232" s="501"/>
      <c r="AX232" s="501"/>
      <c r="AY232" s="129"/>
      <c r="AZ232" s="129"/>
      <c r="BA232" s="129"/>
      <c r="BB232" s="129"/>
      <c r="BC232" s="129"/>
      <c r="BD232" s="129"/>
      <c r="BE232" s="129"/>
      <c r="BF232" s="129"/>
      <c r="BG232" s="129"/>
      <c r="BH232" s="129"/>
      <c r="BI232" s="129"/>
    </row>
    <row r="233" spans="1:61">
      <c r="A233" s="503"/>
      <c r="B233" s="503"/>
      <c r="C233" s="503" t="str">
        <f>IF(C240="","合計","")</f>
        <v>合計</v>
      </c>
      <c r="D233" s="503"/>
      <c r="E233" s="503"/>
      <c r="F233" s="503"/>
      <c r="G233" s="503"/>
      <c r="H233" s="503"/>
      <c r="I233" s="503"/>
      <c r="J233" s="503"/>
      <c r="K233" s="503"/>
      <c r="L233" s="504"/>
      <c r="M233" s="504"/>
      <c r="N233" s="504"/>
      <c r="O233" s="504"/>
      <c r="P233" s="504"/>
      <c r="Q233" s="504"/>
      <c r="R233" s="504"/>
      <c r="S233" s="504"/>
      <c r="T233" s="504"/>
      <c r="U233" s="504"/>
      <c r="V233" s="504"/>
      <c r="W233" s="504"/>
      <c r="X233" s="505"/>
      <c r="Y233" s="505"/>
      <c r="Z233" s="505"/>
      <c r="AA233" s="502">
        <f>IF(C231="","",AA36+AA75+AA114+AA153+AA192+AA231)</f>
        <v>13.4307</v>
      </c>
      <c r="AB233" s="502"/>
      <c r="AC233" s="502"/>
      <c r="AD233" s="502"/>
      <c r="AE233" s="501"/>
      <c r="AF233" s="501"/>
      <c r="AG233" s="501"/>
      <c r="AH233" s="501"/>
      <c r="AI233" s="501"/>
      <c r="AJ233" s="501"/>
      <c r="AK233" s="501"/>
      <c r="AL233" s="501"/>
      <c r="AM233" s="501">
        <f>IF(C233="","",AM36+AM75+AM114+AM153+AM192+AM231)</f>
        <v>1979503</v>
      </c>
      <c r="AN233" s="501"/>
      <c r="AO233" s="501"/>
      <c r="AP233" s="501"/>
      <c r="AQ233" s="501"/>
      <c r="AR233" s="501"/>
      <c r="AS233" s="501"/>
      <c r="AT233" s="501"/>
      <c r="AU233" s="501" t="e">
        <f>IF(C233="","",AU36+AU75+AU114+AU153+AU192+AU231)</f>
        <v>#REF!</v>
      </c>
      <c r="AV233" s="501"/>
      <c r="AW233" s="501"/>
      <c r="AX233" s="501"/>
      <c r="AY233" s="129"/>
      <c r="AZ233" s="129"/>
      <c r="BA233" s="129"/>
      <c r="BB233" s="129"/>
      <c r="BC233" s="129"/>
      <c r="BD233" s="129"/>
      <c r="BE233" s="129"/>
      <c r="BF233" s="129"/>
      <c r="BG233" s="129"/>
      <c r="BH233" s="129"/>
      <c r="BI233" s="129"/>
    </row>
    <row r="234" spans="1:61">
      <c r="A234" s="503"/>
      <c r="B234" s="503"/>
      <c r="C234" s="503"/>
      <c r="D234" s="503"/>
      <c r="E234" s="503"/>
      <c r="F234" s="503"/>
      <c r="G234" s="503"/>
      <c r="H234" s="503"/>
      <c r="I234" s="503"/>
      <c r="J234" s="503"/>
      <c r="K234" s="503"/>
      <c r="L234" s="504"/>
      <c r="M234" s="504"/>
      <c r="N234" s="504"/>
      <c r="O234" s="504"/>
      <c r="P234" s="504"/>
      <c r="Q234" s="504"/>
      <c r="R234" s="504"/>
      <c r="S234" s="504"/>
      <c r="T234" s="504"/>
      <c r="U234" s="504"/>
      <c r="V234" s="504"/>
      <c r="W234" s="504"/>
      <c r="X234" s="505"/>
      <c r="Y234" s="505"/>
      <c r="Z234" s="505"/>
      <c r="AA234" s="502"/>
      <c r="AB234" s="502"/>
      <c r="AC234" s="502"/>
      <c r="AD234" s="502"/>
      <c r="AE234" s="501"/>
      <c r="AF234" s="501"/>
      <c r="AG234" s="501"/>
      <c r="AH234" s="501"/>
      <c r="AI234" s="501"/>
      <c r="AJ234" s="501"/>
      <c r="AK234" s="501"/>
      <c r="AL234" s="501"/>
      <c r="AM234" s="501"/>
      <c r="AN234" s="501"/>
      <c r="AO234" s="501"/>
      <c r="AP234" s="501"/>
      <c r="AQ234" s="501"/>
      <c r="AR234" s="501"/>
      <c r="AS234" s="501"/>
      <c r="AT234" s="501"/>
      <c r="AU234" s="501"/>
      <c r="AV234" s="501"/>
      <c r="AW234" s="501"/>
      <c r="AX234" s="501"/>
      <c r="AY234" s="129"/>
      <c r="AZ234" s="129"/>
      <c r="BA234" s="129"/>
      <c r="BB234" s="129"/>
      <c r="BC234" s="129"/>
      <c r="BD234" s="129"/>
      <c r="BE234" s="129"/>
      <c r="BF234" s="129"/>
      <c r="BG234" s="129"/>
      <c r="BH234" s="129"/>
      <c r="BI234" s="129"/>
    </row>
    <row r="235" spans="1:61" ht="13.5" customHeight="1">
      <c r="A235" s="517" t="s">
        <v>139</v>
      </c>
      <c r="B235" s="517"/>
      <c r="C235" s="517"/>
      <c r="D235" s="517"/>
      <c r="E235" s="517"/>
      <c r="F235" s="517"/>
      <c r="G235" s="517"/>
      <c r="H235" s="517"/>
      <c r="I235" s="517"/>
      <c r="J235" s="517"/>
      <c r="K235" s="521" t="str">
        <f>IF(C240="","","市産材（材積・金額）内訳表")</f>
        <v/>
      </c>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135"/>
      <c r="AP235" s="135"/>
      <c r="AQ235" s="135"/>
      <c r="AR235" s="135"/>
      <c r="AS235" s="135"/>
      <c r="AT235" s="135"/>
      <c r="AU235" s="520" t="str">
        <f>IF(C240="","","4page")</f>
        <v/>
      </c>
      <c r="AV235" s="520"/>
      <c r="AW235" s="520"/>
      <c r="AX235" s="520"/>
      <c r="AY235" s="129"/>
      <c r="AZ235" s="129"/>
      <c r="BA235" s="129"/>
      <c r="BB235" s="129"/>
      <c r="BC235" s="129"/>
      <c r="BD235" s="129"/>
      <c r="BE235" s="129"/>
      <c r="BF235" s="129"/>
      <c r="BG235" s="129"/>
      <c r="BH235" s="129"/>
      <c r="BI235" s="129"/>
    </row>
    <row r="236" spans="1:61" ht="13.5" customHeight="1">
      <c r="A236" s="132"/>
      <c r="B236" s="132"/>
      <c r="C236" s="132"/>
      <c r="D236" s="132"/>
      <c r="E236" s="133"/>
      <c r="F236" s="133"/>
      <c r="G236" s="133"/>
      <c r="H236" s="133"/>
      <c r="I236" s="133"/>
      <c r="J236" s="133"/>
      <c r="K236" s="522"/>
      <c r="L236" s="522"/>
      <c r="M236" s="522"/>
      <c r="N236" s="522"/>
      <c r="O236" s="522"/>
      <c r="P236" s="522"/>
      <c r="Q236" s="522"/>
      <c r="R236" s="522"/>
      <c r="S236" s="522"/>
      <c r="T236" s="522"/>
      <c r="U236" s="522"/>
      <c r="V236" s="522"/>
      <c r="W236" s="522"/>
      <c r="X236" s="522"/>
      <c r="Y236" s="522"/>
      <c r="Z236" s="522"/>
      <c r="AA236" s="522"/>
      <c r="AB236" s="522"/>
      <c r="AC236" s="522"/>
      <c r="AD236" s="522"/>
      <c r="AE236" s="522"/>
      <c r="AF236" s="522"/>
      <c r="AG236" s="522"/>
      <c r="AH236" s="522"/>
      <c r="AI236" s="522"/>
      <c r="AJ236" s="522"/>
      <c r="AK236" s="522"/>
      <c r="AL236" s="522"/>
      <c r="AM236" s="522"/>
      <c r="AN236" s="522"/>
      <c r="AO236" s="133"/>
      <c r="AP236" s="133"/>
      <c r="AQ236" s="133"/>
      <c r="AR236" s="133"/>
      <c r="AS236" s="133"/>
      <c r="AT236" s="133"/>
      <c r="AU236" s="520"/>
      <c r="AV236" s="520"/>
      <c r="AW236" s="520"/>
      <c r="AX236" s="520"/>
      <c r="AY236" s="129"/>
      <c r="AZ236" s="129"/>
      <c r="BA236" s="129"/>
      <c r="BB236" s="129"/>
      <c r="BC236" s="129"/>
      <c r="BD236" s="129"/>
      <c r="BE236" s="129"/>
      <c r="BF236" s="129"/>
      <c r="BG236" s="129"/>
      <c r="BH236" s="129"/>
      <c r="BI236" s="129"/>
    </row>
    <row r="237" spans="1:61" ht="13.5" customHeight="1">
      <c r="A237" s="503" t="s">
        <v>3</v>
      </c>
      <c r="B237" s="503"/>
      <c r="C237" s="503" t="s">
        <v>2</v>
      </c>
      <c r="D237" s="503"/>
      <c r="E237" s="503"/>
      <c r="F237" s="503"/>
      <c r="G237" s="503"/>
      <c r="H237" s="503"/>
      <c r="I237" s="503" t="s">
        <v>0</v>
      </c>
      <c r="J237" s="503"/>
      <c r="K237" s="503"/>
      <c r="L237" s="507" t="s">
        <v>4</v>
      </c>
      <c r="M237" s="503"/>
      <c r="N237" s="503"/>
      <c r="O237" s="507" t="s">
        <v>5</v>
      </c>
      <c r="P237" s="503"/>
      <c r="Q237" s="503"/>
      <c r="R237" s="507" t="s">
        <v>6</v>
      </c>
      <c r="S237" s="503"/>
      <c r="T237" s="503"/>
      <c r="U237" s="507" t="s">
        <v>7</v>
      </c>
      <c r="V237" s="503"/>
      <c r="W237" s="503"/>
      <c r="X237" s="507" t="s">
        <v>8</v>
      </c>
      <c r="Y237" s="503"/>
      <c r="Z237" s="503"/>
      <c r="AA237" s="507" t="s">
        <v>9</v>
      </c>
      <c r="AB237" s="507"/>
      <c r="AC237" s="503"/>
      <c r="AD237" s="503"/>
      <c r="AE237" s="507" t="s">
        <v>208</v>
      </c>
      <c r="AF237" s="503"/>
      <c r="AG237" s="503"/>
      <c r="AH237" s="503"/>
      <c r="AI237" s="507" t="s">
        <v>206</v>
      </c>
      <c r="AJ237" s="507"/>
      <c r="AK237" s="507"/>
      <c r="AL237" s="507"/>
      <c r="AM237" s="507" t="s">
        <v>10</v>
      </c>
      <c r="AN237" s="507"/>
      <c r="AO237" s="507"/>
      <c r="AP237" s="507"/>
      <c r="AQ237" s="507" t="s">
        <v>207</v>
      </c>
      <c r="AR237" s="507"/>
      <c r="AS237" s="507"/>
      <c r="AT237" s="507"/>
      <c r="AU237" s="508" t="s">
        <v>140</v>
      </c>
      <c r="AV237" s="509"/>
      <c r="AW237" s="509"/>
      <c r="AX237" s="510"/>
      <c r="AY237" s="496" t="s">
        <v>156</v>
      </c>
      <c r="AZ237" s="497"/>
      <c r="BA237" s="497"/>
      <c r="BB237" s="497"/>
      <c r="BC237" s="499" t="s">
        <v>157</v>
      </c>
      <c r="BD237" s="499"/>
      <c r="BE237" s="499"/>
      <c r="BF237" s="499"/>
      <c r="BG237" s="500" t="s">
        <v>158</v>
      </c>
      <c r="BH237" s="500"/>
      <c r="BI237" s="500"/>
    </row>
    <row r="238" spans="1:61">
      <c r="A238" s="503"/>
      <c r="B238" s="503"/>
      <c r="C238" s="503"/>
      <c r="D238" s="503"/>
      <c r="E238" s="503"/>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7"/>
      <c r="AJ238" s="507"/>
      <c r="AK238" s="507"/>
      <c r="AL238" s="507"/>
      <c r="AM238" s="507"/>
      <c r="AN238" s="507"/>
      <c r="AO238" s="507"/>
      <c r="AP238" s="507"/>
      <c r="AQ238" s="507"/>
      <c r="AR238" s="507"/>
      <c r="AS238" s="507"/>
      <c r="AT238" s="507"/>
      <c r="AU238" s="511"/>
      <c r="AV238" s="512"/>
      <c r="AW238" s="512"/>
      <c r="AX238" s="513"/>
      <c r="AY238" s="498"/>
      <c r="AZ238" s="497"/>
      <c r="BA238" s="497"/>
      <c r="BB238" s="497"/>
      <c r="BC238" s="499"/>
      <c r="BD238" s="499"/>
      <c r="BE238" s="499"/>
      <c r="BF238" s="499"/>
      <c r="BG238" s="500"/>
      <c r="BH238" s="500"/>
      <c r="BI238" s="500"/>
    </row>
    <row r="239" spans="1:61">
      <c r="A239" s="503"/>
      <c r="B239" s="503"/>
      <c r="C239" s="503"/>
      <c r="D239" s="503"/>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7"/>
      <c r="AJ239" s="507"/>
      <c r="AK239" s="507"/>
      <c r="AL239" s="507"/>
      <c r="AM239" s="507"/>
      <c r="AN239" s="507"/>
      <c r="AO239" s="507"/>
      <c r="AP239" s="507"/>
      <c r="AQ239" s="507"/>
      <c r="AR239" s="507"/>
      <c r="AS239" s="507"/>
      <c r="AT239" s="507"/>
      <c r="AU239" s="514"/>
      <c r="AV239" s="515"/>
      <c r="AW239" s="515"/>
      <c r="AX239" s="516"/>
      <c r="AY239" s="498"/>
      <c r="AZ239" s="497"/>
      <c r="BA239" s="497"/>
      <c r="BB239" s="497"/>
      <c r="BC239" s="499"/>
      <c r="BD239" s="499"/>
      <c r="BE239" s="499"/>
      <c r="BF239" s="499"/>
      <c r="BG239" s="500"/>
      <c r="BH239" s="500"/>
      <c r="BI239" s="500"/>
    </row>
    <row r="240" spans="1:61">
      <c r="A240" s="503">
        <v>181</v>
      </c>
      <c r="B240" s="503"/>
      <c r="C240" s="503" t="str">
        <f>IF(入力ｼｰﾄ2!O240="","",入力ｼｰﾄ2!O240)</f>
        <v/>
      </c>
      <c r="D240" s="503"/>
      <c r="E240" s="503"/>
      <c r="F240" s="503"/>
      <c r="G240" s="503"/>
      <c r="H240" s="503"/>
      <c r="I240" s="506" t="e">
        <f>IF(入力ｼｰﾄ2!#REF!="","",入力ｼｰﾄ2!#REF!)</f>
        <v>#REF!</v>
      </c>
      <c r="J240" s="506"/>
      <c r="K240" s="506"/>
      <c r="L240" s="504">
        <f>IF(入力ｼｰﾄ2!U240="",0,入力ｼｰﾄ2!U240)</f>
        <v>0</v>
      </c>
      <c r="M240" s="504"/>
      <c r="N240" s="504"/>
      <c r="O240" s="504">
        <f>IF(入力ｼｰﾄ2!X240="",0,入力ｼｰﾄ2!X240)</f>
        <v>0</v>
      </c>
      <c r="P240" s="504"/>
      <c r="Q240" s="504"/>
      <c r="R240" s="504">
        <f>IF(入力ｼｰﾄ2!AA240="",0,入力ｼｰﾄ2!AA240)</f>
        <v>0</v>
      </c>
      <c r="S240" s="504"/>
      <c r="T240" s="504"/>
      <c r="U240" s="502">
        <f t="shared" ref="U240:U269" si="40">ROUNDDOWN(L240*O240*R240,4)</f>
        <v>0</v>
      </c>
      <c r="V240" s="502"/>
      <c r="W240" s="502"/>
      <c r="X240" s="503">
        <f>IF(入力ｼｰﾄ2!AG240="",0,入力ｼｰﾄ2!AG240)</f>
        <v>0</v>
      </c>
      <c r="Y240" s="503"/>
      <c r="Z240" s="503"/>
      <c r="AA240" s="502">
        <f t="shared" ref="AA240:AA269" si="41">ROUNDDOWN(U240*X240,4)</f>
        <v>0</v>
      </c>
      <c r="AB240" s="502"/>
      <c r="AC240" s="502"/>
      <c r="AD240" s="502"/>
      <c r="AE240" s="501">
        <f>IF(入力ｼｰﾄ2!AN240="",0,入力ｼｰﾄ2!AN240)</f>
        <v>0</v>
      </c>
      <c r="AF240" s="501"/>
      <c r="AG240" s="501"/>
      <c r="AH240" s="501"/>
      <c r="AI240" s="501" t="str">
        <f>IF(OR(入力ｼｰﾄ2!BU240=TRUE,入力ｼｰﾄ2!BV240=TRUE),13500,IF(入力ｼｰﾄ2!BW240=TRUE,"内装材は","-"))</f>
        <v>-</v>
      </c>
      <c r="AJ240" s="501"/>
      <c r="AK240" s="501"/>
      <c r="AL240" s="501"/>
      <c r="AM240" s="501" t="str">
        <f>IF(AI240="-","-",IF(入力ｼｰﾄ2!BW240=TRUE,"併用付加",ROUNDDOWN(AA240*AI240,0)))</f>
        <v>-</v>
      </c>
      <c r="AN240" s="501"/>
      <c r="AO240" s="501"/>
      <c r="AP240" s="501"/>
      <c r="AQ240" s="501" t="e">
        <f>IF(AI240="-",入力ｼｰﾄ2!BX240,MIN((IF((AE240-AI240)&gt;0,AE240-AI240,0)),入力ｼｰﾄ2!BX240))</f>
        <v>#REF!</v>
      </c>
      <c r="AR240" s="501"/>
      <c r="AS240" s="501"/>
      <c r="AT240" s="501"/>
      <c r="AU240" s="501" t="e">
        <f t="shared" ref="AU240:AU269" si="42">ROUNDDOWN(AA240*AQ240,0)</f>
        <v>#REF!</v>
      </c>
      <c r="AV240" s="501"/>
      <c r="AW240" s="501"/>
      <c r="AX240" s="501"/>
      <c r="AY240" s="493">
        <f>ROUNDDOWN(L240*O240*R240*X240*AE240,0)</f>
        <v>0</v>
      </c>
      <c r="AZ240" s="494"/>
      <c r="BA240" s="494"/>
      <c r="BB240" s="494"/>
      <c r="BC240" s="494" t="e">
        <f>IF(AM240="-",AU240,AM240+AU240)</f>
        <v>#REF!</v>
      </c>
      <c r="BD240" s="494"/>
      <c r="BE240" s="494"/>
      <c r="BF240" s="494"/>
      <c r="BG240" s="494" t="e">
        <f>IF(AY240&gt;=BC240,"OK","NG")</f>
        <v>#REF!</v>
      </c>
      <c r="BH240" s="494"/>
      <c r="BI240" s="494"/>
    </row>
    <row r="241" spans="1:61">
      <c r="A241" s="503">
        <v>182</v>
      </c>
      <c r="B241" s="503"/>
      <c r="C241" s="503" t="str">
        <f>IF(入力ｼｰﾄ2!O241="","",入力ｼｰﾄ2!O241)</f>
        <v/>
      </c>
      <c r="D241" s="503"/>
      <c r="E241" s="503"/>
      <c r="F241" s="503"/>
      <c r="G241" s="503"/>
      <c r="H241" s="503"/>
      <c r="I241" s="506" t="e">
        <f>IF(入力ｼｰﾄ2!#REF!="","",入力ｼｰﾄ2!#REF!)</f>
        <v>#REF!</v>
      </c>
      <c r="J241" s="506"/>
      <c r="K241" s="506"/>
      <c r="L241" s="504">
        <f>IF(入力ｼｰﾄ2!U241="",0,入力ｼｰﾄ2!U241)</f>
        <v>0</v>
      </c>
      <c r="M241" s="504"/>
      <c r="N241" s="504"/>
      <c r="O241" s="504">
        <f>IF(入力ｼｰﾄ2!X241="",0,入力ｼｰﾄ2!X241)</f>
        <v>0</v>
      </c>
      <c r="P241" s="504"/>
      <c r="Q241" s="504"/>
      <c r="R241" s="504">
        <f>IF(入力ｼｰﾄ2!AA241="",0,入力ｼｰﾄ2!AA241)</f>
        <v>0</v>
      </c>
      <c r="S241" s="504"/>
      <c r="T241" s="504"/>
      <c r="U241" s="502">
        <f t="shared" si="40"/>
        <v>0</v>
      </c>
      <c r="V241" s="502"/>
      <c r="W241" s="502"/>
      <c r="X241" s="503">
        <f>IF(入力ｼｰﾄ2!AG241="",0,入力ｼｰﾄ2!AG241)</f>
        <v>0</v>
      </c>
      <c r="Y241" s="503"/>
      <c r="Z241" s="503"/>
      <c r="AA241" s="502">
        <f t="shared" si="41"/>
        <v>0</v>
      </c>
      <c r="AB241" s="502"/>
      <c r="AC241" s="502"/>
      <c r="AD241" s="502"/>
      <c r="AE241" s="501">
        <f>IF(入力ｼｰﾄ2!AN241="",0,入力ｼｰﾄ2!AN241)</f>
        <v>0</v>
      </c>
      <c r="AF241" s="501"/>
      <c r="AG241" s="501"/>
      <c r="AH241" s="501"/>
      <c r="AI241" s="501" t="str">
        <f>IF(OR(入力ｼｰﾄ2!BU241=TRUE,入力ｼｰﾄ2!BV241=TRUE),13500,IF(入力ｼｰﾄ2!BW241=TRUE,"内装材は","-"))</f>
        <v>-</v>
      </c>
      <c r="AJ241" s="501"/>
      <c r="AK241" s="501"/>
      <c r="AL241" s="501"/>
      <c r="AM241" s="501" t="str">
        <f>IF(AI241="-","-",IF(入力ｼｰﾄ2!BW241=TRUE,"併用付加",ROUNDDOWN(AA241*AI241,0)))</f>
        <v>-</v>
      </c>
      <c r="AN241" s="501"/>
      <c r="AO241" s="501"/>
      <c r="AP241" s="501"/>
      <c r="AQ241" s="501" t="e">
        <f>IF(AI241="-",入力ｼｰﾄ2!BX241,MIN((IF((AE241-AI241)&gt;0,AE241-AI241,0)),入力ｼｰﾄ2!BX241))</f>
        <v>#REF!</v>
      </c>
      <c r="AR241" s="501"/>
      <c r="AS241" s="501"/>
      <c r="AT241" s="501"/>
      <c r="AU241" s="501" t="e">
        <f t="shared" si="42"/>
        <v>#REF!</v>
      </c>
      <c r="AV241" s="501"/>
      <c r="AW241" s="501"/>
      <c r="AX241" s="501"/>
      <c r="AY241" s="493">
        <f t="shared" ref="AY241:AY269" si="43">ROUNDDOWN(L241*O241*R241*X241*AE241,0)</f>
        <v>0</v>
      </c>
      <c r="AZ241" s="494"/>
      <c r="BA241" s="494"/>
      <c r="BB241" s="494"/>
      <c r="BC241" s="494" t="e">
        <f t="shared" ref="BC241:BC269" si="44">IF(AM241="-",AU241,AM241+AU241)</f>
        <v>#REF!</v>
      </c>
      <c r="BD241" s="494"/>
      <c r="BE241" s="494"/>
      <c r="BF241" s="494"/>
      <c r="BG241" s="494" t="e">
        <f t="shared" ref="BG241:BG269" si="45">IF(AY241&gt;=BC241,"OK","NG")</f>
        <v>#REF!</v>
      </c>
      <c r="BH241" s="494"/>
      <c r="BI241" s="494"/>
    </row>
    <row r="242" spans="1:61">
      <c r="A242" s="503">
        <v>183</v>
      </c>
      <c r="B242" s="503"/>
      <c r="C242" s="503" t="str">
        <f>IF(入力ｼｰﾄ2!O242="","",入力ｼｰﾄ2!O242)</f>
        <v/>
      </c>
      <c r="D242" s="503"/>
      <c r="E242" s="503"/>
      <c r="F242" s="503"/>
      <c r="G242" s="503"/>
      <c r="H242" s="503"/>
      <c r="I242" s="506" t="e">
        <f>IF(入力ｼｰﾄ2!#REF!="","",入力ｼｰﾄ2!#REF!)</f>
        <v>#REF!</v>
      </c>
      <c r="J242" s="506"/>
      <c r="K242" s="506"/>
      <c r="L242" s="504">
        <f>IF(入力ｼｰﾄ2!U242="",0,入力ｼｰﾄ2!U242)</f>
        <v>0</v>
      </c>
      <c r="M242" s="504"/>
      <c r="N242" s="504"/>
      <c r="O242" s="504">
        <f>IF(入力ｼｰﾄ2!X242="",0,入力ｼｰﾄ2!X242)</f>
        <v>0</v>
      </c>
      <c r="P242" s="504"/>
      <c r="Q242" s="504"/>
      <c r="R242" s="504">
        <f>IF(入力ｼｰﾄ2!AA242="",0,入力ｼｰﾄ2!AA242)</f>
        <v>0</v>
      </c>
      <c r="S242" s="504"/>
      <c r="T242" s="504"/>
      <c r="U242" s="502">
        <f t="shared" si="40"/>
        <v>0</v>
      </c>
      <c r="V242" s="502"/>
      <c r="W242" s="502"/>
      <c r="X242" s="503">
        <f>IF(入力ｼｰﾄ2!AG242="",0,入力ｼｰﾄ2!AG242)</f>
        <v>0</v>
      </c>
      <c r="Y242" s="503"/>
      <c r="Z242" s="503"/>
      <c r="AA242" s="502">
        <f t="shared" si="41"/>
        <v>0</v>
      </c>
      <c r="AB242" s="502"/>
      <c r="AC242" s="502"/>
      <c r="AD242" s="502"/>
      <c r="AE242" s="501">
        <f>IF(入力ｼｰﾄ2!AN242="",0,入力ｼｰﾄ2!AN242)</f>
        <v>0</v>
      </c>
      <c r="AF242" s="501"/>
      <c r="AG242" s="501"/>
      <c r="AH242" s="501"/>
      <c r="AI242" s="501" t="str">
        <f>IF(OR(入力ｼｰﾄ2!BU242=TRUE,入力ｼｰﾄ2!BV242=TRUE),13500,IF(入力ｼｰﾄ2!BW242=TRUE,"内装材は","-"))</f>
        <v>-</v>
      </c>
      <c r="AJ242" s="501"/>
      <c r="AK242" s="501"/>
      <c r="AL242" s="501"/>
      <c r="AM242" s="501" t="str">
        <f>IF(AI242="-","-",IF(入力ｼｰﾄ2!BW242=TRUE,"併用付加",ROUNDDOWN(AA242*AI242,0)))</f>
        <v>-</v>
      </c>
      <c r="AN242" s="501"/>
      <c r="AO242" s="501"/>
      <c r="AP242" s="501"/>
      <c r="AQ242" s="501" t="e">
        <f>IF(AI242="-",入力ｼｰﾄ2!BX242,MIN((IF((AE242-AI242)&gt;0,AE242-AI242,0)),入力ｼｰﾄ2!BX242))</f>
        <v>#REF!</v>
      </c>
      <c r="AR242" s="501"/>
      <c r="AS242" s="501"/>
      <c r="AT242" s="501"/>
      <c r="AU242" s="501" t="e">
        <f t="shared" si="42"/>
        <v>#REF!</v>
      </c>
      <c r="AV242" s="501"/>
      <c r="AW242" s="501"/>
      <c r="AX242" s="501"/>
      <c r="AY242" s="493">
        <f t="shared" si="43"/>
        <v>0</v>
      </c>
      <c r="AZ242" s="494"/>
      <c r="BA242" s="494"/>
      <c r="BB242" s="494"/>
      <c r="BC242" s="494" t="e">
        <f t="shared" si="44"/>
        <v>#REF!</v>
      </c>
      <c r="BD242" s="494"/>
      <c r="BE242" s="494"/>
      <c r="BF242" s="494"/>
      <c r="BG242" s="494" t="e">
        <f t="shared" si="45"/>
        <v>#REF!</v>
      </c>
      <c r="BH242" s="494"/>
      <c r="BI242" s="494"/>
    </row>
    <row r="243" spans="1:61">
      <c r="A243" s="503">
        <v>184</v>
      </c>
      <c r="B243" s="503"/>
      <c r="C243" s="503" t="str">
        <f>IF(入力ｼｰﾄ2!O243="","",入力ｼｰﾄ2!O243)</f>
        <v/>
      </c>
      <c r="D243" s="503"/>
      <c r="E243" s="503"/>
      <c r="F243" s="503"/>
      <c r="G243" s="503"/>
      <c r="H243" s="503"/>
      <c r="I243" s="506" t="e">
        <f>IF(入力ｼｰﾄ2!#REF!="","",入力ｼｰﾄ2!#REF!)</f>
        <v>#REF!</v>
      </c>
      <c r="J243" s="506"/>
      <c r="K243" s="506"/>
      <c r="L243" s="504">
        <f>IF(入力ｼｰﾄ2!U243="",0,入力ｼｰﾄ2!U243)</f>
        <v>0</v>
      </c>
      <c r="M243" s="504"/>
      <c r="N243" s="504"/>
      <c r="O243" s="504">
        <f>IF(入力ｼｰﾄ2!X243="",0,入力ｼｰﾄ2!X243)</f>
        <v>0</v>
      </c>
      <c r="P243" s="504"/>
      <c r="Q243" s="504"/>
      <c r="R243" s="504">
        <f>IF(入力ｼｰﾄ2!AA243="",0,入力ｼｰﾄ2!AA243)</f>
        <v>0</v>
      </c>
      <c r="S243" s="504"/>
      <c r="T243" s="504"/>
      <c r="U243" s="502">
        <f t="shared" si="40"/>
        <v>0</v>
      </c>
      <c r="V243" s="502"/>
      <c r="W243" s="502"/>
      <c r="X243" s="503">
        <f>IF(入力ｼｰﾄ2!AG243="",0,入力ｼｰﾄ2!AG243)</f>
        <v>0</v>
      </c>
      <c r="Y243" s="503"/>
      <c r="Z243" s="503"/>
      <c r="AA243" s="502">
        <f t="shared" si="41"/>
        <v>0</v>
      </c>
      <c r="AB243" s="502"/>
      <c r="AC243" s="502"/>
      <c r="AD243" s="502"/>
      <c r="AE243" s="501">
        <f>IF(入力ｼｰﾄ2!AN243="",0,入力ｼｰﾄ2!AN243)</f>
        <v>0</v>
      </c>
      <c r="AF243" s="501"/>
      <c r="AG243" s="501"/>
      <c r="AH243" s="501"/>
      <c r="AI243" s="501" t="str">
        <f>IF(OR(入力ｼｰﾄ2!BU243=TRUE,入力ｼｰﾄ2!BV243=TRUE),13500,IF(入力ｼｰﾄ2!BW243=TRUE,"内装材は","-"))</f>
        <v>-</v>
      </c>
      <c r="AJ243" s="501"/>
      <c r="AK243" s="501"/>
      <c r="AL243" s="501"/>
      <c r="AM243" s="501" t="str">
        <f>IF(AI243="-","-",IF(入力ｼｰﾄ2!BW243=TRUE,"併用付加",ROUNDDOWN(AA243*AI243,0)))</f>
        <v>-</v>
      </c>
      <c r="AN243" s="501"/>
      <c r="AO243" s="501"/>
      <c r="AP243" s="501"/>
      <c r="AQ243" s="501" t="e">
        <f>IF(AI243="-",入力ｼｰﾄ2!BX243,MIN((IF((AE243-AI243)&gt;0,AE243-AI243,0)),入力ｼｰﾄ2!BX243))</f>
        <v>#REF!</v>
      </c>
      <c r="AR243" s="501"/>
      <c r="AS243" s="501"/>
      <c r="AT243" s="501"/>
      <c r="AU243" s="501" t="e">
        <f t="shared" si="42"/>
        <v>#REF!</v>
      </c>
      <c r="AV243" s="501"/>
      <c r="AW243" s="501"/>
      <c r="AX243" s="501"/>
      <c r="AY243" s="493">
        <f t="shared" si="43"/>
        <v>0</v>
      </c>
      <c r="AZ243" s="494"/>
      <c r="BA243" s="494"/>
      <c r="BB243" s="494"/>
      <c r="BC243" s="494" t="e">
        <f t="shared" si="44"/>
        <v>#REF!</v>
      </c>
      <c r="BD243" s="494"/>
      <c r="BE243" s="494"/>
      <c r="BF243" s="494"/>
      <c r="BG243" s="494" t="e">
        <f t="shared" si="45"/>
        <v>#REF!</v>
      </c>
      <c r="BH243" s="494"/>
      <c r="BI243" s="494"/>
    </row>
    <row r="244" spans="1:61">
      <c r="A244" s="503">
        <v>185</v>
      </c>
      <c r="B244" s="503"/>
      <c r="C244" s="503" t="str">
        <f>IF(入力ｼｰﾄ2!O244="","",入力ｼｰﾄ2!O244)</f>
        <v/>
      </c>
      <c r="D244" s="503"/>
      <c r="E244" s="503"/>
      <c r="F244" s="503"/>
      <c r="G244" s="503"/>
      <c r="H244" s="503"/>
      <c r="I244" s="506" t="e">
        <f>IF(入力ｼｰﾄ2!#REF!="","",入力ｼｰﾄ2!#REF!)</f>
        <v>#REF!</v>
      </c>
      <c r="J244" s="506"/>
      <c r="K244" s="506"/>
      <c r="L244" s="504">
        <f>IF(入力ｼｰﾄ2!U244="",0,入力ｼｰﾄ2!U244)</f>
        <v>0</v>
      </c>
      <c r="M244" s="504"/>
      <c r="N244" s="504"/>
      <c r="O244" s="504">
        <f>IF(入力ｼｰﾄ2!X244="",0,入力ｼｰﾄ2!X244)</f>
        <v>0</v>
      </c>
      <c r="P244" s="504"/>
      <c r="Q244" s="504"/>
      <c r="R244" s="504">
        <f>IF(入力ｼｰﾄ2!AA244="",0,入力ｼｰﾄ2!AA244)</f>
        <v>0</v>
      </c>
      <c r="S244" s="504"/>
      <c r="T244" s="504"/>
      <c r="U244" s="502">
        <f t="shared" si="40"/>
        <v>0</v>
      </c>
      <c r="V244" s="502"/>
      <c r="W244" s="502"/>
      <c r="X244" s="503">
        <f>IF(入力ｼｰﾄ2!AG244="",0,入力ｼｰﾄ2!AG244)</f>
        <v>0</v>
      </c>
      <c r="Y244" s="503"/>
      <c r="Z244" s="503"/>
      <c r="AA244" s="502">
        <f t="shared" si="41"/>
        <v>0</v>
      </c>
      <c r="AB244" s="502"/>
      <c r="AC244" s="502"/>
      <c r="AD244" s="502"/>
      <c r="AE244" s="501">
        <f>IF(入力ｼｰﾄ2!AN244="",0,入力ｼｰﾄ2!AN244)</f>
        <v>0</v>
      </c>
      <c r="AF244" s="501"/>
      <c r="AG244" s="501"/>
      <c r="AH244" s="501"/>
      <c r="AI244" s="501" t="str">
        <f>IF(OR(入力ｼｰﾄ2!BU244=TRUE,入力ｼｰﾄ2!BV244=TRUE),13500,IF(入力ｼｰﾄ2!BW244=TRUE,"内装材は","-"))</f>
        <v>-</v>
      </c>
      <c r="AJ244" s="501"/>
      <c r="AK244" s="501"/>
      <c r="AL244" s="501"/>
      <c r="AM244" s="501" t="str">
        <f>IF(AI244="-","-",IF(入力ｼｰﾄ2!BW244=TRUE,"併用付加",ROUNDDOWN(AA244*AI244,0)))</f>
        <v>-</v>
      </c>
      <c r="AN244" s="501"/>
      <c r="AO244" s="501"/>
      <c r="AP244" s="501"/>
      <c r="AQ244" s="501" t="e">
        <f>IF(AI244="-",入力ｼｰﾄ2!BX244,MIN((IF((AE244-AI244)&gt;0,AE244-AI244,0)),入力ｼｰﾄ2!BX244))</f>
        <v>#REF!</v>
      </c>
      <c r="AR244" s="501"/>
      <c r="AS244" s="501"/>
      <c r="AT244" s="501"/>
      <c r="AU244" s="501" t="e">
        <f t="shared" si="42"/>
        <v>#REF!</v>
      </c>
      <c r="AV244" s="501"/>
      <c r="AW244" s="501"/>
      <c r="AX244" s="501"/>
      <c r="AY244" s="493">
        <f t="shared" si="43"/>
        <v>0</v>
      </c>
      <c r="AZ244" s="494"/>
      <c r="BA244" s="494"/>
      <c r="BB244" s="494"/>
      <c r="BC244" s="494" t="e">
        <f t="shared" si="44"/>
        <v>#REF!</v>
      </c>
      <c r="BD244" s="494"/>
      <c r="BE244" s="494"/>
      <c r="BF244" s="494"/>
      <c r="BG244" s="494" t="e">
        <f t="shared" si="45"/>
        <v>#REF!</v>
      </c>
      <c r="BH244" s="494"/>
      <c r="BI244" s="494"/>
    </row>
    <row r="245" spans="1:61">
      <c r="A245" s="503">
        <v>186</v>
      </c>
      <c r="B245" s="503"/>
      <c r="C245" s="503" t="str">
        <f>IF(入力ｼｰﾄ2!O245="","",入力ｼｰﾄ2!O245)</f>
        <v/>
      </c>
      <c r="D245" s="503"/>
      <c r="E245" s="503"/>
      <c r="F245" s="503"/>
      <c r="G245" s="503"/>
      <c r="H245" s="503"/>
      <c r="I245" s="506" t="e">
        <f>IF(入力ｼｰﾄ2!#REF!="","",入力ｼｰﾄ2!#REF!)</f>
        <v>#REF!</v>
      </c>
      <c r="J245" s="506"/>
      <c r="K245" s="506"/>
      <c r="L245" s="504">
        <f>IF(入力ｼｰﾄ2!U245="",0,入力ｼｰﾄ2!U245)</f>
        <v>0</v>
      </c>
      <c r="M245" s="504"/>
      <c r="N245" s="504"/>
      <c r="O245" s="504">
        <f>IF(入力ｼｰﾄ2!X245="",0,入力ｼｰﾄ2!X245)</f>
        <v>0</v>
      </c>
      <c r="P245" s="504"/>
      <c r="Q245" s="504"/>
      <c r="R245" s="504">
        <f>IF(入力ｼｰﾄ2!AA245="",0,入力ｼｰﾄ2!AA245)</f>
        <v>0</v>
      </c>
      <c r="S245" s="504"/>
      <c r="T245" s="504"/>
      <c r="U245" s="502">
        <f t="shared" si="40"/>
        <v>0</v>
      </c>
      <c r="V245" s="502"/>
      <c r="W245" s="502"/>
      <c r="X245" s="503">
        <f>IF(入力ｼｰﾄ2!AG245="",0,入力ｼｰﾄ2!AG245)</f>
        <v>0</v>
      </c>
      <c r="Y245" s="503"/>
      <c r="Z245" s="503"/>
      <c r="AA245" s="502">
        <f t="shared" si="41"/>
        <v>0</v>
      </c>
      <c r="AB245" s="502"/>
      <c r="AC245" s="502"/>
      <c r="AD245" s="502"/>
      <c r="AE245" s="501">
        <f>IF(入力ｼｰﾄ2!AN245="",0,入力ｼｰﾄ2!AN245)</f>
        <v>0</v>
      </c>
      <c r="AF245" s="501"/>
      <c r="AG245" s="501"/>
      <c r="AH245" s="501"/>
      <c r="AI245" s="501" t="str">
        <f>IF(OR(入力ｼｰﾄ2!BU245=TRUE,入力ｼｰﾄ2!BV245=TRUE),13500,IF(入力ｼｰﾄ2!BW245=TRUE,"内装材は","-"))</f>
        <v>-</v>
      </c>
      <c r="AJ245" s="501"/>
      <c r="AK245" s="501"/>
      <c r="AL245" s="501"/>
      <c r="AM245" s="501" t="str">
        <f>IF(AI245="-","-",IF(入力ｼｰﾄ2!BW245=TRUE,"併用付加",ROUNDDOWN(AA245*AI245,0)))</f>
        <v>-</v>
      </c>
      <c r="AN245" s="501"/>
      <c r="AO245" s="501"/>
      <c r="AP245" s="501"/>
      <c r="AQ245" s="501" t="e">
        <f>IF(AI245="-",入力ｼｰﾄ2!BX245,MIN((IF((AE245-AI245)&gt;0,AE245-AI245,0)),入力ｼｰﾄ2!BX245))</f>
        <v>#REF!</v>
      </c>
      <c r="AR245" s="501"/>
      <c r="AS245" s="501"/>
      <c r="AT245" s="501"/>
      <c r="AU245" s="501" t="e">
        <f t="shared" si="42"/>
        <v>#REF!</v>
      </c>
      <c r="AV245" s="501"/>
      <c r="AW245" s="501"/>
      <c r="AX245" s="501"/>
      <c r="AY245" s="493">
        <f t="shared" si="43"/>
        <v>0</v>
      </c>
      <c r="AZ245" s="494"/>
      <c r="BA245" s="494"/>
      <c r="BB245" s="494"/>
      <c r="BC245" s="494" t="e">
        <f t="shared" si="44"/>
        <v>#REF!</v>
      </c>
      <c r="BD245" s="494"/>
      <c r="BE245" s="494"/>
      <c r="BF245" s="494"/>
      <c r="BG245" s="494" t="e">
        <f t="shared" si="45"/>
        <v>#REF!</v>
      </c>
      <c r="BH245" s="494"/>
      <c r="BI245" s="494"/>
    </row>
    <row r="246" spans="1:61">
      <c r="A246" s="503">
        <v>187</v>
      </c>
      <c r="B246" s="503"/>
      <c r="C246" s="503" t="str">
        <f>IF(入力ｼｰﾄ2!O246="","",入力ｼｰﾄ2!O246)</f>
        <v/>
      </c>
      <c r="D246" s="503"/>
      <c r="E246" s="503"/>
      <c r="F246" s="503"/>
      <c r="G246" s="503"/>
      <c r="H246" s="503"/>
      <c r="I246" s="506" t="e">
        <f>IF(入力ｼｰﾄ2!#REF!="","",入力ｼｰﾄ2!#REF!)</f>
        <v>#REF!</v>
      </c>
      <c r="J246" s="506"/>
      <c r="K246" s="506"/>
      <c r="L246" s="504">
        <f>IF(入力ｼｰﾄ2!U246="",0,入力ｼｰﾄ2!U246)</f>
        <v>0</v>
      </c>
      <c r="M246" s="504"/>
      <c r="N246" s="504"/>
      <c r="O246" s="504">
        <f>IF(入力ｼｰﾄ2!X246="",0,入力ｼｰﾄ2!X246)</f>
        <v>0</v>
      </c>
      <c r="P246" s="504"/>
      <c r="Q246" s="504"/>
      <c r="R246" s="504">
        <f>IF(入力ｼｰﾄ2!AA246="",0,入力ｼｰﾄ2!AA246)</f>
        <v>0</v>
      </c>
      <c r="S246" s="504"/>
      <c r="T246" s="504"/>
      <c r="U246" s="502">
        <f t="shared" si="40"/>
        <v>0</v>
      </c>
      <c r="V246" s="502"/>
      <c r="W246" s="502"/>
      <c r="X246" s="503">
        <f>IF(入力ｼｰﾄ2!AG246="",0,入力ｼｰﾄ2!AG246)</f>
        <v>0</v>
      </c>
      <c r="Y246" s="503"/>
      <c r="Z246" s="503"/>
      <c r="AA246" s="502">
        <f t="shared" si="41"/>
        <v>0</v>
      </c>
      <c r="AB246" s="502"/>
      <c r="AC246" s="502"/>
      <c r="AD246" s="502"/>
      <c r="AE246" s="501">
        <f>IF(入力ｼｰﾄ2!AN246="",0,入力ｼｰﾄ2!AN246)</f>
        <v>0</v>
      </c>
      <c r="AF246" s="501"/>
      <c r="AG246" s="501"/>
      <c r="AH246" s="501"/>
      <c r="AI246" s="501" t="str">
        <f>IF(OR(入力ｼｰﾄ2!BU246=TRUE,入力ｼｰﾄ2!BV246=TRUE),13500,IF(入力ｼｰﾄ2!BW246=TRUE,"内装材は","-"))</f>
        <v>-</v>
      </c>
      <c r="AJ246" s="501"/>
      <c r="AK246" s="501"/>
      <c r="AL246" s="501"/>
      <c r="AM246" s="501" t="str">
        <f>IF(AI246="-","-",IF(入力ｼｰﾄ2!BW246=TRUE,"併用付加",ROUNDDOWN(AA246*AI246,0)))</f>
        <v>-</v>
      </c>
      <c r="AN246" s="501"/>
      <c r="AO246" s="501"/>
      <c r="AP246" s="501"/>
      <c r="AQ246" s="501" t="e">
        <f>IF(AI246="-",入力ｼｰﾄ2!BX246,MIN((IF((AE246-AI246)&gt;0,AE246-AI246,0)),入力ｼｰﾄ2!BX246))</f>
        <v>#REF!</v>
      </c>
      <c r="AR246" s="501"/>
      <c r="AS246" s="501"/>
      <c r="AT246" s="501"/>
      <c r="AU246" s="501" t="e">
        <f t="shared" si="42"/>
        <v>#REF!</v>
      </c>
      <c r="AV246" s="501"/>
      <c r="AW246" s="501"/>
      <c r="AX246" s="501"/>
      <c r="AY246" s="493">
        <f t="shared" si="43"/>
        <v>0</v>
      </c>
      <c r="AZ246" s="494"/>
      <c r="BA246" s="494"/>
      <c r="BB246" s="494"/>
      <c r="BC246" s="494" t="e">
        <f t="shared" si="44"/>
        <v>#REF!</v>
      </c>
      <c r="BD246" s="494"/>
      <c r="BE246" s="494"/>
      <c r="BF246" s="494"/>
      <c r="BG246" s="494" t="e">
        <f t="shared" si="45"/>
        <v>#REF!</v>
      </c>
      <c r="BH246" s="494"/>
      <c r="BI246" s="494"/>
    </row>
    <row r="247" spans="1:61">
      <c r="A247" s="503">
        <v>188</v>
      </c>
      <c r="B247" s="503"/>
      <c r="C247" s="503" t="str">
        <f>IF(入力ｼｰﾄ2!O247="","",入力ｼｰﾄ2!O247)</f>
        <v/>
      </c>
      <c r="D247" s="503"/>
      <c r="E247" s="503"/>
      <c r="F247" s="503"/>
      <c r="G247" s="503"/>
      <c r="H247" s="503"/>
      <c r="I247" s="506" t="e">
        <f>IF(入力ｼｰﾄ2!#REF!="","",入力ｼｰﾄ2!#REF!)</f>
        <v>#REF!</v>
      </c>
      <c r="J247" s="506"/>
      <c r="K247" s="506"/>
      <c r="L247" s="504">
        <f>IF(入力ｼｰﾄ2!U247="",0,入力ｼｰﾄ2!U247)</f>
        <v>0</v>
      </c>
      <c r="M247" s="504"/>
      <c r="N247" s="504"/>
      <c r="O247" s="504">
        <f>IF(入力ｼｰﾄ2!X247="",0,入力ｼｰﾄ2!X247)</f>
        <v>0</v>
      </c>
      <c r="P247" s="504"/>
      <c r="Q247" s="504"/>
      <c r="R247" s="504">
        <f>IF(入力ｼｰﾄ2!AA247="",0,入力ｼｰﾄ2!AA247)</f>
        <v>0</v>
      </c>
      <c r="S247" s="504"/>
      <c r="T247" s="504"/>
      <c r="U247" s="502">
        <f t="shared" si="40"/>
        <v>0</v>
      </c>
      <c r="V247" s="502"/>
      <c r="W247" s="502"/>
      <c r="X247" s="503">
        <f>IF(入力ｼｰﾄ2!AG247="",0,入力ｼｰﾄ2!AG247)</f>
        <v>0</v>
      </c>
      <c r="Y247" s="503"/>
      <c r="Z247" s="503"/>
      <c r="AA247" s="502">
        <f t="shared" si="41"/>
        <v>0</v>
      </c>
      <c r="AB247" s="502"/>
      <c r="AC247" s="502"/>
      <c r="AD247" s="502"/>
      <c r="AE247" s="501">
        <f>IF(入力ｼｰﾄ2!AN247="",0,入力ｼｰﾄ2!AN247)</f>
        <v>0</v>
      </c>
      <c r="AF247" s="501"/>
      <c r="AG247" s="501"/>
      <c r="AH247" s="501"/>
      <c r="AI247" s="501" t="str">
        <f>IF(OR(入力ｼｰﾄ2!BU247=TRUE,入力ｼｰﾄ2!BV247=TRUE),13500,IF(入力ｼｰﾄ2!BW247=TRUE,"内装材は","-"))</f>
        <v>-</v>
      </c>
      <c r="AJ247" s="501"/>
      <c r="AK247" s="501"/>
      <c r="AL247" s="501"/>
      <c r="AM247" s="501" t="str">
        <f>IF(AI247="-","-",IF(入力ｼｰﾄ2!BW247=TRUE,"併用付加",ROUNDDOWN(AA247*AI247,0)))</f>
        <v>-</v>
      </c>
      <c r="AN247" s="501"/>
      <c r="AO247" s="501"/>
      <c r="AP247" s="501"/>
      <c r="AQ247" s="501" t="e">
        <f>IF(AI247="-",入力ｼｰﾄ2!BX247,MIN((IF((AE247-AI247)&gt;0,AE247-AI247,0)),入力ｼｰﾄ2!BX247))</f>
        <v>#REF!</v>
      </c>
      <c r="AR247" s="501"/>
      <c r="AS247" s="501"/>
      <c r="AT247" s="501"/>
      <c r="AU247" s="501" t="e">
        <f t="shared" si="42"/>
        <v>#REF!</v>
      </c>
      <c r="AV247" s="501"/>
      <c r="AW247" s="501"/>
      <c r="AX247" s="501"/>
      <c r="AY247" s="493">
        <f t="shared" si="43"/>
        <v>0</v>
      </c>
      <c r="AZ247" s="494"/>
      <c r="BA247" s="494"/>
      <c r="BB247" s="494"/>
      <c r="BC247" s="494" t="e">
        <f t="shared" si="44"/>
        <v>#REF!</v>
      </c>
      <c r="BD247" s="494"/>
      <c r="BE247" s="494"/>
      <c r="BF247" s="494"/>
      <c r="BG247" s="494" t="e">
        <f t="shared" si="45"/>
        <v>#REF!</v>
      </c>
      <c r="BH247" s="494"/>
      <c r="BI247" s="494"/>
    </row>
    <row r="248" spans="1:61">
      <c r="A248" s="503">
        <v>189</v>
      </c>
      <c r="B248" s="503"/>
      <c r="C248" s="503" t="str">
        <f>IF(入力ｼｰﾄ2!O248="","",入力ｼｰﾄ2!O248)</f>
        <v/>
      </c>
      <c r="D248" s="503"/>
      <c r="E248" s="503"/>
      <c r="F248" s="503"/>
      <c r="G248" s="503"/>
      <c r="H248" s="503"/>
      <c r="I248" s="506" t="e">
        <f>IF(入力ｼｰﾄ2!#REF!="","",入力ｼｰﾄ2!#REF!)</f>
        <v>#REF!</v>
      </c>
      <c r="J248" s="506"/>
      <c r="K248" s="506"/>
      <c r="L248" s="504">
        <f>IF(入力ｼｰﾄ2!U248="",0,入力ｼｰﾄ2!U248)</f>
        <v>0</v>
      </c>
      <c r="M248" s="504"/>
      <c r="N248" s="504"/>
      <c r="O248" s="504">
        <f>IF(入力ｼｰﾄ2!X248="",0,入力ｼｰﾄ2!X248)</f>
        <v>0</v>
      </c>
      <c r="P248" s="504"/>
      <c r="Q248" s="504"/>
      <c r="R248" s="504">
        <f>IF(入力ｼｰﾄ2!AA248="",0,入力ｼｰﾄ2!AA248)</f>
        <v>0</v>
      </c>
      <c r="S248" s="504"/>
      <c r="T248" s="504"/>
      <c r="U248" s="502">
        <f t="shared" si="40"/>
        <v>0</v>
      </c>
      <c r="V248" s="502"/>
      <c r="W248" s="502"/>
      <c r="X248" s="503">
        <f>IF(入力ｼｰﾄ2!AG248="",0,入力ｼｰﾄ2!AG248)</f>
        <v>0</v>
      </c>
      <c r="Y248" s="503"/>
      <c r="Z248" s="503"/>
      <c r="AA248" s="502">
        <f t="shared" si="41"/>
        <v>0</v>
      </c>
      <c r="AB248" s="502"/>
      <c r="AC248" s="502"/>
      <c r="AD248" s="502"/>
      <c r="AE248" s="501">
        <f>IF(入力ｼｰﾄ2!AN248="",0,入力ｼｰﾄ2!AN248)</f>
        <v>0</v>
      </c>
      <c r="AF248" s="501"/>
      <c r="AG248" s="501"/>
      <c r="AH248" s="501"/>
      <c r="AI248" s="501" t="str">
        <f>IF(OR(入力ｼｰﾄ2!BU248=TRUE,入力ｼｰﾄ2!BV248=TRUE),13500,IF(入力ｼｰﾄ2!BW248=TRUE,"内装材は","-"))</f>
        <v>-</v>
      </c>
      <c r="AJ248" s="501"/>
      <c r="AK248" s="501"/>
      <c r="AL248" s="501"/>
      <c r="AM248" s="501" t="str">
        <f>IF(AI248="-","-",IF(入力ｼｰﾄ2!BW248=TRUE,"併用付加",ROUNDDOWN(AA248*AI248,0)))</f>
        <v>-</v>
      </c>
      <c r="AN248" s="501"/>
      <c r="AO248" s="501"/>
      <c r="AP248" s="501"/>
      <c r="AQ248" s="501" t="e">
        <f>IF(AI248="-",入力ｼｰﾄ2!BX248,MIN((IF((AE248-AI248)&gt;0,AE248-AI248,0)),入力ｼｰﾄ2!BX248))</f>
        <v>#REF!</v>
      </c>
      <c r="AR248" s="501"/>
      <c r="AS248" s="501"/>
      <c r="AT248" s="501"/>
      <c r="AU248" s="501" t="e">
        <f t="shared" si="42"/>
        <v>#REF!</v>
      </c>
      <c r="AV248" s="501"/>
      <c r="AW248" s="501"/>
      <c r="AX248" s="501"/>
      <c r="AY248" s="493">
        <f t="shared" si="43"/>
        <v>0</v>
      </c>
      <c r="AZ248" s="494"/>
      <c r="BA248" s="494"/>
      <c r="BB248" s="494"/>
      <c r="BC248" s="494" t="e">
        <f t="shared" si="44"/>
        <v>#REF!</v>
      </c>
      <c r="BD248" s="494"/>
      <c r="BE248" s="494"/>
      <c r="BF248" s="494"/>
      <c r="BG248" s="494" t="e">
        <f t="shared" si="45"/>
        <v>#REF!</v>
      </c>
      <c r="BH248" s="494"/>
      <c r="BI248" s="494"/>
    </row>
    <row r="249" spans="1:61">
      <c r="A249" s="503">
        <v>190</v>
      </c>
      <c r="B249" s="503"/>
      <c r="C249" s="503" t="str">
        <f>IF(入力ｼｰﾄ2!O249="","",入力ｼｰﾄ2!O249)</f>
        <v/>
      </c>
      <c r="D249" s="503"/>
      <c r="E249" s="503"/>
      <c r="F249" s="503"/>
      <c r="G249" s="503"/>
      <c r="H249" s="503"/>
      <c r="I249" s="506" t="e">
        <f>IF(入力ｼｰﾄ2!#REF!="","",入力ｼｰﾄ2!#REF!)</f>
        <v>#REF!</v>
      </c>
      <c r="J249" s="506"/>
      <c r="K249" s="506"/>
      <c r="L249" s="504">
        <f>IF(入力ｼｰﾄ2!U249="",0,入力ｼｰﾄ2!U249)</f>
        <v>0</v>
      </c>
      <c r="M249" s="504"/>
      <c r="N249" s="504"/>
      <c r="O249" s="504">
        <f>IF(入力ｼｰﾄ2!X249="",0,入力ｼｰﾄ2!X249)</f>
        <v>0</v>
      </c>
      <c r="P249" s="504"/>
      <c r="Q249" s="504"/>
      <c r="R249" s="504">
        <f>IF(入力ｼｰﾄ2!AA249="",0,入力ｼｰﾄ2!AA249)</f>
        <v>0</v>
      </c>
      <c r="S249" s="504"/>
      <c r="T249" s="504"/>
      <c r="U249" s="502">
        <f t="shared" si="40"/>
        <v>0</v>
      </c>
      <c r="V249" s="502"/>
      <c r="W249" s="502"/>
      <c r="X249" s="503">
        <f>IF(入力ｼｰﾄ2!AG249="",0,入力ｼｰﾄ2!AG249)</f>
        <v>0</v>
      </c>
      <c r="Y249" s="503"/>
      <c r="Z249" s="503"/>
      <c r="AA249" s="502">
        <f t="shared" si="41"/>
        <v>0</v>
      </c>
      <c r="AB249" s="502"/>
      <c r="AC249" s="502"/>
      <c r="AD249" s="502"/>
      <c r="AE249" s="501">
        <f>IF(入力ｼｰﾄ2!AN249="",0,入力ｼｰﾄ2!AN249)</f>
        <v>0</v>
      </c>
      <c r="AF249" s="501"/>
      <c r="AG249" s="501"/>
      <c r="AH249" s="501"/>
      <c r="AI249" s="501" t="str">
        <f>IF(OR(入力ｼｰﾄ2!BU249=TRUE,入力ｼｰﾄ2!BV249=TRUE),13500,IF(入力ｼｰﾄ2!BW249=TRUE,"内装材は","-"))</f>
        <v>-</v>
      </c>
      <c r="AJ249" s="501"/>
      <c r="AK249" s="501"/>
      <c r="AL249" s="501"/>
      <c r="AM249" s="501" t="str">
        <f>IF(AI249="-","-",IF(入力ｼｰﾄ2!BW249=TRUE,"併用付加",ROUNDDOWN(AA249*AI249,0)))</f>
        <v>-</v>
      </c>
      <c r="AN249" s="501"/>
      <c r="AO249" s="501"/>
      <c r="AP249" s="501"/>
      <c r="AQ249" s="501" t="e">
        <f>IF(AI249="-",入力ｼｰﾄ2!BX249,MIN((IF((AE249-AI249)&gt;0,AE249-AI249,0)),入力ｼｰﾄ2!BX249))</f>
        <v>#REF!</v>
      </c>
      <c r="AR249" s="501"/>
      <c r="AS249" s="501"/>
      <c r="AT249" s="501"/>
      <c r="AU249" s="501" t="e">
        <f t="shared" si="42"/>
        <v>#REF!</v>
      </c>
      <c r="AV249" s="501"/>
      <c r="AW249" s="501"/>
      <c r="AX249" s="501"/>
      <c r="AY249" s="493">
        <f t="shared" si="43"/>
        <v>0</v>
      </c>
      <c r="AZ249" s="494"/>
      <c r="BA249" s="494"/>
      <c r="BB249" s="494"/>
      <c r="BC249" s="494" t="e">
        <f t="shared" si="44"/>
        <v>#REF!</v>
      </c>
      <c r="BD249" s="494"/>
      <c r="BE249" s="494"/>
      <c r="BF249" s="494"/>
      <c r="BG249" s="494" t="e">
        <f t="shared" si="45"/>
        <v>#REF!</v>
      </c>
      <c r="BH249" s="494"/>
      <c r="BI249" s="494"/>
    </row>
    <row r="250" spans="1:61">
      <c r="A250" s="503">
        <v>191</v>
      </c>
      <c r="B250" s="503"/>
      <c r="C250" s="503" t="str">
        <f>IF(入力ｼｰﾄ2!O250="","",入力ｼｰﾄ2!O250)</f>
        <v/>
      </c>
      <c r="D250" s="503"/>
      <c r="E250" s="503"/>
      <c r="F250" s="503"/>
      <c r="G250" s="503"/>
      <c r="H250" s="503"/>
      <c r="I250" s="506" t="e">
        <f>IF(入力ｼｰﾄ2!#REF!="","",入力ｼｰﾄ2!#REF!)</f>
        <v>#REF!</v>
      </c>
      <c r="J250" s="506"/>
      <c r="K250" s="506"/>
      <c r="L250" s="504">
        <f>IF(入力ｼｰﾄ2!U250="",0,入力ｼｰﾄ2!U250)</f>
        <v>0</v>
      </c>
      <c r="M250" s="504"/>
      <c r="N250" s="504"/>
      <c r="O250" s="504">
        <f>IF(入力ｼｰﾄ2!X250="",0,入力ｼｰﾄ2!X250)</f>
        <v>0</v>
      </c>
      <c r="P250" s="504"/>
      <c r="Q250" s="504"/>
      <c r="R250" s="504">
        <f>IF(入力ｼｰﾄ2!AA250="",0,入力ｼｰﾄ2!AA250)</f>
        <v>0</v>
      </c>
      <c r="S250" s="504"/>
      <c r="T250" s="504"/>
      <c r="U250" s="502">
        <f t="shared" si="40"/>
        <v>0</v>
      </c>
      <c r="V250" s="502"/>
      <c r="W250" s="502"/>
      <c r="X250" s="503">
        <f>IF(入力ｼｰﾄ2!AG250="",0,入力ｼｰﾄ2!AG250)</f>
        <v>0</v>
      </c>
      <c r="Y250" s="503"/>
      <c r="Z250" s="503"/>
      <c r="AA250" s="502">
        <f t="shared" si="41"/>
        <v>0</v>
      </c>
      <c r="AB250" s="502"/>
      <c r="AC250" s="502"/>
      <c r="AD250" s="502"/>
      <c r="AE250" s="501">
        <f>IF(入力ｼｰﾄ2!AN250="",0,入力ｼｰﾄ2!AN250)</f>
        <v>0</v>
      </c>
      <c r="AF250" s="501"/>
      <c r="AG250" s="501"/>
      <c r="AH250" s="501"/>
      <c r="AI250" s="501" t="str">
        <f>IF(OR(入力ｼｰﾄ2!BU250=TRUE,入力ｼｰﾄ2!BV250=TRUE),13500,IF(入力ｼｰﾄ2!BW250=TRUE,"内装材は","-"))</f>
        <v>-</v>
      </c>
      <c r="AJ250" s="501"/>
      <c r="AK250" s="501"/>
      <c r="AL250" s="501"/>
      <c r="AM250" s="501" t="str">
        <f>IF(AI250="-","-",IF(入力ｼｰﾄ2!BW250=TRUE,"併用付加",ROUNDDOWN(AA250*AI250,0)))</f>
        <v>-</v>
      </c>
      <c r="AN250" s="501"/>
      <c r="AO250" s="501"/>
      <c r="AP250" s="501"/>
      <c r="AQ250" s="501" t="e">
        <f>IF(AI250="-",入力ｼｰﾄ2!BX250,MIN((IF((AE250-AI250)&gt;0,AE250-AI250,0)),入力ｼｰﾄ2!BX250))</f>
        <v>#REF!</v>
      </c>
      <c r="AR250" s="501"/>
      <c r="AS250" s="501"/>
      <c r="AT250" s="501"/>
      <c r="AU250" s="501" t="e">
        <f t="shared" si="42"/>
        <v>#REF!</v>
      </c>
      <c r="AV250" s="501"/>
      <c r="AW250" s="501"/>
      <c r="AX250" s="501"/>
      <c r="AY250" s="493">
        <f t="shared" si="43"/>
        <v>0</v>
      </c>
      <c r="AZ250" s="494"/>
      <c r="BA250" s="494"/>
      <c r="BB250" s="494"/>
      <c r="BC250" s="494" t="e">
        <f t="shared" si="44"/>
        <v>#REF!</v>
      </c>
      <c r="BD250" s="494"/>
      <c r="BE250" s="494"/>
      <c r="BF250" s="494"/>
      <c r="BG250" s="494" t="e">
        <f t="shared" si="45"/>
        <v>#REF!</v>
      </c>
      <c r="BH250" s="494"/>
      <c r="BI250" s="494"/>
    </row>
    <row r="251" spans="1:61">
      <c r="A251" s="503">
        <v>192</v>
      </c>
      <c r="B251" s="503"/>
      <c r="C251" s="503" t="str">
        <f>IF(入力ｼｰﾄ2!O251="","",入力ｼｰﾄ2!O251)</f>
        <v/>
      </c>
      <c r="D251" s="503"/>
      <c r="E251" s="503"/>
      <c r="F251" s="503"/>
      <c r="G251" s="503"/>
      <c r="H251" s="503"/>
      <c r="I251" s="506" t="e">
        <f>IF(入力ｼｰﾄ2!#REF!="","",入力ｼｰﾄ2!#REF!)</f>
        <v>#REF!</v>
      </c>
      <c r="J251" s="506"/>
      <c r="K251" s="506"/>
      <c r="L251" s="504">
        <f>IF(入力ｼｰﾄ2!U251="",0,入力ｼｰﾄ2!U251)</f>
        <v>0</v>
      </c>
      <c r="M251" s="504"/>
      <c r="N251" s="504"/>
      <c r="O251" s="504">
        <f>IF(入力ｼｰﾄ2!X251="",0,入力ｼｰﾄ2!X251)</f>
        <v>0</v>
      </c>
      <c r="P251" s="504"/>
      <c r="Q251" s="504"/>
      <c r="R251" s="504">
        <f>IF(入力ｼｰﾄ2!AA251="",0,入力ｼｰﾄ2!AA251)</f>
        <v>0</v>
      </c>
      <c r="S251" s="504"/>
      <c r="T251" s="504"/>
      <c r="U251" s="502">
        <f t="shared" si="40"/>
        <v>0</v>
      </c>
      <c r="V251" s="502"/>
      <c r="W251" s="502"/>
      <c r="X251" s="503">
        <f>IF(入力ｼｰﾄ2!AG251="",0,入力ｼｰﾄ2!AG251)</f>
        <v>0</v>
      </c>
      <c r="Y251" s="503"/>
      <c r="Z251" s="503"/>
      <c r="AA251" s="502">
        <f t="shared" si="41"/>
        <v>0</v>
      </c>
      <c r="AB251" s="502"/>
      <c r="AC251" s="502"/>
      <c r="AD251" s="502"/>
      <c r="AE251" s="501">
        <f>IF(入力ｼｰﾄ2!AN251="",0,入力ｼｰﾄ2!AN251)</f>
        <v>0</v>
      </c>
      <c r="AF251" s="501"/>
      <c r="AG251" s="501"/>
      <c r="AH251" s="501"/>
      <c r="AI251" s="501" t="str">
        <f>IF(OR(入力ｼｰﾄ2!BU251=TRUE,入力ｼｰﾄ2!BV251=TRUE),13500,IF(入力ｼｰﾄ2!BW251=TRUE,"内装材は","-"))</f>
        <v>-</v>
      </c>
      <c r="AJ251" s="501"/>
      <c r="AK251" s="501"/>
      <c r="AL251" s="501"/>
      <c r="AM251" s="501" t="str">
        <f>IF(AI251="-","-",IF(入力ｼｰﾄ2!BW251=TRUE,"併用付加",ROUNDDOWN(AA251*AI251,0)))</f>
        <v>-</v>
      </c>
      <c r="AN251" s="501"/>
      <c r="AO251" s="501"/>
      <c r="AP251" s="501"/>
      <c r="AQ251" s="501" t="e">
        <f>IF(AI251="-",入力ｼｰﾄ2!BX251,MIN((IF((AE251-AI251)&gt;0,AE251-AI251,0)),入力ｼｰﾄ2!BX251))</f>
        <v>#REF!</v>
      </c>
      <c r="AR251" s="501"/>
      <c r="AS251" s="501"/>
      <c r="AT251" s="501"/>
      <c r="AU251" s="501" t="e">
        <f t="shared" si="42"/>
        <v>#REF!</v>
      </c>
      <c r="AV251" s="501"/>
      <c r="AW251" s="501"/>
      <c r="AX251" s="501"/>
      <c r="AY251" s="493">
        <f t="shared" si="43"/>
        <v>0</v>
      </c>
      <c r="AZ251" s="494"/>
      <c r="BA251" s="494"/>
      <c r="BB251" s="494"/>
      <c r="BC251" s="494" t="e">
        <f t="shared" si="44"/>
        <v>#REF!</v>
      </c>
      <c r="BD251" s="494"/>
      <c r="BE251" s="494"/>
      <c r="BF251" s="494"/>
      <c r="BG251" s="494" t="e">
        <f t="shared" si="45"/>
        <v>#REF!</v>
      </c>
      <c r="BH251" s="494"/>
      <c r="BI251" s="494"/>
    </row>
    <row r="252" spans="1:61">
      <c r="A252" s="503">
        <v>193</v>
      </c>
      <c r="B252" s="503"/>
      <c r="C252" s="503" t="str">
        <f>IF(入力ｼｰﾄ2!O252="","",入力ｼｰﾄ2!O252)</f>
        <v/>
      </c>
      <c r="D252" s="503"/>
      <c r="E252" s="503"/>
      <c r="F252" s="503"/>
      <c r="G252" s="503"/>
      <c r="H252" s="503"/>
      <c r="I252" s="506" t="e">
        <f>IF(入力ｼｰﾄ2!#REF!="","",入力ｼｰﾄ2!#REF!)</f>
        <v>#REF!</v>
      </c>
      <c r="J252" s="506"/>
      <c r="K252" s="506"/>
      <c r="L252" s="504">
        <f>IF(入力ｼｰﾄ2!U252="",0,入力ｼｰﾄ2!U252)</f>
        <v>0</v>
      </c>
      <c r="M252" s="504"/>
      <c r="N252" s="504"/>
      <c r="O252" s="504">
        <f>IF(入力ｼｰﾄ2!X252="",0,入力ｼｰﾄ2!X252)</f>
        <v>0</v>
      </c>
      <c r="P252" s="504"/>
      <c r="Q252" s="504"/>
      <c r="R252" s="504">
        <f>IF(入力ｼｰﾄ2!AA252="",0,入力ｼｰﾄ2!AA252)</f>
        <v>0</v>
      </c>
      <c r="S252" s="504"/>
      <c r="T252" s="504"/>
      <c r="U252" s="502">
        <f t="shared" si="40"/>
        <v>0</v>
      </c>
      <c r="V252" s="502"/>
      <c r="W252" s="502"/>
      <c r="X252" s="503">
        <f>IF(入力ｼｰﾄ2!AG252="",0,入力ｼｰﾄ2!AG252)</f>
        <v>0</v>
      </c>
      <c r="Y252" s="503"/>
      <c r="Z252" s="503"/>
      <c r="AA252" s="502">
        <f t="shared" si="41"/>
        <v>0</v>
      </c>
      <c r="AB252" s="502"/>
      <c r="AC252" s="502"/>
      <c r="AD252" s="502"/>
      <c r="AE252" s="501">
        <f>IF(入力ｼｰﾄ2!AN252="",0,入力ｼｰﾄ2!AN252)</f>
        <v>0</v>
      </c>
      <c r="AF252" s="501"/>
      <c r="AG252" s="501"/>
      <c r="AH252" s="501"/>
      <c r="AI252" s="501" t="str">
        <f>IF(OR(入力ｼｰﾄ2!BU252=TRUE,入力ｼｰﾄ2!BV252=TRUE),13500,IF(入力ｼｰﾄ2!BW252=TRUE,"内装材は","-"))</f>
        <v>-</v>
      </c>
      <c r="AJ252" s="501"/>
      <c r="AK252" s="501"/>
      <c r="AL252" s="501"/>
      <c r="AM252" s="501" t="str">
        <f>IF(AI252="-","-",IF(入力ｼｰﾄ2!BW252=TRUE,"併用付加",ROUNDDOWN(AA252*AI252,0)))</f>
        <v>-</v>
      </c>
      <c r="AN252" s="501"/>
      <c r="AO252" s="501"/>
      <c r="AP252" s="501"/>
      <c r="AQ252" s="501" t="e">
        <f>IF(AI252="-",入力ｼｰﾄ2!BX252,MIN((IF((AE252-AI252)&gt;0,AE252-AI252,0)),入力ｼｰﾄ2!BX252))</f>
        <v>#REF!</v>
      </c>
      <c r="AR252" s="501"/>
      <c r="AS252" s="501"/>
      <c r="AT252" s="501"/>
      <c r="AU252" s="501" t="e">
        <f t="shared" si="42"/>
        <v>#REF!</v>
      </c>
      <c r="AV252" s="501"/>
      <c r="AW252" s="501"/>
      <c r="AX252" s="501"/>
      <c r="AY252" s="493">
        <f t="shared" si="43"/>
        <v>0</v>
      </c>
      <c r="AZ252" s="494"/>
      <c r="BA252" s="494"/>
      <c r="BB252" s="494"/>
      <c r="BC252" s="494" t="e">
        <f t="shared" si="44"/>
        <v>#REF!</v>
      </c>
      <c r="BD252" s="494"/>
      <c r="BE252" s="494"/>
      <c r="BF252" s="494"/>
      <c r="BG252" s="494" t="e">
        <f t="shared" si="45"/>
        <v>#REF!</v>
      </c>
      <c r="BH252" s="494"/>
      <c r="BI252" s="494"/>
    </row>
    <row r="253" spans="1:61">
      <c r="A253" s="503">
        <v>194</v>
      </c>
      <c r="B253" s="503"/>
      <c r="C253" s="503" t="str">
        <f>IF(入力ｼｰﾄ2!O253="","",入力ｼｰﾄ2!O253)</f>
        <v/>
      </c>
      <c r="D253" s="503"/>
      <c r="E253" s="503"/>
      <c r="F253" s="503"/>
      <c r="G253" s="503"/>
      <c r="H253" s="503"/>
      <c r="I253" s="506" t="e">
        <f>IF(入力ｼｰﾄ2!#REF!="","",入力ｼｰﾄ2!#REF!)</f>
        <v>#REF!</v>
      </c>
      <c r="J253" s="506"/>
      <c r="K253" s="506"/>
      <c r="L253" s="504">
        <f>IF(入力ｼｰﾄ2!U253="",0,入力ｼｰﾄ2!U253)</f>
        <v>0</v>
      </c>
      <c r="M253" s="504"/>
      <c r="N253" s="504"/>
      <c r="O253" s="504">
        <f>IF(入力ｼｰﾄ2!X253="",0,入力ｼｰﾄ2!X253)</f>
        <v>0</v>
      </c>
      <c r="P253" s="504"/>
      <c r="Q253" s="504"/>
      <c r="R253" s="504">
        <f>IF(入力ｼｰﾄ2!AA253="",0,入力ｼｰﾄ2!AA253)</f>
        <v>0</v>
      </c>
      <c r="S253" s="504"/>
      <c r="T253" s="504"/>
      <c r="U253" s="502">
        <f t="shared" si="40"/>
        <v>0</v>
      </c>
      <c r="V253" s="502"/>
      <c r="W253" s="502"/>
      <c r="X253" s="503">
        <f>IF(入力ｼｰﾄ2!AG253="",0,入力ｼｰﾄ2!AG253)</f>
        <v>0</v>
      </c>
      <c r="Y253" s="503"/>
      <c r="Z253" s="503"/>
      <c r="AA253" s="502">
        <f t="shared" si="41"/>
        <v>0</v>
      </c>
      <c r="AB253" s="502"/>
      <c r="AC253" s="502"/>
      <c r="AD253" s="502"/>
      <c r="AE253" s="501">
        <f>IF(入力ｼｰﾄ2!AN253="",0,入力ｼｰﾄ2!AN253)</f>
        <v>0</v>
      </c>
      <c r="AF253" s="501"/>
      <c r="AG253" s="501"/>
      <c r="AH253" s="501"/>
      <c r="AI253" s="501" t="str">
        <f>IF(OR(入力ｼｰﾄ2!BU253=TRUE,入力ｼｰﾄ2!BV253=TRUE),13500,IF(入力ｼｰﾄ2!BW253=TRUE,"内装材は","-"))</f>
        <v>-</v>
      </c>
      <c r="AJ253" s="501"/>
      <c r="AK253" s="501"/>
      <c r="AL253" s="501"/>
      <c r="AM253" s="501" t="str">
        <f>IF(AI253="-","-",IF(入力ｼｰﾄ2!BW253=TRUE,"併用付加",ROUNDDOWN(AA253*AI253,0)))</f>
        <v>-</v>
      </c>
      <c r="AN253" s="501"/>
      <c r="AO253" s="501"/>
      <c r="AP253" s="501"/>
      <c r="AQ253" s="501" t="e">
        <f>IF(AI253="-",入力ｼｰﾄ2!BX253,MIN((IF((AE253-AI253)&gt;0,AE253-AI253,0)),入力ｼｰﾄ2!BX253))</f>
        <v>#REF!</v>
      </c>
      <c r="AR253" s="501"/>
      <c r="AS253" s="501"/>
      <c r="AT253" s="501"/>
      <c r="AU253" s="501" t="e">
        <f t="shared" si="42"/>
        <v>#REF!</v>
      </c>
      <c r="AV253" s="501"/>
      <c r="AW253" s="501"/>
      <c r="AX253" s="501"/>
      <c r="AY253" s="493">
        <f t="shared" si="43"/>
        <v>0</v>
      </c>
      <c r="AZ253" s="494"/>
      <c r="BA253" s="494"/>
      <c r="BB253" s="494"/>
      <c r="BC253" s="494" t="e">
        <f t="shared" si="44"/>
        <v>#REF!</v>
      </c>
      <c r="BD253" s="494"/>
      <c r="BE253" s="494"/>
      <c r="BF253" s="494"/>
      <c r="BG253" s="494" t="e">
        <f t="shared" si="45"/>
        <v>#REF!</v>
      </c>
      <c r="BH253" s="494"/>
      <c r="BI253" s="494"/>
    </row>
    <row r="254" spans="1:61">
      <c r="A254" s="503">
        <v>195</v>
      </c>
      <c r="B254" s="503"/>
      <c r="C254" s="503" t="str">
        <f>IF(入力ｼｰﾄ2!O254="","",入力ｼｰﾄ2!O254)</f>
        <v/>
      </c>
      <c r="D254" s="503"/>
      <c r="E254" s="503"/>
      <c r="F254" s="503"/>
      <c r="G254" s="503"/>
      <c r="H254" s="503"/>
      <c r="I254" s="506" t="e">
        <f>IF(入力ｼｰﾄ2!#REF!="","",入力ｼｰﾄ2!#REF!)</f>
        <v>#REF!</v>
      </c>
      <c r="J254" s="506"/>
      <c r="K254" s="506"/>
      <c r="L254" s="504">
        <f>IF(入力ｼｰﾄ2!U254="",0,入力ｼｰﾄ2!U254)</f>
        <v>0</v>
      </c>
      <c r="M254" s="504"/>
      <c r="N254" s="504"/>
      <c r="O254" s="504">
        <f>IF(入力ｼｰﾄ2!X254="",0,入力ｼｰﾄ2!X254)</f>
        <v>0</v>
      </c>
      <c r="P254" s="504"/>
      <c r="Q254" s="504"/>
      <c r="R254" s="504">
        <f>IF(入力ｼｰﾄ2!AA254="",0,入力ｼｰﾄ2!AA254)</f>
        <v>0</v>
      </c>
      <c r="S254" s="504"/>
      <c r="T254" s="504"/>
      <c r="U254" s="502">
        <f t="shared" si="40"/>
        <v>0</v>
      </c>
      <c r="V254" s="502"/>
      <c r="W254" s="502"/>
      <c r="X254" s="503">
        <f>IF(入力ｼｰﾄ2!AG254="",0,入力ｼｰﾄ2!AG254)</f>
        <v>0</v>
      </c>
      <c r="Y254" s="503"/>
      <c r="Z254" s="503"/>
      <c r="AA254" s="502">
        <f t="shared" si="41"/>
        <v>0</v>
      </c>
      <c r="AB254" s="502"/>
      <c r="AC254" s="502"/>
      <c r="AD254" s="502"/>
      <c r="AE254" s="501">
        <f>IF(入力ｼｰﾄ2!AN254="",0,入力ｼｰﾄ2!AN254)</f>
        <v>0</v>
      </c>
      <c r="AF254" s="501"/>
      <c r="AG254" s="501"/>
      <c r="AH254" s="501"/>
      <c r="AI254" s="501" t="str">
        <f>IF(OR(入力ｼｰﾄ2!BU254=TRUE,入力ｼｰﾄ2!BV254=TRUE),13500,IF(入力ｼｰﾄ2!BW254=TRUE,"内装材は","-"))</f>
        <v>-</v>
      </c>
      <c r="AJ254" s="501"/>
      <c r="AK254" s="501"/>
      <c r="AL254" s="501"/>
      <c r="AM254" s="501" t="str">
        <f>IF(AI254="-","-",IF(入力ｼｰﾄ2!BW254=TRUE,"併用付加",ROUNDDOWN(AA254*AI254,0)))</f>
        <v>-</v>
      </c>
      <c r="AN254" s="501"/>
      <c r="AO254" s="501"/>
      <c r="AP254" s="501"/>
      <c r="AQ254" s="501" t="e">
        <f>IF(AI254="-",入力ｼｰﾄ2!BX254,MIN((IF((AE254-AI254)&gt;0,AE254-AI254,0)),入力ｼｰﾄ2!BX254))</f>
        <v>#REF!</v>
      </c>
      <c r="AR254" s="501"/>
      <c r="AS254" s="501"/>
      <c r="AT254" s="501"/>
      <c r="AU254" s="501" t="e">
        <f t="shared" si="42"/>
        <v>#REF!</v>
      </c>
      <c r="AV254" s="501"/>
      <c r="AW254" s="501"/>
      <c r="AX254" s="501"/>
      <c r="AY254" s="493">
        <f t="shared" si="43"/>
        <v>0</v>
      </c>
      <c r="AZ254" s="494"/>
      <c r="BA254" s="494"/>
      <c r="BB254" s="494"/>
      <c r="BC254" s="494" t="e">
        <f t="shared" si="44"/>
        <v>#REF!</v>
      </c>
      <c r="BD254" s="494"/>
      <c r="BE254" s="494"/>
      <c r="BF254" s="494"/>
      <c r="BG254" s="494" t="e">
        <f t="shared" si="45"/>
        <v>#REF!</v>
      </c>
      <c r="BH254" s="494"/>
      <c r="BI254" s="494"/>
    </row>
    <row r="255" spans="1:61">
      <c r="A255" s="503">
        <v>196</v>
      </c>
      <c r="B255" s="503"/>
      <c r="C255" s="503" t="str">
        <f>IF(入力ｼｰﾄ2!O255="","",入力ｼｰﾄ2!O255)</f>
        <v/>
      </c>
      <c r="D255" s="503"/>
      <c r="E255" s="503"/>
      <c r="F255" s="503"/>
      <c r="G255" s="503"/>
      <c r="H255" s="503"/>
      <c r="I255" s="506" t="e">
        <f>IF(入力ｼｰﾄ2!#REF!="","",入力ｼｰﾄ2!#REF!)</f>
        <v>#REF!</v>
      </c>
      <c r="J255" s="506"/>
      <c r="K255" s="506"/>
      <c r="L255" s="504">
        <f>IF(入力ｼｰﾄ2!U255="",0,入力ｼｰﾄ2!U255)</f>
        <v>0</v>
      </c>
      <c r="M255" s="504"/>
      <c r="N255" s="504"/>
      <c r="O255" s="504">
        <f>IF(入力ｼｰﾄ2!X255="",0,入力ｼｰﾄ2!X255)</f>
        <v>0</v>
      </c>
      <c r="P255" s="504"/>
      <c r="Q255" s="504"/>
      <c r="R255" s="504">
        <f>IF(入力ｼｰﾄ2!AA255="",0,入力ｼｰﾄ2!AA255)</f>
        <v>0</v>
      </c>
      <c r="S255" s="504"/>
      <c r="T255" s="504"/>
      <c r="U255" s="502">
        <f t="shared" si="40"/>
        <v>0</v>
      </c>
      <c r="V255" s="502"/>
      <c r="W255" s="502"/>
      <c r="X255" s="503">
        <f>IF(入力ｼｰﾄ2!AG255="",0,入力ｼｰﾄ2!AG255)</f>
        <v>0</v>
      </c>
      <c r="Y255" s="503"/>
      <c r="Z255" s="503"/>
      <c r="AA255" s="502">
        <f t="shared" si="41"/>
        <v>0</v>
      </c>
      <c r="AB255" s="502"/>
      <c r="AC255" s="502"/>
      <c r="AD255" s="502"/>
      <c r="AE255" s="501">
        <f>IF(入力ｼｰﾄ2!AN255="",0,入力ｼｰﾄ2!AN255)</f>
        <v>0</v>
      </c>
      <c r="AF255" s="501"/>
      <c r="AG255" s="501"/>
      <c r="AH255" s="501"/>
      <c r="AI255" s="501" t="str">
        <f>IF(OR(入力ｼｰﾄ2!BU255=TRUE,入力ｼｰﾄ2!BV255=TRUE),13500,IF(入力ｼｰﾄ2!BW255=TRUE,"内装材は","-"))</f>
        <v>-</v>
      </c>
      <c r="AJ255" s="501"/>
      <c r="AK255" s="501"/>
      <c r="AL255" s="501"/>
      <c r="AM255" s="501" t="str">
        <f>IF(AI255="-","-",IF(入力ｼｰﾄ2!BW255=TRUE,"併用付加",ROUNDDOWN(AA255*AI255,0)))</f>
        <v>-</v>
      </c>
      <c r="AN255" s="501"/>
      <c r="AO255" s="501"/>
      <c r="AP255" s="501"/>
      <c r="AQ255" s="501" t="e">
        <f>IF(AI255="-",入力ｼｰﾄ2!BX255,MIN((IF((AE255-AI255)&gt;0,AE255-AI255,0)),入力ｼｰﾄ2!BX255))</f>
        <v>#REF!</v>
      </c>
      <c r="AR255" s="501"/>
      <c r="AS255" s="501"/>
      <c r="AT255" s="501"/>
      <c r="AU255" s="501" t="e">
        <f t="shared" si="42"/>
        <v>#REF!</v>
      </c>
      <c r="AV255" s="501"/>
      <c r="AW255" s="501"/>
      <c r="AX255" s="501"/>
      <c r="AY255" s="493">
        <f t="shared" si="43"/>
        <v>0</v>
      </c>
      <c r="AZ255" s="494"/>
      <c r="BA255" s="494"/>
      <c r="BB255" s="494"/>
      <c r="BC255" s="494" t="e">
        <f t="shared" si="44"/>
        <v>#REF!</v>
      </c>
      <c r="BD255" s="494"/>
      <c r="BE255" s="494"/>
      <c r="BF255" s="494"/>
      <c r="BG255" s="494" t="e">
        <f t="shared" si="45"/>
        <v>#REF!</v>
      </c>
      <c r="BH255" s="494"/>
      <c r="BI255" s="494"/>
    </row>
    <row r="256" spans="1:61">
      <c r="A256" s="503">
        <v>197</v>
      </c>
      <c r="B256" s="503"/>
      <c r="C256" s="503" t="str">
        <f>IF(入力ｼｰﾄ2!O256="","",入力ｼｰﾄ2!O256)</f>
        <v/>
      </c>
      <c r="D256" s="503"/>
      <c r="E256" s="503"/>
      <c r="F256" s="503"/>
      <c r="G256" s="503"/>
      <c r="H256" s="503"/>
      <c r="I256" s="506" t="e">
        <f>IF(入力ｼｰﾄ2!#REF!="","",入力ｼｰﾄ2!#REF!)</f>
        <v>#REF!</v>
      </c>
      <c r="J256" s="506"/>
      <c r="K256" s="506"/>
      <c r="L256" s="504">
        <f>IF(入力ｼｰﾄ2!U256="",0,入力ｼｰﾄ2!U256)</f>
        <v>0</v>
      </c>
      <c r="M256" s="504"/>
      <c r="N256" s="504"/>
      <c r="O256" s="504">
        <f>IF(入力ｼｰﾄ2!X256="",0,入力ｼｰﾄ2!X256)</f>
        <v>0</v>
      </c>
      <c r="P256" s="504"/>
      <c r="Q256" s="504"/>
      <c r="R256" s="504">
        <f>IF(入力ｼｰﾄ2!AA256="",0,入力ｼｰﾄ2!AA256)</f>
        <v>0</v>
      </c>
      <c r="S256" s="504"/>
      <c r="T256" s="504"/>
      <c r="U256" s="502">
        <f t="shared" si="40"/>
        <v>0</v>
      </c>
      <c r="V256" s="502"/>
      <c r="W256" s="502"/>
      <c r="X256" s="503">
        <f>IF(入力ｼｰﾄ2!AG256="",0,入力ｼｰﾄ2!AG256)</f>
        <v>0</v>
      </c>
      <c r="Y256" s="503"/>
      <c r="Z256" s="503"/>
      <c r="AA256" s="502">
        <f t="shared" si="41"/>
        <v>0</v>
      </c>
      <c r="AB256" s="502"/>
      <c r="AC256" s="502"/>
      <c r="AD256" s="502"/>
      <c r="AE256" s="501">
        <f>IF(入力ｼｰﾄ2!AN256="",0,入力ｼｰﾄ2!AN256)</f>
        <v>0</v>
      </c>
      <c r="AF256" s="501"/>
      <c r="AG256" s="501"/>
      <c r="AH256" s="501"/>
      <c r="AI256" s="501" t="str">
        <f>IF(OR(入力ｼｰﾄ2!BU256=TRUE,入力ｼｰﾄ2!BV256=TRUE),13500,IF(入力ｼｰﾄ2!BW256=TRUE,"内装材は","-"))</f>
        <v>-</v>
      </c>
      <c r="AJ256" s="501"/>
      <c r="AK256" s="501"/>
      <c r="AL256" s="501"/>
      <c r="AM256" s="501" t="str">
        <f>IF(AI256="-","-",IF(入力ｼｰﾄ2!BW256=TRUE,"併用付加",ROUNDDOWN(AA256*AI256,0)))</f>
        <v>-</v>
      </c>
      <c r="AN256" s="501"/>
      <c r="AO256" s="501"/>
      <c r="AP256" s="501"/>
      <c r="AQ256" s="501" t="e">
        <f>IF(AI256="-",入力ｼｰﾄ2!BX256,MIN((IF((AE256-AI256)&gt;0,AE256-AI256,0)),入力ｼｰﾄ2!BX256))</f>
        <v>#REF!</v>
      </c>
      <c r="AR256" s="501"/>
      <c r="AS256" s="501"/>
      <c r="AT256" s="501"/>
      <c r="AU256" s="501" t="e">
        <f t="shared" si="42"/>
        <v>#REF!</v>
      </c>
      <c r="AV256" s="501"/>
      <c r="AW256" s="501"/>
      <c r="AX256" s="501"/>
      <c r="AY256" s="493">
        <f t="shared" si="43"/>
        <v>0</v>
      </c>
      <c r="AZ256" s="494"/>
      <c r="BA256" s="494"/>
      <c r="BB256" s="494"/>
      <c r="BC256" s="494" t="e">
        <f t="shared" si="44"/>
        <v>#REF!</v>
      </c>
      <c r="BD256" s="494"/>
      <c r="BE256" s="494"/>
      <c r="BF256" s="494"/>
      <c r="BG256" s="494" t="e">
        <f t="shared" si="45"/>
        <v>#REF!</v>
      </c>
      <c r="BH256" s="494"/>
      <c r="BI256" s="494"/>
    </row>
    <row r="257" spans="1:61">
      <c r="A257" s="503">
        <v>198</v>
      </c>
      <c r="B257" s="503"/>
      <c r="C257" s="503" t="str">
        <f>IF(入力ｼｰﾄ2!O257="","",入力ｼｰﾄ2!O257)</f>
        <v/>
      </c>
      <c r="D257" s="503"/>
      <c r="E257" s="503"/>
      <c r="F257" s="503"/>
      <c r="G257" s="503"/>
      <c r="H257" s="503"/>
      <c r="I257" s="506" t="e">
        <f>IF(入力ｼｰﾄ2!#REF!="","",入力ｼｰﾄ2!#REF!)</f>
        <v>#REF!</v>
      </c>
      <c r="J257" s="506"/>
      <c r="K257" s="506"/>
      <c r="L257" s="504">
        <f>IF(入力ｼｰﾄ2!U257="",0,入力ｼｰﾄ2!U257)</f>
        <v>0</v>
      </c>
      <c r="M257" s="504"/>
      <c r="N257" s="504"/>
      <c r="O257" s="504">
        <f>IF(入力ｼｰﾄ2!X257="",0,入力ｼｰﾄ2!X257)</f>
        <v>0</v>
      </c>
      <c r="P257" s="504"/>
      <c r="Q257" s="504"/>
      <c r="R257" s="504">
        <f>IF(入力ｼｰﾄ2!AA257="",0,入力ｼｰﾄ2!AA257)</f>
        <v>0</v>
      </c>
      <c r="S257" s="504"/>
      <c r="T257" s="504"/>
      <c r="U257" s="502">
        <f t="shared" si="40"/>
        <v>0</v>
      </c>
      <c r="V257" s="502"/>
      <c r="W257" s="502"/>
      <c r="X257" s="503">
        <f>IF(入力ｼｰﾄ2!AG257="",0,入力ｼｰﾄ2!AG257)</f>
        <v>0</v>
      </c>
      <c r="Y257" s="503"/>
      <c r="Z257" s="503"/>
      <c r="AA257" s="502">
        <f t="shared" si="41"/>
        <v>0</v>
      </c>
      <c r="AB257" s="502"/>
      <c r="AC257" s="502"/>
      <c r="AD257" s="502"/>
      <c r="AE257" s="501">
        <f>IF(入力ｼｰﾄ2!AN257="",0,入力ｼｰﾄ2!AN257)</f>
        <v>0</v>
      </c>
      <c r="AF257" s="501"/>
      <c r="AG257" s="501"/>
      <c r="AH257" s="501"/>
      <c r="AI257" s="501" t="str">
        <f>IF(OR(入力ｼｰﾄ2!BU257=TRUE,入力ｼｰﾄ2!BV257=TRUE),13500,IF(入力ｼｰﾄ2!BW257=TRUE,"内装材は","-"))</f>
        <v>-</v>
      </c>
      <c r="AJ257" s="501"/>
      <c r="AK257" s="501"/>
      <c r="AL257" s="501"/>
      <c r="AM257" s="501" t="str">
        <f>IF(AI257="-","-",IF(入力ｼｰﾄ2!BW257=TRUE,"併用付加",ROUNDDOWN(AA257*AI257,0)))</f>
        <v>-</v>
      </c>
      <c r="AN257" s="501"/>
      <c r="AO257" s="501"/>
      <c r="AP257" s="501"/>
      <c r="AQ257" s="501" t="e">
        <f>IF(AI257="-",入力ｼｰﾄ2!BX257,MIN((IF((AE257-AI257)&gt;0,AE257-AI257,0)),入力ｼｰﾄ2!BX257))</f>
        <v>#REF!</v>
      </c>
      <c r="AR257" s="501"/>
      <c r="AS257" s="501"/>
      <c r="AT257" s="501"/>
      <c r="AU257" s="501" t="e">
        <f t="shared" si="42"/>
        <v>#REF!</v>
      </c>
      <c r="AV257" s="501"/>
      <c r="AW257" s="501"/>
      <c r="AX257" s="501"/>
      <c r="AY257" s="493">
        <f t="shared" si="43"/>
        <v>0</v>
      </c>
      <c r="AZ257" s="494"/>
      <c r="BA257" s="494"/>
      <c r="BB257" s="494"/>
      <c r="BC257" s="494" t="e">
        <f t="shared" si="44"/>
        <v>#REF!</v>
      </c>
      <c r="BD257" s="494"/>
      <c r="BE257" s="494"/>
      <c r="BF257" s="494"/>
      <c r="BG257" s="494" t="e">
        <f t="shared" si="45"/>
        <v>#REF!</v>
      </c>
      <c r="BH257" s="494"/>
      <c r="BI257" s="494"/>
    </row>
    <row r="258" spans="1:61">
      <c r="A258" s="503">
        <v>199</v>
      </c>
      <c r="B258" s="503"/>
      <c r="C258" s="503" t="str">
        <f>IF(入力ｼｰﾄ2!O258="","",入力ｼｰﾄ2!O258)</f>
        <v/>
      </c>
      <c r="D258" s="503"/>
      <c r="E258" s="503"/>
      <c r="F258" s="503"/>
      <c r="G258" s="503"/>
      <c r="H258" s="503"/>
      <c r="I258" s="506" t="e">
        <f>IF(入力ｼｰﾄ2!#REF!="","",入力ｼｰﾄ2!#REF!)</f>
        <v>#REF!</v>
      </c>
      <c r="J258" s="506"/>
      <c r="K258" s="506"/>
      <c r="L258" s="504">
        <f>IF(入力ｼｰﾄ2!U258="",0,入力ｼｰﾄ2!U258)</f>
        <v>0</v>
      </c>
      <c r="M258" s="504"/>
      <c r="N258" s="504"/>
      <c r="O258" s="504">
        <f>IF(入力ｼｰﾄ2!X258="",0,入力ｼｰﾄ2!X258)</f>
        <v>0</v>
      </c>
      <c r="P258" s="504"/>
      <c r="Q258" s="504"/>
      <c r="R258" s="504">
        <f>IF(入力ｼｰﾄ2!AA258="",0,入力ｼｰﾄ2!AA258)</f>
        <v>0</v>
      </c>
      <c r="S258" s="504"/>
      <c r="T258" s="504"/>
      <c r="U258" s="502">
        <f t="shared" si="40"/>
        <v>0</v>
      </c>
      <c r="V258" s="502"/>
      <c r="W258" s="502"/>
      <c r="X258" s="503">
        <f>IF(入力ｼｰﾄ2!AG258="",0,入力ｼｰﾄ2!AG258)</f>
        <v>0</v>
      </c>
      <c r="Y258" s="503"/>
      <c r="Z258" s="503"/>
      <c r="AA258" s="502">
        <f t="shared" si="41"/>
        <v>0</v>
      </c>
      <c r="AB258" s="502"/>
      <c r="AC258" s="502"/>
      <c r="AD258" s="502"/>
      <c r="AE258" s="501">
        <f>IF(入力ｼｰﾄ2!AN258="",0,入力ｼｰﾄ2!AN258)</f>
        <v>0</v>
      </c>
      <c r="AF258" s="501"/>
      <c r="AG258" s="501"/>
      <c r="AH258" s="501"/>
      <c r="AI258" s="501" t="str">
        <f>IF(OR(入力ｼｰﾄ2!BU258=TRUE,入力ｼｰﾄ2!BV258=TRUE),13500,IF(入力ｼｰﾄ2!BW258=TRUE,"内装材は","-"))</f>
        <v>-</v>
      </c>
      <c r="AJ258" s="501"/>
      <c r="AK258" s="501"/>
      <c r="AL258" s="501"/>
      <c r="AM258" s="501" t="str">
        <f>IF(AI258="-","-",IF(入力ｼｰﾄ2!BW258=TRUE,"併用付加",ROUNDDOWN(AA258*AI258,0)))</f>
        <v>-</v>
      </c>
      <c r="AN258" s="501"/>
      <c r="AO258" s="501"/>
      <c r="AP258" s="501"/>
      <c r="AQ258" s="501" t="e">
        <f>IF(AI258="-",入力ｼｰﾄ2!BX258,MIN((IF((AE258-AI258)&gt;0,AE258-AI258,0)),入力ｼｰﾄ2!BX258))</f>
        <v>#REF!</v>
      </c>
      <c r="AR258" s="501"/>
      <c r="AS258" s="501"/>
      <c r="AT258" s="501"/>
      <c r="AU258" s="501" t="e">
        <f t="shared" si="42"/>
        <v>#REF!</v>
      </c>
      <c r="AV258" s="501"/>
      <c r="AW258" s="501"/>
      <c r="AX258" s="501"/>
      <c r="AY258" s="493">
        <f t="shared" si="43"/>
        <v>0</v>
      </c>
      <c r="AZ258" s="494"/>
      <c r="BA258" s="494"/>
      <c r="BB258" s="494"/>
      <c r="BC258" s="494" t="e">
        <f t="shared" si="44"/>
        <v>#REF!</v>
      </c>
      <c r="BD258" s="494"/>
      <c r="BE258" s="494"/>
      <c r="BF258" s="494"/>
      <c r="BG258" s="494" t="e">
        <f t="shared" si="45"/>
        <v>#REF!</v>
      </c>
      <c r="BH258" s="494"/>
      <c r="BI258" s="494"/>
    </row>
    <row r="259" spans="1:61">
      <c r="A259" s="503">
        <v>200</v>
      </c>
      <c r="B259" s="503"/>
      <c r="C259" s="503" t="str">
        <f>IF(入力ｼｰﾄ2!O259="","",入力ｼｰﾄ2!O259)</f>
        <v/>
      </c>
      <c r="D259" s="503"/>
      <c r="E259" s="503"/>
      <c r="F259" s="503"/>
      <c r="G259" s="503"/>
      <c r="H259" s="503"/>
      <c r="I259" s="506" t="e">
        <f>IF(入力ｼｰﾄ2!#REF!="","",入力ｼｰﾄ2!#REF!)</f>
        <v>#REF!</v>
      </c>
      <c r="J259" s="506"/>
      <c r="K259" s="506"/>
      <c r="L259" s="504">
        <f>IF(入力ｼｰﾄ2!U259="",0,入力ｼｰﾄ2!U259)</f>
        <v>0</v>
      </c>
      <c r="M259" s="504"/>
      <c r="N259" s="504"/>
      <c r="O259" s="504">
        <f>IF(入力ｼｰﾄ2!X259="",0,入力ｼｰﾄ2!X259)</f>
        <v>0</v>
      </c>
      <c r="P259" s="504"/>
      <c r="Q259" s="504"/>
      <c r="R259" s="504">
        <f>IF(入力ｼｰﾄ2!AA259="",0,入力ｼｰﾄ2!AA259)</f>
        <v>0</v>
      </c>
      <c r="S259" s="504"/>
      <c r="T259" s="504"/>
      <c r="U259" s="502">
        <f t="shared" si="40"/>
        <v>0</v>
      </c>
      <c r="V259" s="502"/>
      <c r="W259" s="502"/>
      <c r="X259" s="503">
        <f>IF(入力ｼｰﾄ2!AG259="",0,入力ｼｰﾄ2!AG259)</f>
        <v>0</v>
      </c>
      <c r="Y259" s="503"/>
      <c r="Z259" s="503"/>
      <c r="AA259" s="502">
        <f t="shared" si="41"/>
        <v>0</v>
      </c>
      <c r="AB259" s="502"/>
      <c r="AC259" s="502"/>
      <c r="AD259" s="502"/>
      <c r="AE259" s="501">
        <f>IF(入力ｼｰﾄ2!AN259="",0,入力ｼｰﾄ2!AN259)</f>
        <v>0</v>
      </c>
      <c r="AF259" s="501"/>
      <c r="AG259" s="501"/>
      <c r="AH259" s="501"/>
      <c r="AI259" s="501" t="str">
        <f>IF(OR(入力ｼｰﾄ2!BU259=TRUE,入力ｼｰﾄ2!BV259=TRUE),13500,IF(入力ｼｰﾄ2!BW259=TRUE,"内装材は","-"))</f>
        <v>-</v>
      </c>
      <c r="AJ259" s="501"/>
      <c r="AK259" s="501"/>
      <c r="AL259" s="501"/>
      <c r="AM259" s="501" t="str">
        <f>IF(AI259="-","-",IF(入力ｼｰﾄ2!BW259=TRUE,"併用付加",ROUNDDOWN(AA259*AI259,0)))</f>
        <v>-</v>
      </c>
      <c r="AN259" s="501"/>
      <c r="AO259" s="501"/>
      <c r="AP259" s="501"/>
      <c r="AQ259" s="501" t="e">
        <f>IF(AI259="-",入力ｼｰﾄ2!BX259,MIN((IF((AE259-AI259)&gt;0,AE259-AI259,0)),入力ｼｰﾄ2!BX259))</f>
        <v>#REF!</v>
      </c>
      <c r="AR259" s="501"/>
      <c r="AS259" s="501"/>
      <c r="AT259" s="501"/>
      <c r="AU259" s="501" t="e">
        <f t="shared" si="42"/>
        <v>#REF!</v>
      </c>
      <c r="AV259" s="501"/>
      <c r="AW259" s="501"/>
      <c r="AX259" s="501"/>
      <c r="AY259" s="493">
        <f t="shared" si="43"/>
        <v>0</v>
      </c>
      <c r="AZ259" s="494"/>
      <c r="BA259" s="494"/>
      <c r="BB259" s="494"/>
      <c r="BC259" s="494" t="e">
        <f t="shared" si="44"/>
        <v>#REF!</v>
      </c>
      <c r="BD259" s="494"/>
      <c r="BE259" s="494"/>
      <c r="BF259" s="494"/>
      <c r="BG259" s="494" t="e">
        <f t="shared" si="45"/>
        <v>#REF!</v>
      </c>
      <c r="BH259" s="494"/>
      <c r="BI259" s="494"/>
    </row>
    <row r="260" spans="1:61">
      <c r="A260" s="503">
        <v>201</v>
      </c>
      <c r="B260" s="503"/>
      <c r="C260" s="503" t="str">
        <f>IF(入力ｼｰﾄ2!O260="","",入力ｼｰﾄ2!O260)</f>
        <v/>
      </c>
      <c r="D260" s="503"/>
      <c r="E260" s="503"/>
      <c r="F260" s="503"/>
      <c r="G260" s="503"/>
      <c r="H260" s="503"/>
      <c r="I260" s="506" t="e">
        <f>IF(入力ｼｰﾄ2!#REF!="","",入力ｼｰﾄ2!#REF!)</f>
        <v>#REF!</v>
      </c>
      <c r="J260" s="506"/>
      <c r="K260" s="506"/>
      <c r="L260" s="504">
        <f>IF(入力ｼｰﾄ2!U260="",0,入力ｼｰﾄ2!U260)</f>
        <v>0</v>
      </c>
      <c r="M260" s="504"/>
      <c r="N260" s="504"/>
      <c r="O260" s="504">
        <f>IF(入力ｼｰﾄ2!X260="",0,入力ｼｰﾄ2!X260)</f>
        <v>0</v>
      </c>
      <c r="P260" s="504"/>
      <c r="Q260" s="504"/>
      <c r="R260" s="504">
        <f>IF(入力ｼｰﾄ2!AA260="",0,入力ｼｰﾄ2!AA260)</f>
        <v>0</v>
      </c>
      <c r="S260" s="504"/>
      <c r="T260" s="504"/>
      <c r="U260" s="502">
        <f t="shared" si="40"/>
        <v>0</v>
      </c>
      <c r="V260" s="502"/>
      <c r="W260" s="502"/>
      <c r="X260" s="503">
        <f>IF(入力ｼｰﾄ2!AG260="",0,入力ｼｰﾄ2!AG260)</f>
        <v>0</v>
      </c>
      <c r="Y260" s="503"/>
      <c r="Z260" s="503"/>
      <c r="AA260" s="502">
        <f t="shared" si="41"/>
        <v>0</v>
      </c>
      <c r="AB260" s="502"/>
      <c r="AC260" s="502"/>
      <c r="AD260" s="502"/>
      <c r="AE260" s="501">
        <f>IF(入力ｼｰﾄ2!AN260="",0,入力ｼｰﾄ2!AN260)</f>
        <v>0</v>
      </c>
      <c r="AF260" s="501"/>
      <c r="AG260" s="501"/>
      <c r="AH260" s="501"/>
      <c r="AI260" s="501" t="str">
        <f>IF(OR(入力ｼｰﾄ2!BU260=TRUE,入力ｼｰﾄ2!BV260=TRUE),13500,IF(入力ｼｰﾄ2!BW260=TRUE,"内装材は","-"))</f>
        <v>-</v>
      </c>
      <c r="AJ260" s="501"/>
      <c r="AK260" s="501"/>
      <c r="AL260" s="501"/>
      <c r="AM260" s="501" t="str">
        <f>IF(AI260="-","-",IF(入力ｼｰﾄ2!BW260=TRUE,"併用付加",ROUNDDOWN(AA260*AI260,0)))</f>
        <v>-</v>
      </c>
      <c r="AN260" s="501"/>
      <c r="AO260" s="501"/>
      <c r="AP260" s="501"/>
      <c r="AQ260" s="501" t="e">
        <f>IF(AI260="-",入力ｼｰﾄ2!BX260,MIN((IF((AE260-AI260)&gt;0,AE260-AI260,0)),入力ｼｰﾄ2!BX260))</f>
        <v>#REF!</v>
      </c>
      <c r="AR260" s="501"/>
      <c r="AS260" s="501"/>
      <c r="AT260" s="501"/>
      <c r="AU260" s="501" t="e">
        <f t="shared" si="42"/>
        <v>#REF!</v>
      </c>
      <c r="AV260" s="501"/>
      <c r="AW260" s="501"/>
      <c r="AX260" s="501"/>
      <c r="AY260" s="493">
        <f t="shared" si="43"/>
        <v>0</v>
      </c>
      <c r="AZ260" s="494"/>
      <c r="BA260" s="494"/>
      <c r="BB260" s="494"/>
      <c r="BC260" s="494" t="e">
        <f t="shared" si="44"/>
        <v>#REF!</v>
      </c>
      <c r="BD260" s="494"/>
      <c r="BE260" s="494"/>
      <c r="BF260" s="494"/>
      <c r="BG260" s="494" t="e">
        <f t="shared" si="45"/>
        <v>#REF!</v>
      </c>
      <c r="BH260" s="494"/>
      <c r="BI260" s="494"/>
    </row>
    <row r="261" spans="1:61">
      <c r="A261" s="503">
        <v>202</v>
      </c>
      <c r="B261" s="503"/>
      <c r="C261" s="503" t="str">
        <f>IF(入力ｼｰﾄ2!O261="","",入力ｼｰﾄ2!O261)</f>
        <v/>
      </c>
      <c r="D261" s="503"/>
      <c r="E261" s="503"/>
      <c r="F261" s="503"/>
      <c r="G261" s="503"/>
      <c r="H261" s="503"/>
      <c r="I261" s="506" t="e">
        <f>IF(入力ｼｰﾄ2!#REF!="","",入力ｼｰﾄ2!#REF!)</f>
        <v>#REF!</v>
      </c>
      <c r="J261" s="506"/>
      <c r="K261" s="506"/>
      <c r="L261" s="504">
        <f>IF(入力ｼｰﾄ2!U261="",0,入力ｼｰﾄ2!U261)</f>
        <v>0</v>
      </c>
      <c r="M261" s="504"/>
      <c r="N261" s="504"/>
      <c r="O261" s="504">
        <f>IF(入力ｼｰﾄ2!X261="",0,入力ｼｰﾄ2!X261)</f>
        <v>0</v>
      </c>
      <c r="P261" s="504"/>
      <c r="Q261" s="504"/>
      <c r="R261" s="504">
        <f>IF(入力ｼｰﾄ2!AA261="",0,入力ｼｰﾄ2!AA261)</f>
        <v>0</v>
      </c>
      <c r="S261" s="504"/>
      <c r="T261" s="504"/>
      <c r="U261" s="502">
        <f t="shared" si="40"/>
        <v>0</v>
      </c>
      <c r="V261" s="502"/>
      <c r="W261" s="502"/>
      <c r="X261" s="503">
        <f>IF(入力ｼｰﾄ2!AG261="",0,入力ｼｰﾄ2!AG261)</f>
        <v>0</v>
      </c>
      <c r="Y261" s="503"/>
      <c r="Z261" s="503"/>
      <c r="AA261" s="502">
        <f t="shared" si="41"/>
        <v>0</v>
      </c>
      <c r="AB261" s="502"/>
      <c r="AC261" s="502"/>
      <c r="AD261" s="502"/>
      <c r="AE261" s="501">
        <f>IF(入力ｼｰﾄ2!AN261="",0,入力ｼｰﾄ2!AN261)</f>
        <v>0</v>
      </c>
      <c r="AF261" s="501"/>
      <c r="AG261" s="501"/>
      <c r="AH261" s="501"/>
      <c r="AI261" s="501" t="str">
        <f>IF(OR(入力ｼｰﾄ2!BU261=TRUE,入力ｼｰﾄ2!BV261=TRUE),13500,IF(入力ｼｰﾄ2!BW261=TRUE,"内装材は","-"))</f>
        <v>-</v>
      </c>
      <c r="AJ261" s="501"/>
      <c r="AK261" s="501"/>
      <c r="AL261" s="501"/>
      <c r="AM261" s="501" t="str">
        <f>IF(AI261="-","-",IF(入力ｼｰﾄ2!BW261=TRUE,"併用付加",ROUNDDOWN(AA261*AI261,0)))</f>
        <v>-</v>
      </c>
      <c r="AN261" s="501"/>
      <c r="AO261" s="501"/>
      <c r="AP261" s="501"/>
      <c r="AQ261" s="501" t="e">
        <f>IF(AI261="-",入力ｼｰﾄ2!BX261,MIN((IF((AE261-AI261)&gt;0,AE261-AI261,0)),入力ｼｰﾄ2!BX261))</f>
        <v>#REF!</v>
      </c>
      <c r="AR261" s="501"/>
      <c r="AS261" s="501"/>
      <c r="AT261" s="501"/>
      <c r="AU261" s="501" t="e">
        <f t="shared" si="42"/>
        <v>#REF!</v>
      </c>
      <c r="AV261" s="501"/>
      <c r="AW261" s="501"/>
      <c r="AX261" s="501"/>
      <c r="AY261" s="493">
        <f t="shared" si="43"/>
        <v>0</v>
      </c>
      <c r="AZ261" s="494"/>
      <c r="BA261" s="494"/>
      <c r="BB261" s="494"/>
      <c r="BC261" s="494" t="e">
        <f t="shared" si="44"/>
        <v>#REF!</v>
      </c>
      <c r="BD261" s="494"/>
      <c r="BE261" s="494"/>
      <c r="BF261" s="494"/>
      <c r="BG261" s="494" t="e">
        <f t="shared" si="45"/>
        <v>#REF!</v>
      </c>
      <c r="BH261" s="494"/>
      <c r="BI261" s="494"/>
    </row>
    <row r="262" spans="1:61">
      <c r="A262" s="503">
        <v>203</v>
      </c>
      <c r="B262" s="503"/>
      <c r="C262" s="503" t="str">
        <f>IF(入力ｼｰﾄ2!O262="","",入力ｼｰﾄ2!O262)</f>
        <v/>
      </c>
      <c r="D262" s="503"/>
      <c r="E262" s="503"/>
      <c r="F262" s="503"/>
      <c r="G262" s="503"/>
      <c r="H262" s="503"/>
      <c r="I262" s="506" t="e">
        <f>IF(入力ｼｰﾄ2!#REF!="","",入力ｼｰﾄ2!#REF!)</f>
        <v>#REF!</v>
      </c>
      <c r="J262" s="506"/>
      <c r="K262" s="506"/>
      <c r="L262" s="504">
        <f>IF(入力ｼｰﾄ2!U262="",0,入力ｼｰﾄ2!U262)</f>
        <v>0</v>
      </c>
      <c r="M262" s="504"/>
      <c r="N262" s="504"/>
      <c r="O262" s="504">
        <f>IF(入力ｼｰﾄ2!X262="",0,入力ｼｰﾄ2!X262)</f>
        <v>0</v>
      </c>
      <c r="P262" s="504"/>
      <c r="Q262" s="504"/>
      <c r="R262" s="504">
        <f>IF(入力ｼｰﾄ2!AA262="",0,入力ｼｰﾄ2!AA262)</f>
        <v>0</v>
      </c>
      <c r="S262" s="504"/>
      <c r="T262" s="504"/>
      <c r="U262" s="502">
        <f t="shared" si="40"/>
        <v>0</v>
      </c>
      <c r="V262" s="502"/>
      <c r="W262" s="502"/>
      <c r="X262" s="503">
        <f>IF(入力ｼｰﾄ2!AG262="",0,入力ｼｰﾄ2!AG262)</f>
        <v>0</v>
      </c>
      <c r="Y262" s="503"/>
      <c r="Z262" s="503"/>
      <c r="AA262" s="502">
        <f t="shared" si="41"/>
        <v>0</v>
      </c>
      <c r="AB262" s="502"/>
      <c r="AC262" s="502"/>
      <c r="AD262" s="502"/>
      <c r="AE262" s="501">
        <f>IF(入力ｼｰﾄ2!AN262="",0,入力ｼｰﾄ2!AN262)</f>
        <v>0</v>
      </c>
      <c r="AF262" s="501"/>
      <c r="AG262" s="501"/>
      <c r="AH262" s="501"/>
      <c r="AI262" s="501" t="str">
        <f>IF(OR(入力ｼｰﾄ2!BU262=TRUE,入力ｼｰﾄ2!BV262=TRUE),13500,IF(入力ｼｰﾄ2!BW262=TRUE,"内装材は","-"))</f>
        <v>-</v>
      </c>
      <c r="AJ262" s="501"/>
      <c r="AK262" s="501"/>
      <c r="AL262" s="501"/>
      <c r="AM262" s="501" t="str">
        <f>IF(AI262="-","-",IF(入力ｼｰﾄ2!BW262=TRUE,"併用付加",ROUNDDOWN(AA262*AI262,0)))</f>
        <v>-</v>
      </c>
      <c r="AN262" s="501"/>
      <c r="AO262" s="501"/>
      <c r="AP262" s="501"/>
      <c r="AQ262" s="501" t="e">
        <f>IF(AI262="-",入力ｼｰﾄ2!BX262,MIN((IF((AE262-AI262)&gt;0,AE262-AI262,0)),入力ｼｰﾄ2!BX262))</f>
        <v>#REF!</v>
      </c>
      <c r="AR262" s="501"/>
      <c r="AS262" s="501"/>
      <c r="AT262" s="501"/>
      <c r="AU262" s="501" t="e">
        <f t="shared" si="42"/>
        <v>#REF!</v>
      </c>
      <c r="AV262" s="501"/>
      <c r="AW262" s="501"/>
      <c r="AX262" s="501"/>
      <c r="AY262" s="493">
        <f t="shared" si="43"/>
        <v>0</v>
      </c>
      <c r="AZ262" s="494"/>
      <c r="BA262" s="494"/>
      <c r="BB262" s="494"/>
      <c r="BC262" s="494" t="e">
        <f t="shared" si="44"/>
        <v>#REF!</v>
      </c>
      <c r="BD262" s="494"/>
      <c r="BE262" s="494"/>
      <c r="BF262" s="494"/>
      <c r="BG262" s="494" t="e">
        <f t="shared" si="45"/>
        <v>#REF!</v>
      </c>
      <c r="BH262" s="494"/>
      <c r="BI262" s="494"/>
    </row>
    <row r="263" spans="1:61">
      <c r="A263" s="503">
        <v>204</v>
      </c>
      <c r="B263" s="503"/>
      <c r="C263" s="503" t="str">
        <f>IF(入力ｼｰﾄ2!O263="","",入力ｼｰﾄ2!O263)</f>
        <v/>
      </c>
      <c r="D263" s="503"/>
      <c r="E263" s="503"/>
      <c r="F263" s="503"/>
      <c r="G263" s="503"/>
      <c r="H263" s="503"/>
      <c r="I263" s="506" t="e">
        <f>IF(入力ｼｰﾄ2!#REF!="","",入力ｼｰﾄ2!#REF!)</f>
        <v>#REF!</v>
      </c>
      <c r="J263" s="506"/>
      <c r="K263" s="506"/>
      <c r="L263" s="504">
        <f>IF(入力ｼｰﾄ2!U263="",0,入力ｼｰﾄ2!U263)</f>
        <v>0</v>
      </c>
      <c r="M263" s="504"/>
      <c r="N263" s="504"/>
      <c r="O263" s="504">
        <f>IF(入力ｼｰﾄ2!X263="",0,入力ｼｰﾄ2!X263)</f>
        <v>0</v>
      </c>
      <c r="P263" s="504"/>
      <c r="Q263" s="504"/>
      <c r="R263" s="504">
        <f>IF(入力ｼｰﾄ2!AA263="",0,入力ｼｰﾄ2!AA263)</f>
        <v>0</v>
      </c>
      <c r="S263" s="504"/>
      <c r="T263" s="504"/>
      <c r="U263" s="502">
        <f t="shared" si="40"/>
        <v>0</v>
      </c>
      <c r="V263" s="502"/>
      <c r="W263" s="502"/>
      <c r="X263" s="503">
        <f>IF(入力ｼｰﾄ2!AG263="",0,入力ｼｰﾄ2!AG263)</f>
        <v>0</v>
      </c>
      <c r="Y263" s="503"/>
      <c r="Z263" s="503"/>
      <c r="AA263" s="502">
        <f t="shared" si="41"/>
        <v>0</v>
      </c>
      <c r="AB263" s="502"/>
      <c r="AC263" s="502"/>
      <c r="AD263" s="502"/>
      <c r="AE263" s="501">
        <f>IF(入力ｼｰﾄ2!AN263="",0,入力ｼｰﾄ2!AN263)</f>
        <v>0</v>
      </c>
      <c r="AF263" s="501"/>
      <c r="AG263" s="501"/>
      <c r="AH263" s="501"/>
      <c r="AI263" s="501" t="str">
        <f>IF(OR(入力ｼｰﾄ2!BU263=TRUE,入力ｼｰﾄ2!BV263=TRUE),13500,IF(入力ｼｰﾄ2!BW263=TRUE,"内装材は","-"))</f>
        <v>-</v>
      </c>
      <c r="AJ263" s="501"/>
      <c r="AK263" s="501"/>
      <c r="AL263" s="501"/>
      <c r="AM263" s="501" t="str">
        <f>IF(AI263="-","-",IF(入力ｼｰﾄ2!BW263=TRUE,"併用付加",ROUNDDOWN(AA263*AI263,0)))</f>
        <v>-</v>
      </c>
      <c r="AN263" s="501"/>
      <c r="AO263" s="501"/>
      <c r="AP263" s="501"/>
      <c r="AQ263" s="501" t="e">
        <f>IF(AI263="-",入力ｼｰﾄ2!BX263,MIN((IF((AE263-AI263)&gt;0,AE263-AI263,0)),入力ｼｰﾄ2!BX263))</f>
        <v>#REF!</v>
      </c>
      <c r="AR263" s="501"/>
      <c r="AS263" s="501"/>
      <c r="AT263" s="501"/>
      <c r="AU263" s="501" t="e">
        <f t="shared" si="42"/>
        <v>#REF!</v>
      </c>
      <c r="AV263" s="501"/>
      <c r="AW263" s="501"/>
      <c r="AX263" s="501"/>
      <c r="AY263" s="493">
        <f t="shared" si="43"/>
        <v>0</v>
      </c>
      <c r="AZ263" s="494"/>
      <c r="BA263" s="494"/>
      <c r="BB263" s="494"/>
      <c r="BC263" s="494" t="e">
        <f t="shared" si="44"/>
        <v>#REF!</v>
      </c>
      <c r="BD263" s="494"/>
      <c r="BE263" s="494"/>
      <c r="BF263" s="494"/>
      <c r="BG263" s="494" t="e">
        <f t="shared" si="45"/>
        <v>#REF!</v>
      </c>
      <c r="BH263" s="494"/>
      <c r="BI263" s="494"/>
    </row>
    <row r="264" spans="1:61">
      <c r="A264" s="503">
        <v>205</v>
      </c>
      <c r="B264" s="503"/>
      <c r="C264" s="503" t="str">
        <f>IF(入力ｼｰﾄ2!O264="","",入力ｼｰﾄ2!O264)</f>
        <v/>
      </c>
      <c r="D264" s="503"/>
      <c r="E264" s="503"/>
      <c r="F264" s="503"/>
      <c r="G264" s="503"/>
      <c r="H264" s="503"/>
      <c r="I264" s="506" t="e">
        <f>IF(入力ｼｰﾄ2!#REF!="","",入力ｼｰﾄ2!#REF!)</f>
        <v>#REF!</v>
      </c>
      <c r="J264" s="506"/>
      <c r="K264" s="506"/>
      <c r="L264" s="504">
        <f>IF(入力ｼｰﾄ2!U264="",0,入力ｼｰﾄ2!U264)</f>
        <v>0</v>
      </c>
      <c r="M264" s="504"/>
      <c r="N264" s="504"/>
      <c r="O264" s="504">
        <f>IF(入力ｼｰﾄ2!X264="",0,入力ｼｰﾄ2!X264)</f>
        <v>0</v>
      </c>
      <c r="P264" s="504"/>
      <c r="Q264" s="504"/>
      <c r="R264" s="504">
        <f>IF(入力ｼｰﾄ2!AA264="",0,入力ｼｰﾄ2!AA264)</f>
        <v>0</v>
      </c>
      <c r="S264" s="504"/>
      <c r="T264" s="504"/>
      <c r="U264" s="502">
        <f t="shared" si="40"/>
        <v>0</v>
      </c>
      <c r="V264" s="502"/>
      <c r="W264" s="502"/>
      <c r="X264" s="503">
        <f>IF(入力ｼｰﾄ2!AG264="",0,入力ｼｰﾄ2!AG264)</f>
        <v>0</v>
      </c>
      <c r="Y264" s="503"/>
      <c r="Z264" s="503"/>
      <c r="AA264" s="502">
        <f t="shared" si="41"/>
        <v>0</v>
      </c>
      <c r="AB264" s="502"/>
      <c r="AC264" s="502"/>
      <c r="AD264" s="502"/>
      <c r="AE264" s="501">
        <f>IF(入力ｼｰﾄ2!AN264="",0,入力ｼｰﾄ2!AN264)</f>
        <v>0</v>
      </c>
      <c r="AF264" s="501"/>
      <c r="AG264" s="501"/>
      <c r="AH264" s="501"/>
      <c r="AI264" s="501" t="str">
        <f>IF(OR(入力ｼｰﾄ2!BU264=TRUE,入力ｼｰﾄ2!BV264=TRUE),13500,IF(入力ｼｰﾄ2!BW264=TRUE,"内装材は","-"))</f>
        <v>-</v>
      </c>
      <c r="AJ264" s="501"/>
      <c r="AK264" s="501"/>
      <c r="AL264" s="501"/>
      <c r="AM264" s="501" t="str">
        <f>IF(AI264="-","-",IF(入力ｼｰﾄ2!BW264=TRUE,"併用付加",ROUNDDOWN(AA264*AI264,0)))</f>
        <v>-</v>
      </c>
      <c r="AN264" s="501"/>
      <c r="AO264" s="501"/>
      <c r="AP264" s="501"/>
      <c r="AQ264" s="501" t="e">
        <f>IF(AI264="-",入力ｼｰﾄ2!BX264,MIN((IF((AE264-AI264)&gt;0,AE264-AI264,0)),入力ｼｰﾄ2!BX264))</f>
        <v>#REF!</v>
      </c>
      <c r="AR264" s="501"/>
      <c r="AS264" s="501"/>
      <c r="AT264" s="501"/>
      <c r="AU264" s="501" t="e">
        <f t="shared" si="42"/>
        <v>#REF!</v>
      </c>
      <c r="AV264" s="501"/>
      <c r="AW264" s="501"/>
      <c r="AX264" s="501"/>
      <c r="AY264" s="493">
        <f t="shared" si="43"/>
        <v>0</v>
      </c>
      <c r="AZ264" s="494"/>
      <c r="BA264" s="494"/>
      <c r="BB264" s="494"/>
      <c r="BC264" s="494" t="e">
        <f t="shared" si="44"/>
        <v>#REF!</v>
      </c>
      <c r="BD264" s="494"/>
      <c r="BE264" s="494"/>
      <c r="BF264" s="494"/>
      <c r="BG264" s="494" t="e">
        <f t="shared" si="45"/>
        <v>#REF!</v>
      </c>
      <c r="BH264" s="494"/>
      <c r="BI264" s="494"/>
    </row>
    <row r="265" spans="1:61">
      <c r="A265" s="503">
        <v>206</v>
      </c>
      <c r="B265" s="503"/>
      <c r="C265" s="503" t="str">
        <f>IF(入力ｼｰﾄ2!O265="","",入力ｼｰﾄ2!O265)</f>
        <v/>
      </c>
      <c r="D265" s="503"/>
      <c r="E265" s="503"/>
      <c r="F265" s="503"/>
      <c r="G265" s="503"/>
      <c r="H265" s="503"/>
      <c r="I265" s="506" t="e">
        <f>IF(入力ｼｰﾄ2!#REF!="","",入力ｼｰﾄ2!#REF!)</f>
        <v>#REF!</v>
      </c>
      <c r="J265" s="506"/>
      <c r="K265" s="506"/>
      <c r="L265" s="504">
        <f>IF(入力ｼｰﾄ2!U265="",0,入力ｼｰﾄ2!U265)</f>
        <v>0</v>
      </c>
      <c r="M265" s="504"/>
      <c r="N265" s="504"/>
      <c r="O265" s="504">
        <f>IF(入力ｼｰﾄ2!X265="",0,入力ｼｰﾄ2!X265)</f>
        <v>0</v>
      </c>
      <c r="P265" s="504"/>
      <c r="Q265" s="504"/>
      <c r="R265" s="504">
        <f>IF(入力ｼｰﾄ2!AA265="",0,入力ｼｰﾄ2!AA265)</f>
        <v>0</v>
      </c>
      <c r="S265" s="504"/>
      <c r="T265" s="504"/>
      <c r="U265" s="502">
        <f t="shared" si="40"/>
        <v>0</v>
      </c>
      <c r="V265" s="502"/>
      <c r="W265" s="502"/>
      <c r="X265" s="503">
        <f>IF(入力ｼｰﾄ2!AG265="",0,入力ｼｰﾄ2!AG265)</f>
        <v>0</v>
      </c>
      <c r="Y265" s="503"/>
      <c r="Z265" s="503"/>
      <c r="AA265" s="502">
        <f t="shared" si="41"/>
        <v>0</v>
      </c>
      <c r="AB265" s="502"/>
      <c r="AC265" s="502"/>
      <c r="AD265" s="502"/>
      <c r="AE265" s="501">
        <f>IF(入力ｼｰﾄ2!AN265="",0,入力ｼｰﾄ2!AN265)</f>
        <v>0</v>
      </c>
      <c r="AF265" s="501"/>
      <c r="AG265" s="501"/>
      <c r="AH265" s="501"/>
      <c r="AI265" s="501" t="str">
        <f>IF(OR(入力ｼｰﾄ2!BU265=TRUE,入力ｼｰﾄ2!BV265=TRUE),13500,IF(入力ｼｰﾄ2!BW265=TRUE,"内装材は","-"))</f>
        <v>-</v>
      </c>
      <c r="AJ265" s="501"/>
      <c r="AK265" s="501"/>
      <c r="AL265" s="501"/>
      <c r="AM265" s="501" t="str">
        <f>IF(AI265="-","-",IF(入力ｼｰﾄ2!BW265=TRUE,"併用付加",ROUNDDOWN(AA265*AI265,0)))</f>
        <v>-</v>
      </c>
      <c r="AN265" s="501"/>
      <c r="AO265" s="501"/>
      <c r="AP265" s="501"/>
      <c r="AQ265" s="501" t="e">
        <f>IF(AI265="-",入力ｼｰﾄ2!BX265,MIN((IF((AE265-AI265)&gt;0,AE265-AI265,0)),入力ｼｰﾄ2!BX265))</f>
        <v>#REF!</v>
      </c>
      <c r="AR265" s="501"/>
      <c r="AS265" s="501"/>
      <c r="AT265" s="501"/>
      <c r="AU265" s="501" t="e">
        <f t="shared" si="42"/>
        <v>#REF!</v>
      </c>
      <c r="AV265" s="501"/>
      <c r="AW265" s="501"/>
      <c r="AX265" s="501"/>
      <c r="AY265" s="493">
        <f t="shared" si="43"/>
        <v>0</v>
      </c>
      <c r="AZ265" s="494"/>
      <c r="BA265" s="494"/>
      <c r="BB265" s="494"/>
      <c r="BC265" s="494" t="e">
        <f t="shared" si="44"/>
        <v>#REF!</v>
      </c>
      <c r="BD265" s="494"/>
      <c r="BE265" s="494"/>
      <c r="BF265" s="494"/>
      <c r="BG265" s="494" t="e">
        <f t="shared" si="45"/>
        <v>#REF!</v>
      </c>
      <c r="BH265" s="494"/>
      <c r="BI265" s="494"/>
    </row>
    <row r="266" spans="1:61">
      <c r="A266" s="503">
        <v>207</v>
      </c>
      <c r="B266" s="503"/>
      <c r="C266" s="503" t="str">
        <f>IF(入力ｼｰﾄ2!O266="","",入力ｼｰﾄ2!O266)</f>
        <v/>
      </c>
      <c r="D266" s="503"/>
      <c r="E266" s="503"/>
      <c r="F266" s="503"/>
      <c r="G266" s="503"/>
      <c r="H266" s="503"/>
      <c r="I266" s="506" t="e">
        <f>IF(入力ｼｰﾄ2!#REF!="","",入力ｼｰﾄ2!#REF!)</f>
        <v>#REF!</v>
      </c>
      <c r="J266" s="506"/>
      <c r="K266" s="506"/>
      <c r="L266" s="504">
        <f>IF(入力ｼｰﾄ2!U266="",0,入力ｼｰﾄ2!U266)</f>
        <v>0</v>
      </c>
      <c r="M266" s="504"/>
      <c r="N266" s="504"/>
      <c r="O266" s="504">
        <f>IF(入力ｼｰﾄ2!X266="",0,入力ｼｰﾄ2!X266)</f>
        <v>0</v>
      </c>
      <c r="P266" s="504"/>
      <c r="Q266" s="504"/>
      <c r="R266" s="504">
        <f>IF(入力ｼｰﾄ2!AA266="",0,入力ｼｰﾄ2!AA266)</f>
        <v>0</v>
      </c>
      <c r="S266" s="504"/>
      <c r="T266" s="504"/>
      <c r="U266" s="502">
        <f t="shared" si="40"/>
        <v>0</v>
      </c>
      <c r="V266" s="502"/>
      <c r="W266" s="502"/>
      <c r="X266" s="503">
        <f>IF(入力ｼｰﾄ2!AG266="",0,入力ｼｰﾄ2!AG266)</f>
        <v>0</v>
      </c>
      <c r="Y266" s="503"/>
      <c r="Z266" s="503"/>
      <c r="AA266" s="502">
        <f t="shared" si="41"/>
        <v>0</v>
      </c>
      <c r="AB266" s="502"/>
      <c r="AC266" s="502"/>
      <c r="AD266" s="502"/>
      <c r="AE266" s="501">
        <f>IF(入力ｼｰﾄ2!AN266="",0,入力ｼｰﾄ2!AN266)</f>
        <v>0</v>
      </c>
      <c r="AF266" s="501"/>
      <c r="AG266" s="501"/>
      <c r="AH266" s="501"/>
      <c r="AI266" s="501" t="str">
        <f>IF(OR(入力ｼｰﾄ2!BU266=TRUE,入力ｼｰﾄ2!BV266=TRUE),13500,IF(入力ｼｰﾄ2!BW266=TRUE,"内装材は","-"))</f>
        <v>-</v>
      </c>
      <c r="AJ266" s="501"/>
      <c r="AK266" s="501"/>
      <c r="AL266" s="501"/>
      <c r="AM266" s="501" t="str">
        <f>IF(AI266="-","-",IF(入力ｼｰﾄ2!BW266=TRUE,"併用付加",ROUNDDOWN(AA266*AI266,0)))</f>
        <v>-</v>
      </c>
      <c r="AN266" s="501"/>
      <c r="AO266" s="501"/>
      <c r="AP266" s="501"/>
      <c r="AQ266" s="501" t="e">
        <f>IF(AI266="-",入力ｼｰﾄ2!BX266,MIN((IF((AE266-AI266)&gt;0,AE266-AI266,0)),入力ｼｰﾄ2!BX266))</f>
        <v>#REF!</v>
      </c>
      <c r="AR266" s="501"/>
      <c r="AS266" s="501"/>
      <c r="AT266" s="501"/>
      <c r="AU266" s="501" t="e">
        <f t="shared" si="42"/>
        <v>#REF!</v>
      </c>
      <c r="AV266" s="501"/>
      <c r="AW266" s="501"/>
      <c r="AX266" s="501"/>
      <c r="AY266" s="493">
        <f t="shared" si="43"/>
        <v>0</v>
      </c>
      <c r="AZ266" s="494"/>
      <c r="BA266" s="494"/>
      <c r="BB266" s="494"/>
      <c r="BC266" s="494" t="e">
        <f t="shared" si="44"/>
        <v>#REF!</v>
      </c>
      <c r="BD266" s="494"/>
      <c r="BE266" s="494"/>
      <c r="BF266" s="494"/>
      <c r="BG266" s="494" t="e">
        <f t="shared" si="45"/>
        <v>#REF!</v>
      </c>
      <c r="BH266" s="494"/>
      <c r="BI266" s="494"/>
    </row>
    <row r="267" spans="1:61">
      <c r="A267" s="503">
        <v>208</v>
      </c>
      <c r="B267" s="503"/>
      <c r="C267" s="503" t="str">
        <f>IF(入力ｼｰﾄ2!O267="","",入力ｼｰﾄ2!O267)</f>
        <v/>
      </c>
      <c r="D267" s="503"/>
      <c r="E267" s="503"/>
      <c r="F267" s="503"/>
      <c r="G267" s="503"/>
      <c r="H267" s="503"/>
      <c r="I267" s="506" t="e">
        <f>IF(入力ｼｰﾄ2!#REF!="","",入力ｼｰﾄ2!#REF!)</f>
        <v>#REF!</v>
      </c>
      <c r="J267" s="506"/>
      <c r="K267" s="506"/>
      <c r="L267" s="504">
        <f>IF(入力ｼｰﾄ2!U267="",0,入力ｼｰﾄ2!U267)</f>
        <v>0</v>
      </c>
      <c r="M267" s="504"/>
      <c r="N267" s="504"/>
      <c r="O267" s="504">
        <f>IF(入力ｼｰﾄ2!X267="",0,入力ｼｰﾄ2!X267)</f>
        <v>0</v>
      </c>
      <c r="P267" s="504"/>
      <c r="Q267" s="504"/>
      <c r="R267" s="504">
        <f>IF(入力ｼｰﾄ2!AA267="",0,入力ｼｰﾄ2!AA267)</f>
        <v>0</v>
      </c>
      <c r="S267" s="504"/>
      <c r="T267" s="504"/>
      <c r="U267" s="502">
        <f t="shared" si="40"/>
        <v>0</v>
      </c>
      <c r="V267" s="502"/>
      <c r="W267" s="502"/>
      <c r="X267" s="503">
        <f>IF(入力ｼｰﾄ2!AG267="",0,入力ｼｰﾄ2!AG267)</f>
        <v>0</v>
      </c>
      <c r="Y267" s="503"/>
      <c r="Z267" s="503"/>
      <c r="AA267" s="502">
        <f t="shared" si="41"/>
        <v>0</v>
      </c>
      <c r="AB267" s="502"/>
      <c r="AC267" s="502"/>
      <c r="AD267" s="502"/>
      <c r="AE267" s="501">
        <f>IF(入力ｼｰﾄ2!AN267="",0,入力ｼｰﾄ2!AN267)</f>
        <v>0</v>
      </c>
      <c r="AF267" s="501"/>
      <c r="AG267" s="501"/>
      <c r="AH267" s="501"/>
      <c r="AI267" s="501" t="str">
        <f>IF(OR(入力ｼｰﾄ2!BU267=TRUE,入力ｼｰﾄ2!BV267=TRUE),13500,IF(入力ｼｰﾄ2!BW267=TRUE,"内装材は","-"))</f>
        <v>-</v>
      </c>
      <c r="AJ267" s="501"/>
      <c r="AK267" s="501"/>
      <c r="AL267" s="501"/>
      <c r="AM267" s="501" t="str">
        <f>IF(AI267="-","-",IF(入力ｼｰﾄ2!BW267=TRUE,"併用付加",ROUNDDOWN(AA267*AI267,0)))</f>
        <v>-</v>
      </c>
      <c r="AN267" s="501"/>
      <c r="AO267" s="501"/>
      <c r="AP267" s="501"/>
      <c r="AQ267" s="501" t="e">
        <f>IF(AI267="-",入力ｼｰﾄ2!BX267,MIN((IF((AE267-AI267)&gt;0,AE267-AI267,0)),入力ｼｰﾄ2!BX267))</f>
        <v>#REF!</v>
      </c>
      <c r="AR267" s="501"/>
      <c r="AS267" s="501"/>
      <c r="AT267" s="501"/>
      <c r="AU267" s="501" t="e">
        <f t="shared" si="42"/>
        <v>#REF!</v>
      </c>
      <c r="AV267" s="501"/>
      <c r="AW267" s="501"/>
      <c r="AX267" s="501"/>
      <c r="AY267" s="493">
        <f t="shared" si="43"/>
        <v>0</v>
      </c>
      <c r="AZ267" s="494"/>
      <c r="BA267" s="494"/>
      <c r="BB267" s="494"/>
      <c r="BC267" s="494" t="e">
        <f t="shared" si="44"/>
        <v>#REF!</v>
      </c>
      <c r="BD267" s="494"/>
      <c r="BE267" s="494"/>
      <c r="BF267" s="494"/>
      <c r="BG267" s="494" t="e">
        <f t="shared" si="45"/>
        <v>#REF!</v>
      </c>
      <c r="BH267" s="494"/>
      <c r="BI267" s="494"/>
    </row>
    <row r="268" spans="1:61">
      <c r="A268" s="503">
        <v>209</v>
      </c>
      <c r="B268" s="503"/>
      <c r="C268" s="503" t="str">
        <f>IF(入力ｼｰﾄ2!O268="","",入力ｼｰﾄ2!O268)</f>
        <v/>
      </c>
      <c r="D268" s="503"/>
      <c r="E268" s="503"/>
      <c r="F268" s="503"/>
      <c r="G268" s="503"/>
      <c r="H268" s="503"/>
      <c r="I268" s="506" t="e">
        <f>IF(入力ｼｰﾄ2!#REF!="","",入力ｼｰﾄ2!#REF!)</f>
        <v>#REF!</v>
      </c>
      <c r="J268" s="506"/>
      <c r="K268" s="506"/>
      <c r="L268" s="504">
        <f>IF(入力ｼｰﾄ2!U268="",0,入力ｼｰﾄ2!U268)</f>
        <v>0</v>
      </c>
      <c r="M268" s="504"/>
      <c r="N268" s="504"/>
      <c r="O268" s="504">
        <f>IF(入力ｼｰﾄ2!X268="",0,入力ｼｰﾄ2!X268)</f>
        <v>0</v>
      </c>
      <c r="P268" s="504"/>
      <c r="Q268" s="504"/>
      <c r="R268" s="504">
        <f>IF(入力ｼｰﾄ2!AA268="",0,入力ｼｰﾄ2!AA268)</f>
        <v>0</v>
      </c>
      <c r="S268" s="504"/>
      <c r="T268" s="504"/>
      <c r="U268" s="502">
        <f t="shared" si="40"/>
        <v>0</v>
      </c>
      <c r="V268" s="502"/>
      <c r="W268" s="502"/>
      <c r="X268" s="503">
        <f>IF(入力ｼｰﾄ2!AG268="",0,入力ｼｰﾄ2!AG268)</f>
        <v>0</v>
      </c>
      <c r="Y268" s="503"/>
      <c r="Z268" s="503"/>
      <c r="AA268" s="502">
        <f t="shared" si="41"/>
        <v>0</v>
      </c>
      <c r="AB268" s="502"/>
      <c r="AC268" s="502"/>
      <c r="AD268" s="502"/>
      <c r="AE268" s="501">
        <f>IF(入力ｼｰﾄ2!AN268="",0,入力ｼｰﾄ2!AN268)</f>
        <v>0</v>
      </c>
      <c r="AF268" s="501"/>
      <c r="AG268" s="501"/>
      <c r="AH268" s="501"/>
      <c r="AI268" s="501" t="str">
        <f>IF(OR(入力ｼｰﾄ2!BU268=TRUE,入力ｼｰﾄ2!BV268=TRUE),13500,IF(入力ｼｰﾄ2!BW268=TRUE,"内装材は","-"))</f>
        <v>-</v>
      </c>
      <c r="AJ268" s="501"/>
      <c r="AK268" s="501"/>
      <c r="AL268" s="501"/>
      <c r="AM268" s="501" t="str">
        <f>IF(AI268="-","-",IF(入力ｼｰﾄ2!BW268=TRUE,"併用付加",ROUNDDOWN(AA268*AI268,0)))</f>
        <v>-</v>
      </c>
      <c r="AN268" s="501"/>
      <c r="AO268" s="501"/>
      <c r="AP268" s="501"/>
      <c r="AQ268" s="501" t="e">
        <f>IF(AI268="-",入力ｼｰﾄ2!BX268,MIN((IF((AE268-AI268)&gt;0,AE268-AI268,0)),入力ｼｰﾄ2!BX268))</f>
        <v>#REF!</v>
      </c>
      <c r="AR268" s="501"/>
      <c r="AS268" s="501"/>
      <c r="AT268" s="501"/>
      <c r="AU268" s="501" t="e">
        <f t="shared" si="42"/>
        <v>#REF!</v>
      </c>
      <c r="AV268" s="501"/>
      <c r="AW268" s="501"/>
      <c r="AX268" s="501"/>
      <c r="AY268" s="493">
        <f t="shared" si="43"/>
        <v>0</v>
      </c>
      <c r="AZ268" s="494"/>
      <c r="BA268" s="494"/>
      <c r="BB268" s="494"/>
      <c r="BC268" s="494" t="e">
        <f t="shared" si="44"/>
        <v>#REF!</v>
      </c>
      <c r="BD268" s="494"/>
      <c r="BE268" s="494"/>
      <c r="BF268" s="494"/>
      <c r="BG268" s="494" t="e">
        <f t="shared" si="45"/>
        <v>#REF!</v>
      </c>
      <c r="BH268" s="494"/>
      <c r="BI268" s="494"/>
    </row>
    <row r="269" spans="1:61">
      <c r="A269" s="503">
        <v>210</v>
      </c>
      <c r="B269" s="503"/>
      <c r="C269" s="503" t="str">
        <f>IF(入力ｼｰﾄ2!O269="","",入力ｼｰﾄ2!O269)</f>
        <v/>
      </c>
      <c r="D269" s="503"/>
      <c r="E269" s="503"/>
      <c r="F269" s="503"/>
      <c r="G269" s="503"/>
      <c r="H269" s="503"/>
      <c r="I269" s="506" t="e">
        <f>IF(入力ｼｰﾄ2!#REF!="","",入力ｼｰﾄ2!#REF!)</f>
        <v>#REF!</v>
      </c>
      <c r="J269" s="506"/>
      <c r="K269" s="506"/>
      <c r="L269" s="504">
        <f>IF(入力ｼｰﾄ2!U269="",0,入力ｼｰﾄ2!U269)</f>
        <v>0</v>
      </c>
      <c r="M269" s="504"/>
      <c r="N269" s="504"/>
      <c r="O269" s="504">
        <f>IF(入力ｼｰﾄ2!X269="",0,入力ｼｰﾄ2!X269)</f>
        <v>0</v>
      </c>
      <c r="P269" s="504"/>
      <c r="Q269" s="504"/>
      <c r="R269" s="504">
        <f>IF(入力ｼｰﾄ2!AA269="",0,入力ｼｰﾄ2!AA269)</f>
        <v>0</v>
      </c>
      <c r="S269" s="504"/>
      <c r="T269" s="504"/>
      <c r="U269" s="502">
        <f t="shared" si="40"/>
        <v>0</v>
      </c>
      <c r="V269" s="502"/>
      <c r="W269" s="502"/>
      <c r="X269" s="503">
        <f>IF(入力ｼｰﾄ2!AG269="",0,入力ｼｰﾄ2!AG269)</f>
        <v>0</v>
      </c>
      <c r="Y269" s="503"/>
      <c r="Z269" s="503"/>
      <c r="AA269" s="502">
        <f t="shared" si="41"/>
        <v>0</v>
      </c>
      <c r="AB269" s="502"/>
      <c r="AC269" s="502"/>
      <c r="AD269" s="502"/>
      <c r="AE269" s="501">
        <f>IF(入力ｼｰﾄ2!AN269="",0,入力ｼｰﾄ2!AN269)</f>
        <v>0</v>
      </c>
      <c r="AF269" s="501"/>
      <c r="AG269" s="501"/>
      <c r="AH269" s="501"/>
      <c r="AI269" s="501" t="str">
        <f>IF(OR(入力ｼｰﾄ2!BU269=TRUE,入力ｼｰﾄ2!BV269=TRUE),13500,IF(入力ｼｰﾄ2!BW269=TRUE,"内装材は","-"))</f>
        <v>-</v>
      </c>
      <c r="AJ269" s="501"/>
      <c r="AK269" s="501"/>
      <c r="AL269" s="501"/>
      <c r="AM269" s="501" t="str">
        <f>IF(AI269="-","-",IF(入力ｼｰﾄ2!BW269=TRUE,"併用付加",ROUNDDOWN(AA269*AI269,0)))</f>
        <v>-</v>
      </c>
      <c r="AN269" s="501"/>
      <c r="AO269" s="501"/>
      <c r="AP269" s="501"/>
      <c r="AQ269" s="501" t="e">
        <f>IF(AI269="-",入力ｼｰﾄ2!BX269,MIN((IF((AE269-AI269)&gt;0,AE269-AI269,0)),入力ｼｰﾄ2!BX269))</f>
        <v>#REF!</v>
      </c>
      <c r="AR269" s="501"/>
      <c r="AS269" s="501"/>
      <c r="AT269" s="501"/>
      <c r="AU269" s="501" t="e">
        <f t="shared" si="42"/>
        <v>#REF!</v>
      </c>
      <c r="AV269" s="501"/>
      <c r="AW269" s="501"/>
      <c r="AX269" s="501"/>
      <c r="AY269" s="493">
        <f t="shared" si="43"/>
        <v>0</v>
      </c>
      <c r="AZ269" s="494"/>
      <c r="BA269" s="494"/>
      <c r="BB269" s="494"/>
      <c r="BC269" s="494" t="e">
        <f t="shared" si="44"/>
        <v>#REF!</v>
      </c>
      <c r="BD269" s="494"/>
      <c r="BE269" s="494"/>
      <c r="BF269" s="494"/>
      <c r="BG269" s="494" t="e">
        <f t="shared" si="45"/>
        <v>#REF!</v>
      </c>
      <c r="BH269" s="494"/>
      <c r="BI269" s="494"/>
    </row>
    <row r="270" spans="1:61">
      <c r="A270" s="503"/>
      <c r="B270" s="503"/>
      <c r="C270" s="503" t="s">
        <v>13</v>
      </c>
      <c r="D270" s="503"/>
      <c r="E270" s="503"/>
      <c r="F270" s="503"/>
      <c r="G270" s="503"/>
      <c r="H270" s="503"/>
      <c r="I270" s="503"/>
      <c r="J270" s="503"/>
      <c r="K270" s="503"/>
      <c r="L270" s="504"/>
      <c r="M270" s="504"/>
      <c r="N270" s="504"/>
      <c r="O270" s="504"/>
      <c r="P270" s="504"/>
      <c r="Q270" s="504"/>
      <c r="R270" s="504"/>
      <c r="S270" s="504"/>
      <c r="T270" s="504"/>
      <c r="U270" s="504"/>
      <c r="V270" s="504"/>
      <c r="W270" s="504"/>
      <c r="X270" s="505"/>
      <c r="Y270" s="505"/>
      <c r="Z270" s="505"/>
      <c r="AA270" s="502">
        <f>IF(C270="","",SUM(AA240:AD269))</f>
        <v>0</v>
      </c>
      <c r="AB270" s="502"/>
      <c r="AC270" s="502"/>
      <c r="AD270" s="502"/>
      <c r="AE270" s="502"/>
      <c r="AF270" s="502"/>
      <c r="AG270" s="502"/>
      <c r="AH270" s="502"/>
      <c r="AI270" s="501"/>
      <c r="AJ270" s="501"/>
      <c r="AK270" s="501"/>
      <c r="AL270" s="501"/>
      <c r="AM270" s="501">
        <f>IF(C270="","",SUM(AM240:AP269))</f>
        <v>0</v>
      </c>
      <c r="AN270" s="501"/>
      <c r="AO270" s="501"/>
      <c r="AP270" s="501"/>
      <c r="AQ270" s="501"/>
      <c r="AR270" s="501"/>
      <c r="AS270" s="501"/>
      <c r="AT270" s="501"/>
      <c r="AU270" s="501" t="e">
        <f>IF(C270="","",SUM(AU240:AX269))</f>
        <v>#REF!</v>
      </c>
      <c r="AV270" s="501"/>
      <c r="AW270" s="501"/>
      <c r="AX270" s="501"/>
      <c r="AY270" s="129"/>
      <c r="AZ270" s="129"/>
      <c r="BA270" s="129"/>
      <c r="BB270" s="129"/>
      <c r="BC270" s="129"/>
      <c r="BD270" s="129"/>
      <c r="BE270" s="129"/>
      <c r="BF270" s="129"/>
      <c r="BG270" s="129"/>
      <c r="BH270" s="129"/>
      <c r="BI270" s="129"/>
    </row>
    <row r="271" spans="1:61">
      <c r="A271" s="503"/>
      <c r="B271" s="503"/>
      <c r="C271" s="503"/>
      <c r="D271" s="503"/>
      <c r="E271" s="503"/>
      <c r="F271" s="503"/>
      <c r="G271" s="503"/>
      <c r="H271" s="503"/>
      <c r="I271" s="503"/>
      <c r="J271" s="503"/>
      <c r="K271" s="503"/>
      <c r="L271" s="504"/>
      <c r="M271" s="504"/>
      <c r="N271" s="504"/>
      <c r="O271" s="504"/>
      <c r="P271" s="504"/>
      <c r="Q271" s="504"/>
      <c r="R271" s="504"/>
      <c r="S271" s="504"/>
      <c r="T271" s="504"/>
      <c r="U271" s="504"/>
      <c r="V271" s="504"/>
      <c r="W271" s="504"/>
      <c r="X271" s="505"/>
      <c r="Y271" s="505"/>
      <c r="Z271" s="505"/>
      <c r="AA271" s="502"/>
      <c r="AB271" s="502"/>
      <c r="AC271" s="502"/>
      <c r="AD271" s="502"/>
      <c r="AE271" s="502"/>
      <c r="AF271" s="502"/>
      <c r="AG271" s="502"/>
      <c r="AH271" s="502"/>
      <c r="AI271" s="501"/>
      <c r="AJ271" s="501"/>
      <c r="AK271" s="501"/>
      <c r="AL271" s="501"/>
      <c r="AM271" s="501"/>
      <c r="AN271" s="501"/>
      <c r="AO271" s="501"/>
      <c r="AP271" s="501"/>
      <c r="AQ271" s="501"/>
      <c r="AR271" s="501"/>
      <c r="AS271" s="501"/>
      <c r="AT271" s="501"/>
      <c r="AU271" s="501"/>
      <c r="AV271" s="501"/>
      <c r="AW271" s="501"/>
      <c r="AX271" s="501"/>
      <c r="AY271" s="129"/>
      <c r="AZ271" s="129"/>
      <c r="BA271" s="129"/>
      <c r="BB271" s="129"/>
      <c r="BC271" s="129"/>
      <c r="BD271" s="129"/>
      <c r="BE271" s="129"/>
      <c r="BF271" s="129"/>
      <c r="BG271" s="129"/>
      <c r="BH271" s="129"/>
      <c r="BI271" s="129"/>
    </row>
    <row r="272" spans="1:61">
      <c r="A272" s="503"/>
      <c r="B272" s="503"/>
      <c r="C272" s="503" t="str">
        <f>IF(C279="","合計","")</f>
        <v>合計</v>
      </c>
      <c r="D272" s="503"/>
      <c r="E272" s="503"/>
      <c r="F272" s="503"/>
      <c r="G272" s="503"/>
      <c r="H272" s="503"/>
      <c r="I272" s="503"/>
      <c r="J272" s="503"/>
      <c r="K272" s="503"/>
      <c r="L272" s="504"/>
      <c r="M272" s="504"/>
      <c r="N272" s="504"/>
      <c r="O272" s="504"/>
      <c r="P272" s="504"/>
      <c r="Q272" s="504"/>
      <c r="R272" s="504"/>
      <c r="S272" s="504"/>
      <c r="T272" s="504"/>
      <c r="U272" s="504"/>
      <c r="V272" s="504"/>
      <c r="W272" s="504"/>
      <c r="X272" s="505"/>
      <c r="Y272" s="505"/>
      <c r="Z272" s="505"/>
      <c r="AA272" s="502">
        <f>IF(C270="","",AA36+AA75+AA114+AA153+AA192+AA231+AA270)</f>
        <v>13.4307</v>
      </c>
      <c r="AB272" s="502"/>
      <c r="AC272" s="502"/>
      <c r="AD272" s="502"/>
      <c r="AE272" s="501"/>
      <c r="AF272" s="501"/>
      <c r="AG272" s="501"/>
      <c r="AH272" s="501"/>
      <c r="AI272" s="501"/>
      <c r="AJ272" s="501"/>
      <c r="AK272" s="501"/>
      <c r="AL272" s="501"/>
      <c r="AM272" s="501">
        <f>IF(C272="","",AM36+AM75+AM114+AM153+AM192+AM231+AM270)</f>
        <v>1979503</v>
      </c>
      <c r="AN272" s="501"/>
      <c r="AO272" s="501"/>
      <c r="AP272" s="501"/>
      <c r="AQ272" s="501"/>
      <c r="AR272" s="501"/>
      <c r="AS272" s="501"/>
      <c r="AT272" s="501"/>
      <c r="AU272" s="501" t="e">
        <f>IF(C272="","",AU36+AU75+AU114+AU153+AU192+AU231+AU270)</f>
        <v>#REF!</v>
      </c>
      <c r="AV272" s="501"/>
      <c r="AW272" s="501"/>
      <c r="AX272" s="501"/>
      <c r="AY272" s="129"/>
      <c r="AZ272" s="129"/>
      <c r="BA272" s="129"/>
      <c r="BB272" s="129"/>
      <c r="BC272" s="129"/>
      <c r="BD272" s="129"/>
      <c r="BE272" s="129"/>
      <c r="BF272" s="129"/>
      <c r="BG272" s="129"/>
      <c r="BH272" s="129"/>
      <c r="BI272" s="129"/>
    </row>
    <row r="273" spans="1:61">
      <c r="A273" s="503"/>
      <c r="B273" s="503"/>
      <c r="C273" s="503"/>
      <c r="D273" s="503"/>
      <c r="E273" s="503"/>
      <c r="F273" s="503"/>
      <c r="G273" s="503"/>
      <c r="H273" s="503"/>
      <c r="I273" s="503"/>
      <c r="J273" s="503"/>
      <c r="K273" s="503"/>
      <c r="L273" s="504"/>
      <c r="M273" s="504"/>
      <c r="N273" s="504"/>
      <c r="O273" s="504"/>
      <c r="P273" s="504"/>
      <c r="Q273" s="504"/>
      <c r="R273" s="504"/>
      <c r="S273" s="504"/>
      <c r="T273" s="504"/>
      <c r="U273" s="504"/>
      <c r="V273" s="504"/>
      <c r="W273" s="504"/>
      <c r="X273" s="505"/>
      <c r="Y273" s="505"/>
      <c r="Z273" s="505"/>
      <c r="AA273" s="502"/>
      <c r="AB273" s="502"/>
      <c r="AC273" s="502"/>
      <c r="AD273" s="502"/>
      <c r="AE273" s="501"/>
      <c r="AF273" s="501"/>
      <c r="AG273" s="501"/>
      <c r="AH273" s="501"/>
      <c r="AI273" s="501"/>
      <c r="AJ273" s="501"/>
      <c r="AK273" s="501"/>
      <c r="AL273" s="501"/>
      <c r="AM273" s="501"/>
      <c r="AN273" s="501"/>
      <c r="AO273" s="501"/>
      <c r="AP273" s="501"/>
      <c r="AQ273" s="501"/>
      <c r="AR273" s="501"/>
      <c r="AS273" s="501"/>
      <c r="AT273" s="501"/>
      <c r="AU273" s="501"/>
      <c r="AV273" s="501"/>
      <c r="AW273" s="501"/>
      <c r="AX273" s="501"/>
      <c r="AY273" s="129"/>
      <c r="AZ273" s="129"/>
      <c r="BA273" s="129"/>
      <c r="BB273" s="129"/>
      <c r="BC273" s="129"/>
      <c r="BD273" s="129"/>
      <c r="BE273" s="129"/>
      <c r="BF273" s="129"/>
      <c r="BG273" s="129"/>
      <c r="BH273" s="129"/>
      <c r="BI273" s="129"/>
    </row>
    <row r="274" spans="1:61" ht="13.5" customHeight="1">
      <c r="A274" s="517" t="s">
        <v>139</v>
      </c>
      <c r="B274" s="517"/>
      <c r="C274" s="517"/>
      <c r="D274" s="517"/>
      <c r="E274" s="517"/>
      <c r="F274" s="517"/>
      <c r="G274" s="517"/>
      <c r="H274" s="517"/>
      <c r="I274" s="517"/>
      <c r="J274" s="517"/>
      <c r="K274" s="521" t="str">
        <f>IF(C279="","","市産材（材積・金額）内訳表")</f>
        <v/>
      </c>
      <c r="L274" s="521"/>
      <c r="M274" s="521"/>
      <c r="N274" s="521"/>
      <c r="O274" s="521"/>
      <c r="P274" s="521"/>
      <c r="Q274" s="521"/>
      <c r="R274" s="521"/>
      <c r="S274" s="521"/>
      <c r="T274" s="521"/>
      <c r="U274" s="521"/>
      <c r="V274" s="521"/>
      <c r="W274" s="521"/>
      <c r="X274" s="521"/>
      <c r="Y274" s="521"/>
      <c r="Z274" s="521"/>
      <c r="AA274" s="521"/>
      <c r="AB274" s="521"/>
      <c r="AC274" s="521"/>
      <c r="AD274" s="521"/>
      <c r="AE274" s="521"/>
      <c r="AF274" s="521"/>
      <c r="AG274" s="521"/>
      <c r="AH274" s="521"/>
      <c r="AI274" s="521"/>
      <c r="AJ274" s="521"/>
      <c r="AK274" s="521"/>
      <c r="AL274" s="521"/>
      <c r="AM274" s="521"/>
      <c r="AN274" s="521"/>
      <c r="AO274" s="135"/>
      <c r="AP274" s="135"/>
      <c r="AQ274" s="135"/>
      <c r="AR274" s="135"/>
      <c r="AS274" s="135"/>
      <c r="AT274" s="135"/>
      <c r="AU274" s="520" t="str">
        <f>IF(C279="","","4page")</f>
        <v/>
      </c>
      <c r="AV274" s="520"/>
      <c r="AW274" s="520"/>
      <c r="AX274" s="520"/>
      <c r="AY274" s="129"/>
      <c r="AZ274" s="129"/>
      <c r="BA274" s="129"/>
      <c r="BB274" s="129"/>
      <c r="BC274" s="129"/>
      <c r="BD274" s="129"/>
      <c r="BE274" s="129"/>
      <c r="BF274" s="129"/>
      <c r="BG274" s="129"/>
      <c r="BH274" s="129"/>
      <c r="BI274" s="129"/>
    </row>
    <row r="275" spans="1:61" ht="13.5" customHeight="1">
      <c r="A275" s="132"/>
      <c r="B275" s="132"/>
      <c r="C275" s="132"/>
      <c r="D275" s="132"/>
      <c r="E275" s="133"/>
      <c r="F275" s="133"/>
      <c r="G275" s="133"/>
      <c r="H275" s="133"/>
      <c r="I275" s="133"/>
      <c r="J275" s="133"/>
      <c r="K275" s="522"/>
      <c r="L275" s="522"/>
      <c r="M275" s="522"/>
      <c r="N275" s="522"/>
      <c r="O275" s="522"/>
      <c r="P275" s="522"/>
      <c r="Q275" s="522"/>
      <c r="R275" s="522"/>
      <c r="S275" s="522"/>
      <c r="T275" s="522"/>
      <c r="U275" s="522"/>
      <c r="V275" s="522"/>
      <c r="W275" s="522"/>
      <c r="X275" s="522"/>
      <c r="Y275" s="522"/>
      <c r="Z275" s="522"/>
      <c r="AA275" s="522"/>
      <c r="AB275" s="522"/>
      <c r="AC275" s="522"/>
      <c r="AD275" s="522"/>
      <c r="AE275" s="522"/>
      <c r="AF275" s="522"/>
      <c r="AG275" s="522"/>
      <c r="AH275" s="522"/>
      <c r="AI275" s="522"/>
      <c r="AJ275" s="522"/>
      <c r="AK275" s="522"/>
      <c r="AL275" s="522"/>
      <c r="AM275" s="522"/>
      <c r="AN275" s="522"/>
      <c r="AO275" s="133"/>
      <c r="AP275" s="133"/>
      <c r="AQ275" s="133"/>
      <c r="AR275" s="133"/>
      <c r="AS275" s="133"/>
      <c r="AT275" s="133"/>
      <c r="AU275" s="520"/>
      <c r="AV275" s="520"/>
      <c r="AW275" s="520"/>
      <c r="AX275" s="520"/>
      <c r="AY275" s="129"/>
      <c r="AZ275" s="129"/>
      <c r="BA275" s="129"/>
      <c r="BB275" s="129"/>
      <c r="BC275" s="129"/>
      <c r="BD275" s="129"/>
      <c r="BE275" s="129"/>
      <c r="BF275" s="129"/>
      <c r="BG275" s="129"/>
      <c r="BH275" s="129"/>
      <c r="BI275" s="129"/>
    </row>
    <row r="276" spans="1:61" ht="13.5" customHeight="1">
      <c r="A276" s="503" t="s">
        <v>3</v>
      </c>
      <c r="B276" s="503"/>
      <c r="C276" s="503" t="s">
        <v>2</v>
      </c>
      <c r="D276" s="503"/>
      <c r="E276" s="503"/>
      <c r="F276" s="503"/>
      <c r="G276" s="503"/>
      <c r="H276" s="503"/>
      <c r="I276" s="503" t="s">
        <v>0</v>
      </c>
      <c r="J276" s="503"/>
      <c r="K276" s="503"/>
      <c r="L276" s="507" t="s">
        <v>4</v>
      </c>
      <c r="M276" s="503"/>
      <c r="N276" s="503"/>
      <c r="O276" s="507" t="s">
        <v>5</v>
      </c>
      <c r="P276" s="503"/>
      <c r="Q276" s="503"/>
      <c r="R276" s="507" t="s">
        <v>6</v>
      </c>
      <c r="S276" s="503"/>
      <c r="T276" s="503"/>
      <c r="U276" s="507" t="s">
        <v>7</v>
      </c>
      <c r="V276" s="503"/>
      <c r="W276" s="503"/>
      <c r="X276" s="507" t="s">
        <v>8</v>
      </c>
      <c r="Y276" s="503"/>
      <c r="Z276" s="503"/>
      <c r="AA276" s="507" t="s">
        <v>9</v>
      </c>
      <c r="AB276" s="507"/>
      <c r="AC276" s="503"/>
      <c r="AD276" s="503"/>
      <c r="AE276" s="507" t="s">
        <v>208</v>
      </c>
      <c r="AF276" s="503"/>
      <c r="AG276" s="503"/>
      <c r="AH276" s="503"/>
      <c r="AI276" s="507" t="s">
        <v>206</v>
      </c>
      <c r="AJ276" s="507"/>
      <c r="AK276" s="507"/>
      <c r="AL276" s="507"/>
      <c r="AM276" s="507" t="s">
        <v>10</v>
      </c>
      <c r="AN276" s="507"/>
      <c r="AO276" s="507"/>
      <c r="AP276" s="507"/>
      <c r="AQ276" s="507" t="s">
        <v>207</v>
      </c>
      <c r="AR276" s="507"/>
      <c r="AS276" s="507"/>
      <c r="AT276" s="507"/>
      <c r="AU276" s="508" t="s">
        <v>140</v>
      </c>
      <c r="AV276" s="509"/>
      <c r="AW276" s="509"/>
      <c r="AX276" s="510"/>
      <c r="AY276" s="496" t="s">
        <v>156</v>
      </c>
      <c r="AZ276" s="497"/>
      <c r="BA276" s="497"/>
      <c r="BB276" s="497"/>
      <c r="BC276" s="499" t="s">
        <v>157</v>
      </c>
      <c r="BD276" s="499"/>
      <c r="BE276" s="499"/>
      <c r="BF276" s="499"/>
      <c r="BG276" s="500" t="s">
        <v>158</v>
      </c>
      <c r="BH276" s="500"/>
      <c r="BI276" s="500"/>
    </row>
    <row r="277" spans="1:61">
      <c r="A277" s="503"/>
      <c r="B277" s="503"/>
      <c r="C277" s="503"/>
      <c r="D277" s="503"/>
      <c r="E277" s="503"/>
      <c r="F277" s="503"/>
      <c r="G277" s="503"/>
      <c r="H277" s="503"/>
      <c r="I277" s="503"/>
      <c r="J277" s="503"/>
      <c r="K277" s="503"/>
      <c r="L277" s="503"/>
      <c r="M277" s="503"/>
      <c r="N277" s="503"/>
      <c r="O277" s="503"/>
      <c r="P277" s="503"/>
      <c r="Q277" s="503"/>
      <c r="R277" s="503"/>
      <c r="S277" s="503"/>
      <c r="T277" s="503"/>
      <c r="U277" s="503"/>
      <c r="V277" s="503"/>
      <c r="W277" s="503"/>
      <c r="X277" s="503"/>
      <c r="Y277" s="503"/>
      <c r="Z277" s="503"/>
      <c r="AA277" s="503"/>
      <c r="AB277" s="503"/>
      <c r="AC277" s="503"/>
      <c r="AD277" s="503"/>
      <c r="AE277" s="503"/>
      <c r="AF277" s="503"/>
      <c r="AG277" s="503"/>
      <c r="AH277" s="503"/>
      <c r="AI277" s="507"/>
      <c r="AJ277" s="507"/>
      <c r="AK277" s="507"/>
      <c r="AL277" s="507"/>
      <c r="AM277" s="507"/>
      <c r="AN277" s="507"/>
      <c r="AO277" s="507"/>
      <c r="AP277" s="507"/>
      <c r="AQ277" s="507"/>
      <c r="AR277" s="507"/>
      <c r="AS277" s="507"/>
      <c r="AT277" s="507"/>
      <c r="AU277" s="511"/>
      <c r="AV277" s="512"/>
      <c r="AW277" s="512"/>
      <c r="AX277" s="513"/>
      <c r="AY277" s="498"/>
      <c r="AZ277" s="497"/>
      <c r="BA277" s="497"/>
      <c r="BB277" s="497"/>
      <c r="BC277" s="499"/>
      <c r="BD277" s="499"/>
      <c r="BE277" s="499"/>
      <c r="BF277" s="499"/>
      <c r="BG277" s="500"/>
      <c r="BH277" s="500"/>
      <c r="BI277" s="500"/>
    </row>
    <row r="278" spans="1:61">
      <c r="A278" s="503"/>
      <c r="B278" s="503"/>
      <c r="C278" s="503"/>
      <c r="D278" s="503"/>
      <c r="E278" s="503"/>
      <c r="F278" s="503"/>
      <c r="G278" s="503"/>
      <c r="H278" s="503"/>
      <c r="I278" s="503"/>
      <c r="J278" s="503"/>
      <c r="K278" s="503"/>
      <c r="L278" s="503"/>
      <c r="M278" s="503"/>
      <c r="N278" s="503"/>
      <c r="O278" s="503"/>
      <c r="P278" s="503"/>
      <c r="Q278" s="503"/>
      <c r="R278" s="503"/>
      <c r="S278" s="503"/>
      <c r="T278" s="503"/>
      <c r="U278" s="503"/>
      <c r="V278" s="503"/>
      <c r="W278" s="503"/>
      <c r="X278" s="503"/>
      <c r="Y278" s="503"/>
      <c r="Z278" s="503"/>
      <c r="AA278" s="503"/>
      <c r="AB278" s="503"/>
      <c r="AC278" s="503"/>
      <c r="AD278" s="503"/>
      <c r="AE278" s="503"/>
      <c r="AF278" s="503"/>
      <c r="AG278" s="503"/>
      <c r="AH278" s="503"/>
      <c r="AI278" s="507"/>
      <c r="AJ278" s="507"/>
      <c r="AK278" s="507"/>
      <c r="AL278" s="507"/>
      <c r="AM278" s="507"/>
      <c r="AN278" s="507"/>
      <c r="AO278" s="507"/>
      <c r="AP278" s="507"/>
      <c r="AQ278" s="507"/>
      <c r="AR278" s="507"/>
      <c r="AS278" s="507"/>
      <c r="AT278" s="507"/>
      <c r="AU278" s="514"/>
      <c r="AV278" s="515"/>
      <c r="AW278" s="515"/>
      <c r="AX278" s="516"/>
      <c r="AY278" s="498"/>
      <c r="AZ278" s="497"/>
      <c r="BA278" s="497"/>
      <c r="BB278" s="497"/>
      <c r="BC278" s="499"/>
      <c r="BD278" s="499"/>
      <c r="BE278" s="499"/>
      <c r="BF278" s="499"/>
      <c r="BG278" s="500"/>
      <c r="BH278" s="500"/>
      <c r="BI278" s="500"/>
    </row>
    <row r="279" spans="1:61">
      <c r="A279" s="503">
        <v>211</v>
      </c>
      <c r="B279" s="503"/>
      <c r="C279" s="503" t="str">
        <f>IF(入力ｼｰﾄ2!O279="","",入力ｼｰﾄ2!O279)</f>
        <v/>
      </c>
      <c r="D279" s="503"/>
      <c r="E279" s="503"/>
      <c r="F279" s="503"/>
      <c r="G279" s="503"/>
      <c r="H279" s="503"/>
      <c r="I279" s="506" t="e">
        <f>IF(入力ｼｰﾄ2!#REF!="","",入力ｼｰﾄ2!#REF!)</f>
        <v>#REF!</v>
      </c>
      <c r="J279" s="506"/>
      <c r="K279" s="506"/>
      <c r="L279" s="504">
        <f>IF(入力ｼｰﾄ2!U279="",0,入力ｼｰﾄ2!U279)</f>
        <v>0</v>
      </c>
      <c r="M279" s="504"/>
      <c r="N279" s="504"/>
      <c r="O279" s="504">
        <f>IF(入力ｼｰﾄ2!X279="",0,入力ｼｰﾄ2!X279)</f>
        <v>0</v>
      </c>
      <c r="P279" s="504"/>
      <c r="Q279" s="504"/>
      <c r="R279" s="504">
        <f>IF(入力ｼｰﾄ2!AA279="",0,入力ｼｰﾄ2!AA279)</f>
        <v>0</v>
      </c>
      <c r="S279" s="504"/>
      <c r="T279" s="504"/>
      <c r="U279" s="502">
        <f t="shared" ref="U279:U308" si="46">ROUNDDOWN(L279*O279*R279,4)</f>
        <v>0</v>
      </c>
      <c r="V279" s="502"/>
      <c r="W279" s="502"/>
      <c r="X279" s="503">
        <f>IF(入力ｼｰﾄ2!AG279="",0,入力ｼｰﾄ2!AG279)</f>
        <v>0</v>
      </c>
      <c r="Y279" s="503"/>
      <c r="Z279" s="503"/>
      <c r="AA279" s="502">
        <f t="shared" ref="AA279:AA308" si="47">ROUNDDOWN(U279*X279,4)</f>
        <v>0</v>
      </c>
      <c r="AB279" s="502"/>
      <c r="AC279" s="502"/>
      <c r="AD279" s="502"/>
      <c r="AE279" s="501">
        <f>IF(入力ｼｰﾄ2!AN279="",0,入力ｼｰﾄ2!AN279)</f>
        <v>0</v>
      </c>
      <c r="AF279" s="501"/>
      <c r="AG279" s="501"/>
      <c r="AH279" s="501"/>
      <c r="AI279" s="501" t="str">
        <f>IF(OR(入力ｼｰﾄ2!BU279=TRUE,入力ｼｰﾄ2!BV279=TRUE),13500,IF(入力ｼｰﾄ2!BW279=TRUE,"内装材は","-"))</f>
        <v>-</v>
      </c>
      <c r="AJ279" s="501"/>
      <c r="AK279" s="501"/>
      <c r="AL279" s="501"/>
      <c r="AM279" s="501" t="str">
        <f>IF(AI279="-","-",IF(入力ｼｰﾄ2!BW279=TRUE,"併用付加",ROUNDDOWN(AA279*AI279,0)))</f>
        <v>-</v>
      </c>
      <c r="AN279" s="501"/>
      <c r="AO279" s="501"/>
      <c r="AP279" s="501"/>
      <c r="AQ279" s="501">
        <f>IF(AI279="-",入力ｼｰﾄ2!BX279,MIN((IF((AE279-AI279)&gt;0,AE279-AI279,0)),入力ｼｰﾄ2!BX279))</f>
        <v>0</v>
      </c>
      <c r="AR279" s="501"/>
      <c r="AS279" s="501"/>
      <c r="AT279" s="501"/>
      <c r="AU279" s="501">
        <f t="shared" ref="AU279:AU308" si="48">ROUNDDOWN(AA279*AQ279,0)</f>
        <v>0</v>
      </c>
      <c r="AV279" s="501"/>
      <c r="AW279" s="501"/>
      <c r="AX279" s="501"/>
      <c r="AY279" s="493">
        <f>ROUNDDOWN(L279*O279*R279*X279*AE279,0)</f>
        <v>0</v>
      </c>
      <c r="AZ279" s="494"/>
      <c r="BA279" s="494"/>
      <c r="BB279" s="494"/>
      <c r="BC279" s="494">
        <f>IF(AM279="-",AU279,AM279+AU279)</f>
        <v>0</v>
      </c>
      <c r="BD279" s="494"/>
      <c r="BE279" s="494"/>
      <c r="BF279" s="494"/>
      <c r="BG279" s="494" t="str">
        <f>IF(AY279&gt;=BC279,"OK","NG")</f>
        <v>OK</v>
      </c>
      <c r="BH279" s="494"/>
      <c r="BI279" s="494"/>
    </row>
    <row r="280" spans="1:61">
      <c r="A280" s="503">
        <v>212</v>
      </c>
      <c r="B280" s="503"/>
      <c r="C280" s="503" t="str">
        <f>IF(入力ｼｰﾄ2!O280="","",入力ｼｰﾄ2!O280)</f>
        <v/>
      </c>
      <c r="D280" s="503"/>
      <c r="E280" s="503"/>
      <c r="F280" s="503"/>
      <c r="G280" s="503"/>
      <c r="H280" s="503"/>
      <c r="I280" s="506" t="e">
        <f>IF(入力ｼｰﾄ2!#REF!="","",入力ｼｰﾄ2!#REF!)</f>
        <v>#REF!</v>
      </c>
      <c r="J280" s="506"/>
      <c r="K280" s="506"/>
      <c r="L280" s="504">
        <f>IF(入力ｼｰﾄ2!U280="",0,入力ｼｰﾄ2!U280)</f>
        <v>0</v>
      </c>
      <c r="M280" s="504"/>
      <c r="N280" s="504"/>
      <c r="O280" s="504">
        <f>IF(入力ｼｰﾄ2!X280="",0,入力ｼｰﾄ2!X280)</f>
        <v>0</v>
      </c>
      <c r="P280" s="504"/>
      <c r="Q280" s="504"/>
      <c r="R280" s="504">
        <f>IF(入力ｼｰﾄ2!AA280="",0,入力ｼｰﾄ2!AA280)</f>
        <v>0</v>
      </c>
      <c r="S280" s="504"/>
      <c r="T280" s="504"/>
      <c r="U280" s="502">
        <f t="shared" si="46"/>
        <v>0</v>
      </c>
      <c r="V280" s="502"/>
      <c r="W280" s="502"/>
      <c r="X280" s="503">
        <f>IF(入力ｼｰﾄ2!AG280="",0,入力ｼｰﾄ2!AG280)</f>
        <v>0</v>
      </c>
      <c r="Y280" s="503"/>
      <c r="Z280" s="503"/>
      <c r="AA280" s="502">
        <f t="shared" si="47"/>
        <v>0</v>
      </c>
      <c r="AB280" s="502"/>
      <c r="AC280" s="502"/>
      <c r="AD280" s="502"/>
      <c r="AE280" s="501">
        <f>IF(入力ｼｰﾄ2!AN280="",0,入力ｼｰﾄ2!AN280)</f>
        <v>0</v>
      </c>
      <c r="AF280" s="501"/>
      <c r="AG280" s="501"/>
      <c r="AH280" s="501"/>
      <c r="AI280" s="501" t="str">
        <f>IF(OR(入力ｼｰﾄ2!BU280=TRUE,入力ｼｰﾄ2!BV280=TRUE),13500,IF(入力ｼｰﾄ2!BW280=TRUE,"内装材は","-"))</f>
        <v>-</v>
      </c>
      <c r="AJ280" s="501"/>
      <c r="AK280" s="501"/>
      <c r="AL280" s="501"/>
      <c r="AM280" s="501" t="str">
        <f>IF(AI280="-","-",IF(入力ｼｰﾄ2!BW280=TRUE,"併用付加",ROUNDDOWN(AA280*AI280,0)))</f>
        <v>-</v>
      </c>
      <c r="AN280" s="501"/>
      <c r="AO280" s="501"/>
      <c r="AP280" s="501"/>
      <c r="AQ280" s="501">
        <f>IF(AI280="-",入力ｼｰﾄ2!BX280,MIN((IF((AE280-AI280)&gt;0,AE280-AI280,0)),入力ｼｰﾄ2!BX280))</f>
        <v>0</v>
      </c>
      <c r="AR280" s="501"/>
      <c r="AS280" s="501"/>
      <c r="AT280" s="501"/>
      <c r="AU280" s="501">
        <f t="shared" si="48"/>
        <v>0</v>
      </c>
      <c r="AV280" s="501"/>
      <c r="AW280" s="501"/>
      <c r="AX280" s="501"/>
      <c r="AY280" s="493">
        <f t="shared" ref="AY280:AY308" si="49">ROUNDDOWN(L280*O280*R280*X280*AE280,0)</f>
        <v>0</v>
      </c>
      <c r="AZ280" s="494"/>
      <c r="BA280" s="494"/>
      <c r="BB280" s="494"/>
      <c r="BC280" s="494">
        <f t="shared" ref="BC280:BC308" si="50">IF(AM280="-",AU280,AM280+AU280)</f>
        <v>0</v>
      </c>
      <c r="BD280" s="494"/>
      <c r="BE280" s="494"/>
      <c r="BF280" s="494"/>
      <c r="BG280" s="494" t="str">
        <f t="shared" ref="BG280:BG308" si="51">IF(AY280&gt;=BC280,"OK","NG")</f>
        <v>OK</v>
      </c>
      <c r="BH280" s="494"/>
      <c r="BI280" s="494"/>
    </row>
    <row r="281" spans="1:61">
      <c r="A281" s="503">
        <v>213</v>
      </c>
      <c r="B281" s="503"/>
      <c r="C281" s="503" t="str">
        <f>IF(入力ｼｰﾄ2!O281="","",入力ｼｰﾄ2!O281)</f>
        <v/>
      </c>
      <c r="D281" s="503"/>
      <c r="E281" s="503"/>
      <c r="F281" s="503"/>
      <c r="G281" s="503"/>
      <c r="H281" s="503"/>
      <c r="I281" s="506" t="e">
        <f>IF(入力ｼｰﾄ2!#REF!="","",入力ｼｰﾄ2!#REF!)</f>
        <v>#REF!</v>
      </c>
      <c r="J281" s="506"/>
      <c r="K281" s="506"/>
      <c r="L281" s="504">
        <f>IF(入力ｼｰﾄ2!U281="",0,入力ｼｰﾄ2!U281)</f>
        <v>0</v>
      </c>
      <c r="M281" s="504"/>
      <c r="N281" s="504"/>
      <c r="O281" s="504">
        <f>IF(入力ｼｰﾄ2!X281="",0,入力ｼｰﾄ2!X281)</f>
        <v>0</v>
      </c>
      <c r="P281" s="504"/>
      <c r="Q281" s="504"/>
      <c r="R281" s="504">
        <f>IF(入力ｼｰﾄ2!AA281="",0,入力ｼｰﾄ2!AA281)</f>
        <v>0</v>
      </c>
      <c r="S281" s="504"/>
      <c r="T281" s="504"/>
      <c r="U281" s="502">
        <f t="shared" si="46"/>
        <v>0</v>
      </c>
      <c r="V281" s="502"/>
      <c r="W281" s="502"/>
      <c r="X281" s="503">
        <f>IF(入力ｼｰﾄ2!AG281="",0,入力ｼｰﾄ2!AG281)</f>
        <v>0</v>
      </c>
      <c r="Y281" s="503"/>
      <c r="Z281" s="503"/>
      <c r="AA281" s="502">
        <f t="shared" si="47"/>
        <v>0</v>
      </c>
      <c r="AB281" s="502"/>
      <c r="AC281" s="502"/>
      <c r="AD281" s="502"/>
      <c r="AE281" s="501">
        <f>IF(入力ｼｰﾄ2!AN281="",0,入力ｼｰﾄ2!AN281)</f>
        <v>0</v>
      </c>
      <c r="AF281" s="501"/>
      <c r="AG281" s="501"/>
      <c r="AH281" s="501"/>
      <c r="AI281" s="501" t="str">
        <f>IF(OR(入力ｼｰﾄ2!BU281=TRUE,入力ｼｰﾄ2!BV281=TRUE),13500,IF(入力ｼｰﾄ2!BW281=TRUE,"内装材は","-"))</f>
        <v>-</v>
      </c>
      <c r="AJ281" s="501"/>
      <c r="AK281" s="501"/>
      <c r="AL281" s="501"/>
      <c r="AM281" s="501" t="str">
        <f>IF(AI281="-","-",IF(入力ｼｰﾄ2!BW281=TRUE,"併用付加",ROUNDDOWN(AA281*AI281,0)))</f>
        <v>-</v>
      </c>
      <c r="AN281" s="501"/>
      <c r="AO281" s="501"/>
      <c r="AP281" s="501"/>
      <c r="AQ281" s="501">
        <f>IF(AI281="-",入力ｼｰﾄ2!BX281,MIN((IF((AE281-AI281)&gt;0,AE281-AI281,0)),入力ｼｰﾄ2!BX281))</f>
        <v>0</v>
      </c>
      <c r="AR281" s="501"/>
      <c r="AS281" s="501"/>
      <c r="AT281" s="501"/>
      <c r="AU281" s="501">
        <f t="shared" si="48"/>
        <v>0</v>
      </c>
      <c r="AV281" s="501"/>
      <c r="AW281" s="501"/>
      <c r="AX281" s="501"/>
      <c r="AY281" s="493">
        <f t="shared" si="49"/>
        <v>0</v>
      </c>
      <c r="AZ281" s="494"/>
      <c r="BA281" s="494"/>
      <c r="BB281" s="494"/>
      <c r="BC281" s="494">
        <f t="shared" si="50"/>
        <v>0</v>
      </c>
      <c r="BD281" s="494"/>
      <c r="BE281" s="494"/>
      <c r="BF281" s="494"/>
      <c r="BG281" s="494" t="str">
        <f t="shared" si="51"/>
        <v>OK</v>
      </c>
      <c r="BH281" s="494"/>
      <c r="BI281" s="494"/>
    </row>
    <row r="282" spans="1:61">
      <c r="A282" s="503">
        <v>214</v>
      </c>
      <c r="B282" s="503"/>
      <c r="C282" s="503" t="str">
        <f>IF(入力ｼｰﾄ2!O282="","",入力ｼｰﾄ2!O282)</f>
        <v/>
      </c>
      <c r="D282" s="503"/>
      <c r="E282" s="503"/>
      <c r="F282" s="503"/>
      <c r="G282" s="503"/>
      <c r="H282" s="503"/>
      <c r="I282" s="506" t="e">
        <f>IF(入力ｼｰﾄ2!#REF!="","",入力ｼｰﾄ2!#REF!)</f>
        <v>#REF!</v>
      </c>
      <c r="J282" s="506"/>
      <c r="K282" s="506"/>
      <c r="L282" s="504">
        <f>IF(入力ｼｰﾄ2!U282="",0,入力ｼｰﾄ2!U282)</f>
        <v>0</v>
      </c>
      <c r="M282" s="504"/>
      <c r="N282" s="504"/>
      <c r="O282" s="504">
        <f>IF(入力ｼｰﾄ2!X282="",0,入力ｼｰﾄ2!X282)</f>
        <v>0</v>
      </c>
      <c r="P282" s="504"/>
      <c r="Q282" s="504"/>
      <c r="R282" s="504">
        <f>IF(入力ｼｰﾄ2!AA282="",0,入力ｼｰﾄ2!AA282)</f>
        <v>0</v>
      </c>
      <c r="S282" s="504"/>
      <c r="T282" s="504"/>
      <c r="U282" s="502">
        <f t="shared" si="46"/>
        <v>0</v>
      </c>
      <c r="V282" s="502"/>
      <c r="W282" s="502"/>
      <c r="X282" s="503">
        <f>IF(入力ｼｰﾄ2!AG282="",0,入力ｼｰﾄ2!AG282)</f>
        <v>0</v>
      </c>
      <c r="Y282" s="503"/>
      <c r="Z282" s="503"/>
      <c r="AA282" s="502">
        <f t="shared" si="47"/>
        <v>0</v>
      </c>
      <c r="AB282" s="502"/>
      <c r="AC282" s="502"/>
      <c r="AD282" s="502"/>
      <c r="AE282" s="501">
        <f>IF(入力ｼｰﾄ2!AN282="",0,入力ｼｰﾄ2!AN282)</f>
        <v>0</v>
      </c>
      <c r="AF282" s="501"/>
      <c r="AG282" s="501"/>
      <c r="AH282" s="501"/>
      <c r="AI282" s="501" t="str">
        <f>IF(OR(入力ｼｰﾄ2!BU282=TRUE,入力ｼｰﾄ2!BV282=TRUE),13500,IF(入力ｼｰﾄ2!BW282=TRUE,"内装材は","-"))</f>
        <v>-</v>
      </c>
      <c r="AJ282" s="501"/>
      <c r="AK282" s="501"/>
      <c r="AL282" s="501"/>
      <c r="AM282" s="501" t="str">
        <f>IF(AI282="-","-",IF(入力ｼｰﾄ2!BW282=TRUE,"併用付加",ROUNDDOWN(AA282*AI282,0)))</f>
        <v>-</v>
      </c>
      <c r="AN282" s="501"/>
      <c r="AO282" s="501"/>
      <c r="AP282" s="501"/>
      <c r="AQ282" s="501">
        <f>IF(AI282="-",入力ｼｰﾄ2!BX282,MIN((IF((AE282-AI282)&gt;0,AE282-AI282,0)),入力ｼｰﾄ2!BX282))</f>
        <v>0</v>
      </c>
      <c r="AR282" s="501"/>
      <c r="AS282" s="501"/>
      <c r="AT282" s="501"/>
      <c r="AU282" s="501">
        <f t="shared" si="48"/>
        <v>0</v>
      </c>
      <c r="AV282" s="501"/>
      <c r="AW282" s="501"/>
      <c r="AX282" s="501"/>
      <c r="AY282" s="493">
        <f t="shared" si="49"/>
        <v>0</v>
      </c>
      <c r="AZ282" s="494"/>
      <c r="BA282" s="494"/>
      <c r="BB282" s="494"/>
      <c r="BC282" s="494">
        <f t="shared" si="50"/>
        <v>0</v>
      </c>
      <c r="BD282" s="494"/>
      <c r="BE282" s="494"/>
      <c r="BF282" s="494"/>
      <c r="BG282" s="494" t="str">
        <f t="shared" si="51"/>
        <v>OK</v>
      </c>
      <c r="BH282" s="494"/>
      <c r="BI282" s="494"/>
    </row>
    <row r="283" spans="1:61">
      <c r="A283" s="503">
        <v>215</v>
      </c>
      <c r="B283" s="503"/>
      <c r="C283" s="503" t="str">
        <f>IF(入力ｼｰﾄ2!O283="","",入力ｼｰﾄ2!O283)</f>
        <v/>
      </c>
      <c r="D283" s="503"/>
      <c r="E283" s="503"/>
      <c r="F283" s="503"/>
      <c r="G283" s="503"/>
      <c r="H283" s="503"/>
      <c r="I283" s="506" t="e">
        <f>IF(入力ｼｰﾄ2!#REF!="","",入力ｼｰﾄ2!#REF!)</f>
        <v>#REF!</v>
      </c>
      <c r="J283" s="506"/>
      <c r="K283" s="506"/>
      <c r="L283" s="504">
        <f>IF(入力ｼｰﾄ2!U283="",0,入力ｼｰﾄ2!U283)</f>
        <v>0</v>
      </c>
      <c r="M283" s="504"/>
      <c r="N283" s="504"/>
      <c r="O283" s="504">
        <f>IF(入力ｼｰﾄ2!X283="",0,入力ｼｰﾄ2!X283)</f>
        <v>0</v>
      </c>
      <c r="P283" s="504"/>
      <c r="Q283" s="504"/>
      <c r="R283" s="504">
        <f>IF(入力ｼｰﾄ2!AA283="",0,入力ｼｰﾄ2!AA283)</f>
        <v>0</v>
      </c>
      <c r="S283" s="504"/>
      <c r="T283" s="504"/>
      <c r="U283" s="502">
        <f t="shared" si="46"/>
        <v>0</v>
      </c>
      <c r="V283" s="502"/>
      <c r="W283" s="502"/>
      <c r="X283" s="503">
        <f>IF(入力ｼｰﾄ2!AG283="",0,入力ｼｰﾄ2!AG283)</f>
        <v>0</v>
      </c>
      <c r="Y283" s="503"/>
      <c r="Z283" s="503"/>
      <c r="AA283" s="502">
        <f t="shared" si="47"/>
        <v>0</v>
      </c>
      <c r="AB283" s="502"/>
      <c r="AC283" s="502"/>
      <c r="AD283" s="502"/>
      <c r="AE283" s="501">
        <f>IF(入力ｼｰﾄ2!AN283="",0,入力ｼｰﾄ2!AN283)</f>
        <v>0</v>
      </c>
      <c r="AF283" s="501"/>
      <c r="AG283" s="501"/>
      <c r="AH283" s="501"/>
      <c r="AI283" s="501" t="str">
        <f>IF(OR(入力ｼｰﾄ2!BU283=TRUE,入力ｼｰﾄ2!BV283=TRUE),13500,IF(入力ｼｰﾄ2!BW283=TRUE,"内装材は","-"))</f>
        <v>-</v>
      </c>
      <c r="AJ283" s="501"/>
      <c r="AK283" s="501"/>
      <c r="AL283" s="501"/>
      <c r="AM283" s="501" t="str">
        <f>IF(AI283="-","-",IF(入力ｼｰﾄ2!BW283=TRUE,"併用付加",ROUNDDOWN(AA283*AI283,0)))</f>
        <v>-</v>
      </c>
      <c r="AN283" s="501"/>
      <c r="AO283" s="501"/>
      <c r="AP283" s="501"/>
      <c r="AQ283" s="501">
        <f>IF(AI283="-",入力ｼｰﾄ2!BX283,MIN((IF((AE283-AI283)&gt;0,AE283-AI283,0)),入力ｼｰﾄ2!BX283))</f>
        <v>0</v>
      </c>
      <c r="AR283" s="501"/>
      <c r="AS283" s="501"/>
      <c r="AT283" s="501"/>
      <c r="AU283" s="501">
        <f t="shared" si="48"/>
        <v>0</v>
      </c>
      <c r="AV283" s="501"/>
      <c r="AW283" s="501"/>
      <c r="AX283" s="501"/>
      <c r="AY283" s="493">
        <f t="shared" si="49"/>
        <v>0</v>
      </c>
      <c r="AZ283" s="494"/>
      <c r="BA283" s="494"/>
      <c r="BB283" s="494"/>
      <c r="BC283" s="494">
        <f t="shared" si="50"/>
        <v>0</v>
      </c>
      <c r="BD283" s="494"/>
      <c r="BE283" s="494"/>
      <c r="BF283" s="494"/>
      <c r="BG283" s="494" t="str">
        <f t="shared" si="51"/>
        <v>OK</v>
      </c>
      <c r="BH283" s="494"/>
      <c r="BI283" s="494"/>
    </row>
    <row r="284" spans="1:61">
      <c r="A284" s="503">
        <v>216</v>
      </c>
      <c r="B284" s="503"/>
      <c r="C284" s="503" t="str">
        <f>IF(入力ｼｰﾄ2!O284="","",入力ｼｰﾄ2!O284)</f>
        <v/>
      </c>
      <c r="D284" s="503"/>
      <c r="E284" s="503"/>
      <c r="F284" s="503"/>
      <c r="G284" s="503"/>
      <c r="H284" s="503"/>
      <c r="I284" s="506" t="e">
        <f>IF(入力ｼｰﾄ2!#REF!="","",入力ｼｰﾄ2!#REF!)</f>
        <v>#REF!</v>
      </c>
      <c r="J284" s="506"/>
      <c r="K284" s="506"/>
      <c r="L284" s="504">
        <f>IF(入力ｼｰﾄ2!U284="",0,入力ｼｰﾄ2!U284)</f>
        <v>0</v>
      </c>
      <c r="M284" s="504"/>
      <c r="N284" s="504"/>
      <c r="O284" s="504">
        <f>IF(入力ｼｰﾄ2!X284="",0,入力ｼｰﾄ2!X284)</f>
        <v>0</v>
      </c>
      <c r="P284" s="504"/>
      <c r="Q284" s="504"/>
      <c r="R284" s="504">
        <f>IF(入力ｼｰﾄ2!AA284="",0,入力ｼｰﾄ2!AA284)</f>
        <v>0</v>
      </c>
      <c r="S284" s="504"/>
      <c r="T284" s="504"/>
      <c r="U284" s="502">
        <f t="shared" si="46"/>
        <v>0</v>
      </c>
      <c r="V284" s="502"/>
      <c r="W284" s="502"/>
      <c r="X284" s="503">
        <f>IF(入力ｼｰﾄ2!AG284="",0,入力ｼｰﾄ2!AG284)</f>
        <v>0</v>
      </c>
      <c r="Y284" s="503"/>
      <c r="Z284" s="503"/>
      <c r="AA284" s="502">
        <f t="shared" si="47"/>
        <v>0</v>
      </c>
      <c r="AB284" s="502"/>
      <c r="AC284" s="502"/>
      <c r="AD284" s="502"/>
      <c r="AE284" s="501">
        <f>IF(入力ｼｰﾄ2!AN284="",0,入力ｼｰﾄ2!AN284)</f>
        <v>0</v>
      </c>
      <c r="AF284" s="501"/>
      <c r="AG284" s="501"/>
      <c r="AH284" s="501"/>
      <c r="AI284" s="501" t="str">
        <f>IF(OR(入力ｼｰﾄ2!BU284=TRUE,入力ｼｰﾄ2!BV284=TRUE),13500,IF(入力ｼｰﾄ2!BW284=TRUE,"内装材は","-"))</f>
        <v>-</v>
      </c>
      <c r="AJ284" s="501"/>
      <c r="AK284" s="501"/>
      <c r="AL284" s="501"/>
      <c r="AM284" s="501" t="str">
        <f>IF(AI284="-","-",IF(入力ｼｰﾄ2!BW284=TRUE,"併用付加",ROUNDDOWN(AA284*AI284,0)))</f>
        <v>-</v>
      </c>
      <c r="AN284" s="501"/>
      <c r="AO284" s="501"/>
      <c r="AP284" s="501"/>
      <c r="AQ284" s="501">
        <f>IF(AI284="-",入力ｼｰﾄ2!BX284,MIN((IF((AE284-AI284)&gt;0,AE284-AI284,0)),入力ｼｰﾄ2!BX284))</f>
        <v>0</v>
      </c>
      <c r="AR284" s="501"/>
      <c r="AS284" s="501"/>
      <c r="AT284" s="501"/>
      <c r="AU284" s="501">
        <f t="shared" si="48"/>
        <v>0</v>
      </c>
      <c r="AV284" s="501"/>
      <c r="AW284" s="501"/>
      <c r="AX284" s="501"/>
      <c r="AY284" s="493">
        <f t="shared" si="49"/>
        <v>0</v>
      </c>
      <c r="AZ284" s="494"/>
      <c r="BA284" s="494"/>
      <c r="BB284" s="494"/>
      <c r="BC284" s="494">
        <f t="shared" si="50"/>
        <v>0</v>
      </c>
      <c r="BD284" s="494"/>
      <c r="BE284" s="494"/>
      <c r="BF284" s="494"/>
      <c r="BG284" s="494" t="str">
        <f t="shared" si="51"/>
        <v>OK</v>
      </c>
      <c r="BH284" s="494"/>
      <c r="BI284" s="494"/>
    </row>
    <row r="285" spans="1:61">
      <c r="A285" s="503">
        <v>217</v>
      </c>
      <c r="B285" s="503"/>
      <c r="C285" s="503" t="str">
        <f>IF(入力ｼｰﾄ2!O285="","",入力ｼｰﾄ2!O285)</f>
        <v/>
      </c>
      <c r="D285" s="503"/>
      <c r="E285" s="503"/>
      <c r="F285" s="503"/>
      <c r="G285" s="503"/>
      <c r="H285" s="503"/>
      <c r="I285" s="506" t="e">
        <f>IF(入力ｼｰﾄ2!#REF!="","",入力ｼｰﾄ2!#REF!)</f>
        <v>#REF!</v>
      </c>
      <c r="J285" s="506"/>
      <c r="K285" s="506"/>
      <c r="L285" s="504">
        <f>IF(入力ｼｰﾄ2!U285="",0,入力ｼｰﾄ2!U285)</f>
        <v>0</v>
      </c>
      <c r="M285" s="504"/>
      <c r="N285" s="504"/>
      <c r="O285" s="504">
        <f>IF(入力ｼｰﾄ2!X285="",0,入力ｼｰﾄ2!X285)</f>
        <v>0</v>
      </c>
      <c r="P285" s="504"/>
      <c r="Q285" s="504"/>
      <c r="R285" s="504">
        <f>IF(入力ｼｰﾄ2!AA285="",0,入力ｼｰﾄ2!AA285)</f>
        <v>0</v>
      </c>
      <c r="S285" s="504"/>
      <c r="T285" s="504"/>
      <c r="U285" s="502">
        <f t="shared" si="46"/>
        <v>0</v>
      </c>
      <c r="V285" s="502"/>
      <c r="W285" s="502"/>
      <c r="X285" s="503">
        <f>IF(入力ｼｰﾄ2!AG285="",0,入力ｼｰﾄ2!AG285)</f>
        <v>0</v>
      </c>
      <c r="Y285" s="503"/>
      <c r="Z285" s="503"/>
      <c r="AA285" s="502">
        <f t="shared" si="47"/>
        <v>0</v>
      </c>
      <c r="AB285" s="502"/>
      <c r="AC285" s="502"/>
      <c r="AD285" s="502"/>
      <c r="AE285" s="501">
        <f>IF(入力ｼｰﾄ2!AN285="",0,入力ｼｰﾄ2!AN285)</f>
        <v>0</v>
      </c>
      <c r="AF285" s="501"/>
      <c r="AG285" s="501"/>
      <c r="AH285" s="501"/>
      <c r="AI285" s="501" t="str">
        <f>IF(OR(入力ｼｰﾄ2!BU285=TRUE,入力ｼｰﾄ2!BV285=TRUE),13500,IF(入力ｼｰﾄ2!BW285=TRUE,"内装材は","-"))</f>
        <v>-</v>
      </c>
      <c r="AJ285" s="501"/>
      <c r="AK285" s="501"/>
      <c r="AL285" s="501"/>
      <c r="AM285" s="501" t="str">
        <f>IF(AI285="-","-",IF(入力ｼｰﾄ2!BW285=TRUE,"併用付加",ROUNDDOWN(AA285*AI285,0)))</f>
        <v>-</v>
      </c>
      <c r="AN285" s="501"/>
      <c r="AO285" s="501"/>
      <c r="AP285" s="501"/>
      <c r="AQ285" s="501">
        <f>IF(AI285="-",入力ｼｰﾄ2!BX285,MIN((IF((AE285-AI285)&gt;0,AE285-AI285,0)),入力ｼｰﾄ2!BX285))</f>
        <v>0</v>
      </c>
      <c r="AR285" s="501"/>
      <c r="AS285" s="501"/>
      <c r="AT285" s="501"/>
      <c r="AU285" s="501">
        <f t="shared" si="48"/>
        <v>0</v>
      </c>
      <c r="AV285" s="501"/>
      <c r="AW285" s="501"/>
      <c r="AX285" s="501"/>
      <c r="AY285" s="493">
        <f t="shared" si="49"/>
        <v>0</v>
      </c>
      <c r="AZ285" s="494"/>
      <c r="BA285" s="494"/>
      <c r="BB285" s="494"/>
      <c r="BC285" s="494">
        <f t="shared" si="50"/>
        <v>0</v>
      </c>
      <c r="BD285" s="494"/>
      <c r="BE285" s="494"/>
      <c r="BF285" s="494"/>
      <c r="BG285" s="494" t="str">
        <f t="shared" si="51"/>
        <v>OK</v>
      </c>
      <c r="BH285" s="494"/>
      <c r="BI285" s="494"/>
    </row>
    <row r="286" spans="1:61">
      <c r="A286" s="503">
        <v>218</v>
      </c>
      <c r="B286" s="503"/>
      <c r="C286" s="503" t="str">
        <f>IF(入力ｼｰﾄ2!O286="","",入力ｼｰﾄ2!O286)</f>
        <v/>
      </c>
      <c r="D286" s="503"/>
      <c r="E286" s="503"/>
      <c r="F286" s="503"/>
      <c r="G286" s="503"/>
      <c r="H286" s="503"/>
      <c r="I286" s="506" t="e">
        <f>IF(入力ｼｰﾄ2!#REF!="","",入力ｼｰﾄ2!#REF!)</f>
        <v>#REF!</v>
      </c>
      <c r="J286" s="506"/>
      <c r="K286" s="506"/>
      <c r="L286" s="504">
        <f>IF(入力ｼｰﾄ2!U286="",0,入力ｼｰﾄ2!U286)</f>
        <v>0</v>
      </c>
      <c r="M286" s="504"/>
      <c r="N286" s="504"/>
      <c r="O286" s="504">
        <f>IF(入力ｼｰﾄ2!X286="",0,入力ｼｰﾄ2!X286)</f>
        <v>0</v>
      </c>
      <c r="P286" s="504"/>
      <c r="Q286" s="504"/>
      <c r="R286" s="504">
        <f>IF(入力ｼｰﾄ2!AA286="",0,入力ｼｰﾄ2!AA286)</f>
        <v>0</v>
      </c>
      <c r="S286" s="504"/>
      <c r="T286" s="504"/>
      <c r="U286" s="502">
        <f t="shared" si="46"/>
        <v>0</v>
      </c>
      <c r="V286" s="502"/>
      <c r="W286" s="502"/>
      <c r="X286" s="503">
        <f>IF(入力ｼｰﾄ2!AG286="",0,入力ｼｰﾄ2!AG286)</f>
        <v>0</v>
      </c>
      <c r="Y286" s="503"/>
      <c r="Z286" s="503"/>
      <c r="AA286" s="502">
        <f t="shared" si="47"/>
        <v>0</v>
      </c>
      <c r="AB286" s="502"/>
      <c r="AC286" s="502"/>
      <c r="AD286" s="502"/>
      <c r="AE286" s="501">
        <f>IF(入力ｼｰﾄ2!AN286="",0,入力ｼｰﾄ2!AN286)</f>
        <v>0</v>
      </c>
      <c r="AF286" s="501"/>
      <c r="AG286" s="501"/>
      <c r="AH286" s="501"/>
      <c r="AI286" s="501" t="str">
        <f>IF(OR(入力ｼｰﾄ2!BU286=TRUE,入力ｼｰﾄ2!BV286=TRUE),13500,IF(入力ｼｰﾄ2!BW286=TRUE,"内装材は","-"))</f>
        <v>-</v>
      </c>
      <c r="AJ286" s="501"/>
      <c r="AK286" s="501"/>
      <c r="AL286" s="501"/>
      <c r="AM286" s="501" t="str">
        <f>IF(AI286="-","-",IF(入力ｼｰﾄ2!BW286=TRUE,"併用付加",ROUNDDOWN(AA286*AI286,0)))</f>
        <v>-</v>
      </c>
      <c r="AN286" s="501"/>
      <c r="AO286" s="501"/>
      <c r="AP286" s="501"/>
      <c r="AQ286" s="501">
        <f>IF(AI286="-",入力ｼｰﾄ2!BX286,MIN((IF((AE286-AI286)&gt;0,AE286-AI286,0)),入力ｼｰﾄ2!BX286))</f>
        <v>0</v>
      </c>
      <c r="AR286" s="501"/>
      <c r="AS286" s="501"/>
      <c r="AT286" s="501"/>
      <c r="AU286" s="501">
        <f t="shared" si="48"/>
        <v>0</v>
      </c>
      <c r="AV286" s="501"/>
      <c r="AW286" s="501"/>
      <c r="AX286" s="501"/>
      <c r="AY286" s="493">
        <f t="shared" si="49"/>
        <v>0</v>
      </c>
      <c r="AZ286" s="494"/>
      <c r="BA286" s="494"/>
      <c r="BB286" s="494"/>
      <c r="BC286" s="494">
        <f t="shared" si="50"/>
        <v>0</v>
      </c>
      <c r="BD286" s="494"/>
      <c r="BE286" s="494"/>
      <c r="BF286" s="494"/>
      <c r="BG286" s="494" t="str">
        <f t="shared" si="51"/>
        <v>OK</v>
      </c>
      <c r="BH286" s="494"/>
      <c r="BI286" s="494"/>
    </row>
    <row r="287" spans="1:61">
      <c r="A287" s="503">
        <v>219</v>
      </c>
      <c r="B287" s="503"/>
      <c r="C287" s="503" t="str">
        <f>IF(入力ｼｰﾄ2!O287="","",入力ｼｰﾄ2!O287)</f>
        <v/>
      </c>
      <c r="D287" s="503"/>
      <c r="E287" s="503"/>
      <c r="F287" s="503"/>
      <c r="G287" s="503"/>
      <c r="H287" s="503"/>
      <c r="I287" s="506" t="e">
        <f>IF(入力ｼｰﾄ2!#REF!="","",入力ｼｰﾄ2!#REF!)</f>
        <v>#REF!</v>
      </c>
      <c r="J287" s="506"/>
      <c r="K287" s="506"/>
      <c r="L287" s="504">
        <f>IF(入力ｼｰﾄ2!U287="",0,入力ｼｰﾄ2!U287)</f>
        <v>0</v>
      </c>
      <c r="M287" s="504"/>
      <c r="N287" s="504"/>
      <c r="O287" s="504">
        <f>IF(入力ｼｰﾄ2!X287="",0,入力ｼｰﾄ2!X287)</f>
        <v>0</v>
      </c>
      <c r="P287" s="504"/>
      <c r="Q287" s="504"/>
      <c r="R287" s="504">
        <f>IF(入力ｼｰﾄ2!AA287="",0,入力ｼｰﾄ2!AA287)</f>
        <v>0</v>
      </c>
      <c r="S287" s="504"/>
      <c r="T287" s="504"/>
      <c r="U287" s="502">
        <f t="shared" si="46"/>
        <v>0</v>
      </c>
      <c r="V287" s="502"/>
      <c r="W287" s="502"/>
      <c r="X287" s="503">
        <f>IF(入力ｼｰﾄ2!AG287="",0,入力ｼｰﾄ2!AG287)</f>
        <v>0</v>
      </c>
      <c r="Y287" s="503"/>
      <c r="Z287" s="503"/>
      <c r="AA287" s="502">
        <f t="shared" si="47"/>
        <v>0</v>
      </c>
      <c r="AB287" s="502"/>
      <c r="AC287" s="502"/>
      <c r="AD287" s="502"/>
      <c r="AE287" s="501">
        <f>IF(入力ｼｰﾄ2!AN287="",0,入力ｼｰﾄ2!AN287)</f>
        <v>0</v>
      </c>
      <c r="AF287" s="501"/>
      <c r="AG287" s="501"/>
      <c r="AH287" s="501"/>
      <c r="AI287" s="501" t="str">
        <f>IF(OR(入力ｼｰﾄ2!BU287=TRUE,入力ｼｰﾄ2!BV287=TRUE),13500,IF(入力ｼｰﾄ2!BW287=TRUE,"内装材は","-"))</f>
        <v>-</v>
      </c>
      <c r="AJ287" s="501"/>
      <c r="AK287" s="501"/>
      <c r="AL287" s="501"/>
      <c r="AM287" s="501" t="str">
        <f>IF(AI287="-","-",IF(入力ｼｰﾄ2!BW287=TRUE,"併用付加",ROUNDDOWN(AA287*AI287,0)))</f>
        <v>-</v>
      </c>
      <c r="AN287" s="501"/>
      <c r="AO287" s="501"/>
      <c r="AP287" s="501"/>
      <c r="AQ287" s="501">
        <f>IF(AI287="-",入力ｼｰﾄ2!BX287,MIN((IF((AE287-AI287)&gt;0,AE287-AI287,0)),入力ｼｰﾄ2!BX287))</f>
        <v>0</v>
      </c>
      <c r="AR287" s="501"/>
      <c r="AS287" s="501"/>
      <c r="AT287" s="501"/>
      <c r="AU287" s="501">
        <f t="shared" si="48"/>
        <v>0</v>
      </c>
      <c r="AV287" s="501"/>
      <c r="AW287" s="501"/>
      <c r="AX287" s="501"/>
      <c r="AY287" s="493">
        <f t="shared" si="49"/>
        <v>0</v>
      </c>
      <c r="AZ287" s="494"/>
      <c r="BA287" s="494"/>
      <c r="BB287" s="494"/>
      <c r="BC287" s="494">
        <f t="shared" si="50"/>
        <v>0</v>
      </c>
      <c r="BD287" s="494"/>
      <c r="BE287" s="494"/>
      <c r="BF287" s="494"/>
      <c r="BG287" s="494" t="str">
        <f t="shared" si="51"/>
        <v>OK</v>
      </c>
      <c r="BH287" s="494"/>
      <c r="BI287" s="494"/>
    </row>
    <row r="288" spans="1:61">
      <c r="A288" s="503">
        <v>220</v>
      </c>
      <c r="B288" s="503"/>
      <c r="C288" s="503" t="str">
        <f>IF(入力ｼｰﾄ2!O288="","",入力ｼｰﾄ2!O288)</f>
        <v/>
      </c>
      <c r="D288" s="503"/>
      <c r="E288" s="503"/>
      <c r="F288" s="503"/>
      <c r="G288" s="503"/>
      <c r="H288" s="503"/>
      <c r="I288" s="506" t="e">
        <f>IF(入力ｼｰﾄ2!#REF!="","",入力ｼｰﾄ2!#REF!)</f>
        <v>#REF!</v>
      </c>
      <c r="J288" s="506"/>
      <c r="K288" s="506"/>
      <c r="L288" s="504">
        <f>IF(入力ｼｰﾄ2!U288="",0,入力ｼｰﾄ2!U288)</f>
        <v>0</v>
      </c>
      <c r="M288" s="504"/>
      <c r="N288" s="504"/>
      <c r="O288" s="504">
        <f>IF(入力ｼｰﾄ2!X288="",0,入力ｼｰﾄ2!X288)</f>
        <v>0</v>
      </c>
      <c r="P288" s="504"/>
      <c r="Q288" s="504"/>
      <c r="R288" s="504">
        <f>IF(入力ｼｰﾄ2!AA288="",0,入力ｼｰﾄ2!AA288)</f>
        <v>0</v>
      </c>
      <c r="S288" s="504"/>
      <c r="T288" s="504"/>
      <c r="U288" s="502">
        <f t="shared" si="46"/>
        <v>0</v>
      </c>
      <c r="V288" s="502"/>
      <c r="W288" s="502"/>
      <c r="X288" s="503">
        <f>IF(入力ｼｰﾄ2!AG288="",0,入力ｼｰﾄ2!AG288)</f>
        <v>0</v>
      </c>
      <c r="Y288" s="503"/>
      <c r="Z288" s="503"/>
      <c r="AA288" s="502">
        <f t="shared" si="47"/>
        <v>0</v>
      </c>
      <c r="AB288" s="502"/>
      <c r="AC288" s="502"/>
      <c r="AD288" s="502"/>
      <c r="AE288" s="501">
        <f>IF(入力ｼｰﾄ2!AN288="",0,入力ｼｰﾄ2!AN288)</f>
        <v>0</v>
      </c>
      <c r="AF288" s="501"/>
      <c r="AG288" s="501"/>
      <c r="AH288" s="501"/>
      <c r="AI288" s="501" t="str">
        <f>IF(OR(入力ｼｰﾄ2!BU288=TRUE,入力ｼｰﾄ2!BV288=TRUE),13500,IF(入力ｼｰﾄ2!BW288=TRUE,"内装材は","-"))</f>
        <v>-</v>
      </c>
      <c r="AJ288" s="501"/>
      <c r="AK288" s="501"/>
      <c r="AL288" s="501"/>
      <c r="AM288" s="501" t="str">
        <f>IF(AI288="-","-",IF(入力ｼｰﾄ2!BW288=TRUE,"併用付加",ROUNDDOWN(AA288*AI288,0)))</f>
        <v>-</v>
      </c>
      <c r="AN288" s="501"/>
      <c r="AO288" s="501"/>
      <c r="AP288" s="501"/>
      <c r="AQ288" s="501">
        <f>IF(AI288="-",入力ｼｰﾄ2!BX288,MIN((IF((AE288-AI288)&gt;0,AE288-AI288,0)),入力ｼｰﾄ2!BX288))</f>
        <v>0</v>
      </c>
      <c r="AR288" s="501"/>
      <c r="AS288" s="501"/>
      <c r="AT288" s="501"/>
      <c r="AU288" s="501">
        <f t="shared" si="48"/>
        <v>0</v>
      </c>
      <c r="AV288" s="501"/>
      <c r="AW288" s="501"/>
      <c r="AX288" s="501"/>
      <c r="AY288" s="493">
        <f t="shared" si="49"/>
        <v>0</v>
      </c>
      <c r="AZ288" s="494"/>
      <c r="BA288" s="494"/>
      <c r="BB288" s="494"/>
      <c r="BC288" s="494">
        <f t="shared" si="50"/>
        <v>0</v>
      </c>
      <c r="BD288" s="494"/>
      <c r="BE288" s="494"/>
      <c r="BF288" s="494"/>
      <c r="BG288" s="494" t="str">
        <f t="shared" si="51"/>
        <v>OK</v>
      </c>
      <c r="BH288" s="494"/>
      <c r="BI288" s="494"/>
    </row>
    <row r="289" spans="1:61">
      <c r="A289" s="503">
        <v>221</v>
      </c>
      <c r="B289" s="503"/>
      <c r="C289" s="503" t="str">
        <f>IF(入力ｼｰﾄ2!O289="","",入力ｼｰﾄ2!O289)</f>
        <v/>
      </c>
      <c r="D289" s="503"/>
      <c r="E289" s="503"/>
      <c r="F289" s="503"/>
      <c r="G289" s="503"/>
      <c r="H289" s="503"/>
      <c r="I289" s="506" t="e">
        <f>IF(入力ｼｰﾄ2!#REF!="","",入力ｼｰﾄ2!#REF!)</f>
        <v>#REF!</v>
      </c>
      <c r="J289" s="506"/>
      <c r="K289" s="506"/>
      <c r="L289" s="504">
        <f>IF(入力ｼｰﾄ2!U289="",0,入力ｼｰﾄ2!U289)</f>
        <v>0</v>
      </c>
      <c r="M289" s="504"/>
      <c r="N289" s="504"/>
      <c r="O289" s="504">
        <f>IF(入力ｼｰﾄ2!X289="",0,入力ｼｰﾄ2!X289)</f>
        <v>0</v>
      </c>
      <c r="P289" s="504"/>
      <c r="Q289" s="504"/>
      <c r="R289" s="504">
        <f>IF(入力ｼｰﾄ2!AA289="",0,入力ｼｰﾄ2!AA289)</f>
        <v>0</v>
      </c>
      <c r="S289" s="504"/>
      <c r="T289" s="504"/>
      <c r="U289" s="502">
        <f t="shared" si="46"/>
        <v>0</v>
      </c>
      <c r="V289" s="502"/>
      <c r="W289" s="502"/>
      <c r="X289" s="503">
        <f>IF(入力ｼｰﾄ2!AG289="",0,入力ｼｰﾄ2!AG289)</f>
        <v>0</v>
      </c>
      <c r="Y289" s="503"/>
      <c r="Z289" s="503"/>
      <c r="AA289" s="502">
        <f t="shared" si="47"/>
        <v>0</v>
      </c>
      <c r="AB289" s="502"/>
      <c r="AC289" s="502"/>
      <c r="AD289" s="502"/>
      <c r="AE289" s="501">
        <f>IF(入力ｼｰﾄ2!AN289="",0,入力ｼｰﾄ2!AN289)</f>
        <v>0</v>
      </c>
      <c r="AF289" s="501"/>
      <c r="AG289" s="501"/>
      <c r="AH289" s="501"/>
      <c r="AI289" s="501" t="str">
        <f>IF(OR(入力ｼｰﾄ2!BU289=TRUE,入力ｼｰﾄ2!BV289=TRUE),13500,IF(入力ｼｰﾄ2!BW289=TRUE,"内装材は","-"))</f>
        <v>-</v>
      </c>
      <c r="AJ289" s="501"/>
      <c r="AK289" s="501"/>
      <c r="AL289" s="501"/>
      <c r="AM289" s="501" t="str">
        <f>IF(AI289="-","-",IF(入力ｼｰﾄ2!BW289=TRUE,"併用付加",ROUNDDOWN(AA289*AI289,0)))</f>
        <v>-</v>
      </c>
      <c r="AN289" s="501"/>
      <c r="AO289" s="501"/>
      <c r="AP289" s="501"/>
      <c r="AQ289" s="501">
        <f>IF(AI289="-",入力ｼｰﾄ2!BX289,MIN((IF((AE289-AI289)&gt;0,AE289-AI289,0)),入力ｼｰﾄ2!BX289))</f>
        <v>0</v>
      </c>
      <c r="AR289" s="501"/>
      <c r="AS289" s="501"/>
      <c r="AT289" s="501"/>
      <c r="AU289" s="501">
        <f t="shared" si="48"/>
        <v>0</v>
      </c>
      <c r="AV289" s="501"/>
      <c r="AW289" s="501"/>
      <c r="AX289" s="501"/>
      <c r="AY289" s="493">
        <f t="shared" si="49"/>
        <v>0</v>
      </c>
      <c r="AZ289" s="494"/>
      <c r="BA289" s="494"/>
      <c r="BB289" s="494"/>
      <c r="BC289" s="494">
        <f t="shared" si="50"/>
        <v>0</v>
      </c>
      <c r="BD289" s="494"/>
      <c r="BE289" s="494"/>
      <c r="BF289" s="494"/>
      <c r="BG289" s="494" t="str">
        <f t="shared" si="51"/>
        <v>OK</v>
      </c>
      <c r="BH289" s="494"/>
      <c r="BI289" s="494"/>
    </row>
    <row r="290" spans="1:61">
      <c r="A290" s="503">
        <v>222</v>
      </c>
      <c r="B290" s="503"/>
      <c r="C290" s="503" t="str">
        <f>IF(入力ｼｰﾄ2!O290="","",入力ｼｰﾄ2!O290)</f>
        <v/>
      </c>
      <c r="D290" s="503"/>
      <c r="E290" s="503"/>
      <c r="F290" s="503"/>
      <c r="G290" s="503"/>
      <c r="H290" s="503"/>
      <c r="I290" s="506" t="e">
        <f>IF(入力ｼｰﾄ2!#REF!="","",入力ｼｰﾄ2!#REF!)</f>
        <v>#REF!</v>
      </c>
      <c r="J290" s="506"/>
      <c r="K290" s="506"/>
      <c r="L290" s="504">
        <f>IF(入力ｼｰﾄ2!U290="",0,入力ｼｰﾄ2!U290)</f>
        <v>0</v>
      </c>
      <c r="M290" s="504"/>
      <c r="N290" s="504"/>
      <c r="O290" s="504">
        <f>IF(入力ｼｰﾄ2!X290="",0,入力ｼｰﾄ2!X290)</f>
        <v>0</v>
      </c>
      <c r="P290" s="504"/>
      <c r="Q290" s="504"/>
      <c r="R290" s="504">
        <f>IF(入力ｼｰﾄ2!AA290="",0,入力ｼｰﾄ2!AA290)</f>
        <v>0</v>
      </c>
      <c r="S290" s="504"/>
      <c r="T290" s="504"/>
      <c r="U290" s="502">
        <f t="shared" si="46"/>
        <v>0</v>
      </c>
      <c r="V290" s="502"/>
      <c r="W290" s="502"/>
      <c r="X290" s="503">
        <f>IF(入力ｼｰﾄ2!AG290="",0,入力ｼｰﾄ2!AG290)</f>
        <v>0</v>
      </c>
      <c r="Y290" s="503"/>
      <c r="Z290" s="503"/>
      <c r="AA290" s="502">
        <f t="shared" si="47"/>
        <v>0</v>
      </c>
      <c r="AB290" s="502"/>
      <c r="AC290" s="502"/>
      <c r="AD290" s="502"/>
      <c r="AE290" s="501">
        <f>IF(入力ｼｰﾄ2!AN290="",0,入力ｼｰﾄ2!AN290)</f>
        <v>0</v>
      </c>
      <c r="AF290" s="501"/>
      <c r="AG290" s="501"/>
      <c r="AH290" s="501"/>
      <c r="AI290" s="501" t="str">
        <f>IF(OR(入力ｼｰﾄ2!BU290=TRUE,入力ｼｰﾄ2!BV290=TRUE),13500,IF(入力ｼｰﾄ2!BW290=TRUE,"内装材は","-"))</f>
        <v>-</v>
      </c>
      <c r="AJ290" s="501"/>
      <c r="AK290" s="501"/>
      <c r="AL290" s="501"/>
      <c r="AM290" s="501" t="str">
        <f>IF(AI290="-","-",IF(入力ｼｰﾄ2!BW290=TRUE,"併用付加",ROUNDDOWN(AA290*AI290,0)))</f>
        <v>-</v>
      </c>
      <c r="AN290" s="501"/>
      <c r="AO290" s="501"/>
      <c r="AP290" s="501"/>
      <c r="AQ290" s="501">
        <f>IF(AI290="-",入力ｼｰﾄ2!BX290,MIN((IF((AE290-AI290)&gt;0,AE290-AI290,0)),入力ｼｰﾄ2!BX290))</f>
        <v>0</v>
      </c>
      <c r="AR290" s="501"/>
      <c r="AS290" s="501"/>
      <c r="AT290" s="501"/>
      <c r="AU290" s="501">
        <f t="shared" si="48"/>
        <v>0</v>
      </c>
      <c r="AV290" s="501"/>
      <c r="AW290" s="501"/>
      <c r="AX290" s="501"/>
      <c r="AY290" s="493">
        <f t="shared" si="49"/>
        <v>0</v>
      </c>
      <c r="AZ290" s="494"/>
      <c r="BA290" s="494"/>
      <c r="BB290" s="494"/>
      <c r="BC290" s="494">
        <f t="shared" si="50"/>
        <v>0</v>
      </c>
      <c r="BD290" s="494"/>
      <c r="BE290" s="494"/>
      <c r="BF290" s="494"/>
      <c r="BG290" s="494" t="str">
        <f t="shared" si="51"/>
        <v>OK</v>
      </c>
      <c r="BH290" s="494"/>
      <c r="BI290" s="494"/>
    </row>
    <row r="291" spans="1:61">
      <c r="A291" s="503">
        <v>223</v>
      </c>
      <c r="B291" s="503"/>
      <c r="C291" s="503" t="str">
        <f>IF(入力ｼｰﾄ2!O291="","",入力ｼｰﾄ2!O291)</f>
        <v/>
      </c>
      <c r="D291" s="503"/>
      <c r="E291" s="503"/>
      <c r="F291" s="503"/>
      <c r="G291" s="503"/>
      <c r="H291" s="503"/>
      <c r="I291" s="506" t="e">
        <f>IF(入力ｼｰﾄ2!#REF!="","",入力ｼｰﾄ2!#REF!)</f>
        <v>#REF!</v>
      </c>
      <c r="J291" s="506"/>
      <c r="K291" s="506"/>
      <c r="L291" s="504">
        <f>IF(入力ｼｰﾄ2!U291="",0,入力ｼｰﾄ2!U291)</f>
        <v>0</v>
      </c>
      <c r="M291" s="504"/>
      <c r="N291" s="504"/>
      <c r="O291" s="504">
        <f>IF(入力ｼｰﾄ2!X291="",0,入力ｼｰﾄ2!X291)</f>
        <v>0</v>
      </c>
      <c r="P291" s="504"/>
      <c r="Q291" s="504"/>
      <c r="R291" s="504">
        <f>IF(入力ｼｰﾄ2!AA291="",0,入力ｼｰﾄ2!AA291)</f>
        <v>0</v>
      </c>
      <c r="S291" s="504"/>
      <c r="T291" s="504"/>
      <c r="U291" s="502">
        <f t="shared" si="46"/>
        <v>0</v>
      </c>
      <c r="V291" s="502"/>
      <c r="W291" s="502"/>
      <c r="X291" s="503">
        <f>IF(入力ｼｰﾄ2!AG291="",0,入力ｼｰﾄ2!AG291)</f>
        <v>0</v>
      </c>
      <c r="Y291" s="503"/>
      <c r="Z291" s="503"/>
      <c r="AA291" s="502">
        <f t="shared" si="47"/>
        <v>0</v>
      </c>
      <c r="AB291" s="502"/>
      <c r="AC291" s="502"/>
      <c r="AD291" s="502"/>
      <c r="AE291" s="501">
        <f>IF(入力ｼｰﾄ2!AN291="",0,入力ｼｰﾄ2!AN291)</f>
        <v>0</v>
      </c>
      <c r="AF291" s="501"/>
      <c r="AG291" s="501"/>
      <c r="AH291" s="501"/>
      <c r="AI291" s="501" t="str">
        <f>IF(OR(入力ｼｰﾄ2!BU291=TRUE,入力ｼｰﾄ2!BV291=TRUE),13500,IF(入力ｼｰﾄ2!BW291=TRUE,"内装材は","-"))</f>
        <v>-</v>
      </c>
      <c r="AJ291" s="501"/>
      <c r="AK291" s="501"/>
      <c r="AL291" s="501"/>
      <c r="AM291" s="501" t="str">
        <f>IF(AI291="-","-",IF(入力ｼｰﾄ2!BW291=TRUE,"併用付加",ROUNDDOWN(AA291*AI291,0)))</f>
        <v>-</v>
      </c>
      <c r="AN291" s="501"/>
      <c r="AO291" s="501"/>
      <c r="AP291" s="501"/>
      <c r="AQ291" s="501">
        <f>IF(AI291="-",入力ｼｰﾄ2!BX291,MIN((IF((AE291-AI291)&gt;0,AE291-AI291,0)),入力ｼｰﾄ2!BX291))</f>
        <v>0</v>
      </c>
      <c r="AR291" s="501"/>
      <c r="AS291" s="501"/>
      <c r="AT291" s="501"/>
      <c r="AU291" s="501">
        <f t="shared" si="48"/>
        <v>0</v>
      </c>
      <c r="AV291" s="501"/>
      <c r="AW291" s="501"/>
      <c r="AX291" s="501"/>
      <c r="AY291" s="493">
        <f t="shared" si="49"/>
        <v>0</v>
      </c>
      <c r="AZ291" s="494"/>
      <c r="BA291" s="494"/>
      <c r="BB291" s="494"/>
      <c r="BC291" s="494">
        <f t="shared" si="50"/>
        <v>0</v>
      </c>
      <c r="BD291" s="494"/>
      <c r="BE291" s="494"/>
      <c r="BF291" s="494"/>
      <c r="BG291" s="494" t="str">
        <f t="shared" si="51"/>
        <v>OK</v>
      </c>
      <c r="BH291" s="494"/>
      <c r="BI291" s="494"/>
    </row>
    <row r="292" spans="1:61">
      <c r="A292" s="503">
        <v>224</v>
      </c>
      <c r="B292" s="503"/>
      <c r="C292" s="503" t="str">
        <f>IF(入力ｼｰﾄ2!O292="","",入力ｼｰﾄ2!O292)</f>
        <v/>
      </c>
      <c r="D292" s="503"/>
      <c r="E292" s="503"/>
      <c r="F292" s="503"/>
      <c r="G292" s="503"/>
      <c r="H292" s="503"/>
      <c r="I292" s="506" t="e">
        <f>IF(入力ｼｰﾄ2!#REF!="","",入力ｼｰﾄ2!#REF!)</f>
        <v>#REF!</v>
      </c>
      <c r="J292" s="506"/>
      <c r="K292" s="506"/>
      <c r="L292" s="504">
        <f>IF(入力ｼｰﾄ2!U292="",0,入力ｼｰﾄ2!U292)</f>
        <v>0</v>
      </c>
      <c r="M292" s="504"/>
      <c r="N292" s="504"/>
      <c r="O292" s="504">
        <f>IF(入力ｼｰﾄ2!X292="",0,入力ｼｰﾄ2!X292)</f>
        <v>0</v>
      </c>
      <c r="P292" s="504"/>
      <c r="Q292" s="504"/>
      <c r="R292" s="504">
        <f>IF(入力ｼｰﾄ2!AA292="",0,入力ｼｰﾄ2!AA292)</f>
        <v>0</v>
      </c>
      <c r="S292" s="504"/>
      <c r="T292" s="504"/>
      <c r="U292" s="502">
        <f t="shared" si="46"/>
        <v>0</v>
      </c>
      <c r="V292" s="502"/>
      <c r="W292" s="502"/>
      <c r="X292" s="503">
        <f>IF(入力ｼｰﾄ2!AG292="",0,入力ｼｰﾄ2!AG292)</f>
        <v>0</v>
      </c>
      <c r="Y292" s="503"/>
      <c r="Z292" s="503"/>
      <c r="AA292" s="502">
        <f t="shared" si="47"/>
        <v>0</v>
      </c>
      <c r="AB292" s="502"/>
      <c r="AC292" s="502"/>
      <c r="AD292" s="502"/>
      <c r="AE292" s="501">
        <f>IF(入力ｼｰﾄ2!AN292="",0,入力ｼｰﾄ2!AN292)</f>
        <v>0</v>
      </c>
      <c r="AF292" s="501"/>
      <c r="AG292" s="501"/>
      <c r="AH292" s="501"/>
      <c r="AI292" s="501" t="str">
        <f>IF(OR(入力ｼｰﾄ2!BU292=TRUE,入力ｼｰﾄ2!BV292=TRUE),13500,IF(入力ｼｰﾄ2!BW292=TRUE,"内装材は","-"))</f>
        <v>-</v>
      </c>
      <c r="AJ292" s="501"/>
      <c r="AK292" s="501"/>
      <c r="AL292" s="501"/>
      <c r="AM292" s="501" t="str">
        <f>IF(AI292="-","-",IF(入力ｼｰﾄ2!BW292=TRUE,"併用付加",ROUNDDOWN(AA292*AI292,0)))</f>
        <v>-</v>
      </c>
      <c r="AN292" s="501"/>
      <c r="AO292" s="501"/>
      <c r="AP292" s="501"/>
      <c r="AQ292" s="501">
        <f>IF(AI292="-",入力ｼｰﾄ2!BX292,MIN((IF((AE292-AI292)&gt;0,AE292-AI292,0)),入力ｼｰﾄ2!BX292))</f>
        <v>0</v>
      </c>
      <c r="AR292" s="501"/>
      <c r="AS292" s="501"/>
      <c r="AT292" s="501"/>
      <c r="AU292" s="501">
        <f t="shared" si="48"/>
        <v>0</v>
      </c>
      <c r="AV292" s="501"/>
      <c r="AW292" s="501"/>
      <c r="AX292" s="501"/>
      <c r="AY292" s="493">
        <f t="shared" si="49"/>
        <v>0</v>
      </c>
      <c r="AZ292" s="494"/>
      <c r="BA292" s="494"/>
      <c r="BB292" s="494"/>
      <c r="BC292" s="494">
        <f t="shared" si="50"/>
        <v>0</v>
      </c>
      <c r="BD292" s="494"/>
      <c r="BE292" s="494"/>
      <c r="BF292" s="494"/>
      <c r="BG292" s="494" t="str">
        <f t="shared" si="51"/>
        <v>OK</v>
      </c>
      <c r="BH292" s="494"/>
      <c r="BI292" s="494"/>
    </row>
    <row r="293" spans="1:61">
      <c r="A293" s="503">
        <v>225</v>
      </c>
      <c r="B293" s="503"/>
      <c r="C293" s="503" t="str">
        <f>IF(入力ｼｰﾄ2!O293="","",入力ｼｰﾄ2!O293)</f>
        <v/>
      </c>
      <c r="D293" s="503"/>
      <c r="E293" s="503"/>
      <c r="F293" s="503"/>
      <c r="G293" s="503"/>
      <c r="H293" s="503"/>
      <c r="I293" s="506" t="e">
        <f>IF(入力ｼｰﾄ2!#REF!="","",入力ｼｰﾄ2!#REF!)</f>
        <v>#REF!</v>
      </c>
      <c r="J293" s="506"/>
      <c r="K293" s="506"/>
      <c r="L293" s="504">
        <f>IF(入力ｼｰﾄ2!U293="",0,入力ｼｰﾄ2!U293)</f>
        <v>0</v>
      </c>
      <c r="M293" s="504"/>
      <c r="N293" s="504"/>
      <c r="O293" s="504">
        <f>IF(入力ｼｰﾄ2!X293="",0,入力ｼｰﾄ2!X293)</f>
        <v>0</v>
      </c>
      <c r="P293" s="504"/>
      <c r="Q293" s="504"/>
      <c r="R293" s="504">
        <f>IF(入力ｼｰﾄ2!AA293="",0,入力ｼｰﾄ2!AA293)</f>
        <v>0</v>
      </c>
      <c r="S293" s="504"/>
      <c r="T293" s="504"/>
      <c r="U293" s="502">
        <f t="shared" si="46"/>
        <v>0</v>
      </c>
      <c r="V293" s="502"/>
      <c r="W293" s="502"/>
      <c r="X293" s="503">
        <f>IF(入力ｼｰﾄ2!AG293="",0,入力ｼｰﾄ2!AG293)</f>
        <v>0</v>
      </c>
      <c r="Y293" s="503"/>
      <c r="Z293" s="503"/>
      <c r="AA293" s="502">
        <f t="shared" si="47"/>
        <v>0</v>
      </c>
      <c r="AB293" s="502"/>
      <c r="AC293" s="502"/>
      <c r="AD293" s="502"/>
      <c r="AE293" s="501">
        <f>IF(入力ｼｰﾄ2!AN293="",0,入力ｼｰﾄ2!AN293)</f>
        <v>0</v>
      </c>
      <c r="AF293" s="501"/>
      <c r="AG293" s="501"/>
      <c r="AH293" s="501"/>
      <c r="AI293" s="501" t="str">
        <f>IF(OR(入力ｼｰﾄ2!BU293=TRUE,入力ｼｰﾄ2!BV293=TRUE),13500,IF(入力ｼｰﾄ2!BW293=TRUE,"内装材は","-"))</f>
        <v>-</v>
      </c>
      <c r="AJ293" s="501"/>
      <c r="AK293" s="501"/>
      <c r="AL293" s="501"/>
      <c r="AM293" s="501" t="str">
        <f>IF(AI293="-","-",IF(入力ｼｰﾄ2!BW293=TRUE,"併用付加",ROUNDDOWN(AA293*AI293,0)))</f>
        <v>-</v>
      </c>
      <c r="AN293" s="501"/>
      <c r="AO293" s="501"/>
      <c r="AP293" s="501"/>
      <c r="AQ293" s="501">
        <f>IF(AI293="-",入力ｼｰﾄ2!BX293,MIN((IF((AE293-AI293)&gt;0,AE293-AI293,0)),入力ｼｰﾄ2!BX293))</f>
        <v>0</v>
      </c>
      <c r="AR293" s="501"/>
      <c r="AS293" s="501"/>
      <c r="AT293" s="501"/>
      <c r="AU293" s="501">
        <f t="shared" si="48"/>
        <v>0</v>
      </c>
      <c r="AV293" s="501"/>
      <c r="AW293" s="501"/>
      <c r="AX293" s="501"/>
      <c r="AY293" s="493">
        <f t="shared" si="49"/>
        <v>0</v>
      </c>
      <c r="AZ293" s="494"/>
      <c r="BA293" s="494"/>
      <c r="BB293" s="494"/>
      <c r="BC293" s="494">
        <f t="shared" si="50"/>
        <v>0</v>
      </c>
      <c r="BD293" s="494"/>
      <c r="BE293" s="494"/>
      <c r="BF293" s="494"/>
      <c r="BG293" s="494" t="str">
        <f t="shared" si="51"/>
        <v>OK</v>
      </c>
      <c r="BH293" s="494"/>
      <c r="BI293" s="494"/>
    </row>
    <row r="294" spans="1:61">
      <c r="A294" s="503">
        <v>226</v>
      </c>
      <c r="B294" s="503"/>
      <c r="C294" s="503" t="str">
        <f>IF(入力ｼｰﾄ2!O294="","",入力ｼｰﾄ2!O294)</f>
        <v/>
      </c>
      <c r="D294" s="503"/>
      <c r="E294" s="503"/>
      <c r="F294" s="503"/>
      <c r="G294" s="503"/>
      <c r="H294" s="503"/>
      <c r="I294" s="506" t="e">
        <f>IF(入力ｼｰﾄ2!#REF!="","",入力ｼｰﾄ2!#REF!)</f>
        <v>#REF!</v>
      </c>
      <c r="J294" s="506"/>
      <c r="K294" s="506"/>
      <c r="L294" s="504">
        <f>IF(入力ｼｰﾄ2!U294="",0,入力ｼｰﾄ2!U294)</f>
        <v>0</v>
      </c>
      <c r="M294" s="504"/>
      <c r="N294" s="504"/>
      <c r="O294" s="504">
        <f>IF(入力ｼｰﾄ2!X294="",0,入力ｼｰﾄ2!X294)</f>
        <v>0</v>
      </c>
      <c r="P294" s="504"/>
      <c r="Q294" s="504"/>
      <c r="R294" s="504">
        <f>IF(入力ｼｰﾄ2!AA294="",0,入力ｼｰﾄ2!AA294)</f>
        <v>0</v>
      </c>
      <c r="S294" s="504"/>
      <c r="T294" s="504"/>
      <c r="U294" s="502">
        <f t="shared" si="46"/>
        <v>0</v>
      </c>
      <c r="V294" s="502"/>
      <c r="W294" s="502"/>
      <c r="X294" s="503">
        <f>IF(入力ｼｰﾄ2!AG294="",0,入力ｼｰﾄ2!AG294)</f>
        <v>0</v>
      </c>
      <c r="Y294" s="503"/>
      <c r="Z294" s="503"/>
      <c r="AA294" s="502">
        <f t="shared" si="47"/>
        <v>0</v>
      </c>
      <c r="AB294" s="502"/>
      <c r="AC294" s="502"/>
      <c r="AD294" s="502"/>
      <c r="AE294" s="501">
        <f>IF(入力ｼｰﾄ2!AN294="",0,入力ｼｰﾄ2!AN294)</f>
        <v>0</v>
      </c>
      <c r="AF294" s="501"/>
      <c r="AG294" s="501"/>
      <c r="AH294" s="501"/>
      <c r="AI294" s="501" t="str">
        <f>IF(OR(入力ｼｰﾄ2!BU294=TRUE,入力ｼｰﾄ2!BV294=TRUE),13500,IF(入力ｼｰﾄ2!BW294=TRUE,"内装材は","-"))</f>
        <v>-</v>
      </c>
      <c r="AJ294" s="501"/>
      <c r="AK294" s="501"/>
      <c r="AL294" s="501"/>
      <c r="AM294" s="501" t="str">
        <f>IF(AI294="-","-",IF(入力ｼｰﾄ2!BW294=TRUE,"併用付加",ROUNDDOWN(AA294*AI294,0)))</f>
        <v>-</v>
      </c>
      <c r="AN294" s="501"/>
      <c r="AO294" s="501"/>
      <c r="AP294" s="501"/>
      <c r="AQ294" s="501">
        <f>IF(AI294="-",入力ｼｰﾄ2!BX294,MIN((IF((AE294-AI294)&gt;0,AE294-AI294,0)),入力ｼｰﾄ2!BX294))</f>
        <v>0</v>
      </c>
      <c r="AR294" s="501"/>
      <c r="AS294" s="501"/>
      <c r="AT294" s="501"/>
      <c r="AU294" s="501">
        <f t="shared" si="48"/>
        <v>0</v>
      </c>
      <c r="AV294" s="501"/>
      <c r="AW294" s="501"/>
      <c r="AX294" s="501"/>
      <c r="AY294" s="493">
        <f t="shared" si="49"/>
        <v>0</v>
      </c>
      <c r="AZ294" s="494"/>
      <c r="BA294" s="494"/>
      <c r="BB294" s="494"/>
      <c r="BC294" s="494">
        <f t="shared" si="50"/>
        <v>0</v>
      </c>
      <c r="BD294" s="494"/>
      <c r="BE294" s="494"/>
      <c r="BF294" s="494"/>
      <c r="BG294" s="494" t="str">
        <f t="shared" si="51"/>
        <v>OK</v>
      </c>
      <c r="BH294" s="494"/>
      <c r="BI294" s="494"/>
    </row>
    <row r="295" spans="1:61">
      <c r="A295" s="503">
        <v>227</v>
      </c>
      <c r="B295" s="503"/>
      <c r="C295" s="503" t="str">
        <f>IF(入力ｼｰﾄ2!O295="","",入力ｼｰﾄ2!O295)</f>
        <v/>
      </c>
      <c r="D295" s="503"/>
      <c r="E295" s="503"/>
      <c r="F295" s="503"/>
      <c r="G295" s="503"/>
      <c r="H295" s="503"/>
      <c r="I295" s="506" t="e">
        <f>IF(入力ｼｰﾄ2!#REF!="","",入力ｼｰﾄ2!#REF!)</f>
        <v>#REF!</v>
      </c>
      <c r="J295" s="506"/>
      <c r="K295" s="506"/>
      <c r="L295" s="504">
        <f>IF(入力ｼｰﾄ2!U295="",0,入力ｼｰﾄ2!U295)</f>
        <v>0</v>
      </c>
      <c r="M295" s="504"/>
      <c r="N295" s="504"/>
      <c r="O295" s="504">
        <f>IF(入力ｼｰﾄ2!X295="",0,入力ｼｰﾄ2!X295)</f>
        <v>0</v>
      </c>
      <c r="P295" s="504"/>
      <c r="Q295" s="504"/>
      <c r="R295" s="504">
        <f>IF(入力ｼｰﾄ2!AA295="",0,入力ｼｰﾄ2!AA295)</f>
        <v>0</v>
      </c>
      <c r="S295" s="504"/>
      <c r="T295" s="504"/>
      <c r="U295" s="502">
        <f t="shared" si="46"/>
        <v>0</v>
      </c>
      <c r="V295" s="502"/>
      <c r="W295" s="502"/>
      <c r="X295" s="503">
        <f>IF(入力ｼｰﾄ2!AG295="",0,入力ｼｰﾄ2!AG295)</f>
        <v>0</v>
      </c>
      <c r="Y295" s="503"/>
      <c r="Z295" s="503"/>
      <c r="AA295" s="502">
        <f t="shared" si="47"/>
        <v>0</v>
      </c>
      <c r="AB295" s="502"/>
      <c r="AC295" s="502"/>
      <c r="AD295" s="502"/>
      <c r="AE295" s="501">
        <f>IF(入力ｼｰﾄ2!AN295="",0,入力ｼｰﾄ2!AN295)</f>
        <v>0</v>
      </c>
      <c r="AF295" s="501"/>
      <c r="AG295" s="501"/>
      <c r="AH295" s="501"/>
      <c r="AI295" s="501" t="str">
        <f>IF(OR(入力ｼｰﾄ2!BU295=TRUE,入力ｼｰﾄ2!BV295=TRUE),13500,IF(入力ｼｰﾄ2!BW295=TRUE,"内装材は","-"))</f>
        <v>-</v>
      </c>
      <c r="AJ295" s="501"/>
      <c r="AK295" s="501"/>
      <c r="AL295" s="501"/>
      <c r="AM295" s="501" t="str">
        <f>IF(AI295="-","-",IF(入力ｼｰﾄ2!BW295=TRUE,"併用付加",ROUNDDOWN(AA295*AI295,0)))</f>
        <v>-</v>
      </c>
      <c r="AN295" s="501"/>
      <c r="AO295" s="501"/>
      <c r="AP295" s="501"/>
      <c r="AQ295" s="501">
        <f>IF(AI295="-",入力ｼｰﾄ2!BX295,MIN((IF((AE295-AI295)&gt;0,AE295-AI295,0)),入力ｼｰﾄ2!BX295))</f>
        <v>0</v>
      </c>
      <c r="AR295" s="501"/>
      <c r="AS295" s="501"/>
      <c r="AT295" s="501"/>
      <c r="AU295" s="501">
        <f t="shared" si="48"/>
        <v>0</v>
      </c>
      <c r="AV295" s="501"/>
      <c r="AW295" s="501"/>
      <c r="AX295" s="501"/>
      <c r="AY295" s="493">
        <f t="shared" si="49"/>
        <v>0</v>
      </c>
      <c r="AZ295" s="494"/>
      <c r="BA295" s="494"/>
      <c r="BB295" s="494"/>
      <c r="BC295" s="494">
        <f t="shared" si="50"/>
        <v>0</v>
      </c>
      <c r="BD295" s="494"/>
      <c r="BE295" s="494"/>
      <c r="BF295" s="494"/>
      <c r="BG295" s="494" t="str">
        <f t="shared" si="51"/>
        <v>OK</v>
      </c>
      <c r="BH295" s="494"/>
      <c r="BI295" s="494"/>
    </row>
    <row r="296" spans="1:61">
      <c r="A296" s="503">
        <v>228</v>
      </c>
      <c r="B296" s="503"/>
      <c r="C296" s="503" t="str">
        <f>IF(入力ｼｰﾄ2!O296="","",入力ｼｰﾄ2!O296)</f>
        <v/>
      </c>
      <c r="D296" s="503"/>
      <c r="E296" s="503"/>
      <c r="F296" s="503"/>
      <c r="G296" s="503"/>
      <c r="H296" s="503"/>
      <c r="I296" s="506" t="e">
        <f>IF(入力ｼｰﾄ2!#REF!="","",入力ｼｰﾄ2!#REF!)</f>
        <v>#REF!</v>
      </c>
      <c r="J296" s="506"/>
      <c r="K296" s="506"/>
      <c r="L296" s="504">
        <f>IF(入力ｼｰﾄ2!U296="",0,入力ｼｰﾄ2!U296)</f>
        <v>0</v>
      </c>
      <c r="M296" s="504"/>
      <c r="N296" s="504"/>
      <c r="O296" s="504">
        <f>IF(入力ｼｰﾄ2!X296="",0,入力ｼｰﾄ2!X296)</f>
        <v>0</v>
      </c>
      <c r="P296" s="504"/>
      <c r="Q296" s="504"/>
      <c r="R296" s="504">
        <f>IF(入力ｼｰﾄ2!AA296="",0,入力ｼｰﾄ2!AA296)</f>
        <v>0</v>
      </c>
      <c r="S296" s="504"/>
      <c r="T296" s="504"/>
      <c r="U296" s="502">
        <f t="shared" si="46"/>
        <v>0</v>
      </c>
      <c r="V296" s="502"/>
      <c r="W296" s="502"/>
      <c r="X296" s="503">
        <f>IF(入力ｼｰﾄ2!AG296="",0,入力ｼｰﾄ2!AG296)</f>
        <v>0</v>
      </c>
      <c r="Y296" s="503"/>
      <c r="Z296" s="503"/>
      <c r="AA296" s="502">
        <f t="shared" si="47"/>
        <v>0</v>
      </c>
      <c r="AB296" s="502"/>
      <c r="AC296" s="502"/>
      <c r="AD296" s="502"/>
      <c r="AE296" s="501">
        <f>IF(入力ｼｰﾄ2!AN296="",0,入力ｼｰﾄ2!AN296)</f>
        <v>0</v>
      </c>
      <c r="AF296" s="501"/>
      <c r="AG296" s="501"/>
      <c r="AH296" s="501"/>
      <c r="AI296" s="501" t="str">
        <f>IF(OR(入力ｼｰﾄ2!BU296=TRUE,入力ｼｰﾄ2!BV296=TRUE),13500,IF(入力ｼｰﾄ2!BW296=TRUE,"内装材は","-"))</f>
        <v>-</v>
      </c>
      <c r="AJ296" s="501"/>
      <c r="AK296" s="501"/>
      <c r="AL296" s="501"/>
      <c r="AM296" s="501" t="str">
        <f>IF(AI296="-","-",IF(入力ｼｰﾄ2!BW296=TRUE,"併用付加",ROUNDDOWN(AA296*AI296,0)))</f>
        <v>-</v>
      </c>
      <c r="AN296" s="501"/>
      <c r="AO296" s="501"/>
      <c r="AP296" s="501"/>
      <c r="AQ296" s="501">
        <f>IF(AI296="-",入力ｼｰﾄ2!BX296,MIN((IF((AE296-AI296)&gt;0,AE296-AI296,0)),入力ｼｰﾄ2!BX296))</f>
        <v>0</v>
      </c>
      <c r="AR296" s="501"/>
      <c r="AS296" s="501"/>
      <c r="AT296" s="501"/>
      <c r="AU296" s="501">
        <f t="shared" si="48"/>
        <v>0</v>
      </c>
      <c r="AV296" s="501"/>
      <c r="AW296" s="501"/>
      <c r="AX296" s="501"/>
      <c r="AY296" s="493">
        <f t="shared" si="49"/>
        <v>0</v>
      </c>
      <c r="AZ296" s="494"/>
      <c r="BA296" s="494"/>
      <c r="BB296" s="494"/>
      <c r="BC296" s="494">
        <f t="shared" si="50"/>
        <v>0</v>
      </c>
      <c r="BD296" s="494"/>
      <c r="BE296" s="494"/>
      <c r="BF296" s="494"/>
      <c r="BG296" s="494" t="str">
        <f t="shared" si="51"/>
        <v>OK</v>
      </c>
      <c r="BH296" s="494"/>
      <c r="BI296" s="494"/>
    </row>
    <row r="297" spans="1:61">
      <c r="A297" s="503">
        <v>229</v>
      </c>
      <c r="B297" s="503"/>
      <c r="C297" s="503" t="str">
        <f>IF(入力ｼｰﾄ2!O297="","",入力ｼｰﾄ2!O297)</f>
        <v/>
      </c>
      <c r="D297" s="503"/>
      <c r="E297" s="503"/>
      <c r="F297" s="503"/>
      <c r="G297" s="503"/>
      <c r="H297" s="503"/>
      <c r="I297" s="506" t="e">
        <f>IF(入力ｼｰﾄ2!#REF!="","",入力ｼｰﾄ2!#REF!)</f>
        <v>#REF!</v>
      </c>
      <c r="J297" s="506"/>
      <c r="K297" s="506"/>
      <c r="L297" s="504">
        <f>IF(入力ｼｰﾄ2!U297="",0,入力ｼｰﾄ2!U297)</f>
        <v>0</v>
      </c>
      <c r="M297" s="504"/>
      <c r="N297" s="504"/>
      <c r="O297" s="504">
        <f>IF(入力ｼｰﾄ2!X297="",0,入力ｼｰﾄ2!X297)</f>
        <v>0</v>
      </c>
      <c r="P297" s="504"/>
      <c r="Q297" s="504"/>
      <c r="R297" s="504">
        <f>IF(入力ｼｰﾄ2!AA297="",0,入力ｼｰﾄ2!AA297)</f>
        <v>0</v>
      </c>
      <c r="S297" s="504"/>
      <c r="T297" s="504"/>
      <c r="U297" s="502">
        <f t="shared" si="46"/>
        <v>0</v>
      </c>
      <c r="V297" s="502"/>
      <c r="W297" s="502"/>
      <c r="X297" s="503">
        <f>IF(入力ｼｰﾄ2!AG297="",0,入力ｼｰﾄ2!AG297)</f>
        <v>0</v>
      </c>
      <c r="Y297" s="503"/>
      <c r="Z297" s="503"/>
      <c r="AA297" s="502">
        <f t="shared" si="47"/>
        <v>0</v>
      </c>
      <c r="AB297" s="502"/>
      <c r="AC297" s="502"/>
      <c r="AD297" s="502"/>
      <c r="AE297" s="501">
        <f>IF(入力ｼｰﾄ2!AN297="",0,入力ｼｰﾄ2!AN297)</f>
        <v>0</v>
      </c>
      <c r="AF297" s="501"/>
      <c r="AG297" s="501"/>
      <c r="AH297" s="501"/>
      <c r="AI297" s="501" t="str">
        <f>IF(OR(入力ｼｰﾄ2!BU297=TRUE,入力ｼｰﾄ2!BV297=TRUE),13500,IF(入力ｼｰﾄ2!BW297=TRUE,"内装材は","-"))</f>
        <v>-</v>
      </c>
      <c r="AJ297" s="501"/>
      <c r="AK297" s="501"/>
      <c r="AL297" s="501"/>
      <c r="AM297" s="501" t="str">
        <f>IF(AI297="-","-",IF(入力ｼｰﾄ2!BW297=TRUE,"併用付加",ROUNDDOWN(AA297*AI297,0)))</f>
        <v>-</v>
      </c>
      <c r="AN297" s="501"/>
      <c r="AO297" s="501"/>
      <c r="AP297" s="501"/>
      <c r="AQ297" s="501">
        <f>IF(AI297="-",入力ｼｰﾄ2!BX297,MIN((IF((AE297-AI297)&gt;0,AE297-AI297,0)),入力ｼｰﾄ2!BX297))</f>
        <v>0</v>
      </c>
      <c r="AR297" s="501"/>
      <c r="AS297" s="501"/>
      <c r="AT297" s="501"/>
      <c r="AU297" s="501">
        <f t="shared" si="48"/>
        <v>0</v>
      </c>
      <c r="AV297" s="501"/>
      <c r="AW297" s="501"/>
      <c r="AX297" s="501"/>
      <c r="AY297" s="493">
        <f t="shared" si="49"/>
        <v>0</v>
      </c>
      <c r="AZ297" s="494"/>
      <c r="BA297" s="494"/>
      <c r="BB297" s="494"/>
      <c r="BC297" s="494">
        <f t="shared" si="50"/>
        <v>0</v>
      </c>
      <c r="BD297" s="494"/>
      <c r="BE297" s="494"/>
      <c r="BF297" s="494"/>
      <c r="BG297" s="494" t="str">
        <f t="shared" si="51"/>
        <v>OK</v>
      </c>
      <c r="BH297" s="494"/>
      <c r="BI297" s="494"/>
    </row>
    <row r="298" spans="1:61">
      <c r="A298" s="503">
        <v>230</v>
      </c>
      <c r="B298" s="503"/>
      <c r="C298" s="503" t="str">
        <f>IF(入力ｼｰﾄ2!O298="","",入力ｼｰﾄ2!O298)</f>
        <v/>
      </c>
      <c r="D298" s="503"/>
      <c r="E298" s="503"/>
      <c r="F298" s="503"/>
      <c r="G298" s="503"/>
      <c r="H298" s="503"/>
      <c r="I298" s="506" t="e">
        <f>IF(入力ｼｰﾄ2!#REF!="","",入力ｼｰﾄ2!#REF!)</f>
        <v>#REF!</v>
      </c>
      <c r="J298" s="506"/>
      <c r="K298" s="506"/>
      <c r="L298" s="504">
        <f>IF(入力ｼｰﾄ2!U298="",0,入力ｼｰﾄ2!U298)</f>
        <v>0</v>
      </c>
      <c r="M298" s="504"/>
      <c r="N298" s="504"/>
      <c r="O298" s="504">
        <f>IF(入力ｼｰﾄ2!X298="",0,入力ｼｰﾄ2!X298)</f>
        <v>0</v>
      </c>
      <c r="P298" s="504"/>
      <c r="Q298" s="504"/>
      <c r="R298" s="504">
        <f>IF(入力ｼｰﾄ2!AA298="",0,入力ｼｰﾄ2!AA298)</f>
        <v>0</v>
      </c>
      <c r="S298" s="504"/>
      <c r="T298" s="504"/>
      <c r="U298" s="502">
        <f t="shared" si="46"/>
        <v>0</v>
      </c>
      <c r="V298" s="502"/>
      <c r="W298" s="502"/>
      <c r="X298" s="503">
        <f>IF(入力ｼｰﾄ2!AG298="",0,入力ｼｰﾄ2!AG298)</f>
        <v>0</v>
      </c>
      <c r="Y298" s="503"/>
      <c r="Z298" s="503"/>
      <c r="AA298" s="502">
        <f t="shared" si="47"/>
        <v>0</v>
      </c>
      <c r="AB298" s="502"/>
      <c r="AC298" s="502"/>
      <c r="AD298" s="502"/>
      <c r="AE298" s="501">
        <f>IF(入力ｼｰﾄ2!AN298="",0,入力ｼｰﾄ2!AN298)</f>
        <v>0</v>
      </c>
      <c r="AF298" s="501"/>
      <c r="AG298" s="501"/>
      <c r="AH298" s="501"/>
      <c r="AI298" s="501" t="str">
        <f>IF(OR(入力ｼｰﾄ2!BU298=TRUE,入力ｼｰﾄ2!BV298=TRUE),13500,IF(入力ｼｰﾄ2!BW298=TRUE,"内装材は","-"))</f>
        <v>-</v>
      </c>
      <c r="AJ298" s="501"/>
      <c r="AK298" s="501"/>
      <c r="AL298" s="501"/>
      <c r="AM298" s="501" t="str">
        <f>IF(AI298="-","-",IF(入力ｼｰﾄ2!BW298=TRUE,"併用付加",ROUNDDOWN(AA298*AI298,0)))</f>
        <v>-</v>
      </c>
      <c r="AN298" s="501"/>
      <c r="AO298" s="501"/>
      <c r="AP298" s="501"/>
      <c r="AQ298" s="501">
        <f>IF(AI298="-",入力ｼｰﾄ2!BX298,MIN((IF((AE298-AI298)&gt;0,AE298-AI298,0)),入力ｼｰﾄ2!BX298))</f>
        <v>0</v>
      </c>
      <c r="AR298" s="501"/>
      <c r="AS298" s="501"/>
      <c r="AT298" s="501"/>
      <c r="AU298" s="501">
        <f t="shared" si="48"/>
        <v>0</v>
      </c>
      <c r="AV298" s="501"/>
      <c r="AW298" s="501"/>
      <c r="AX298" s="501"/>
      <c r="AY298" s="493">
        <f t="shared" si="49"/>
        <v>0</v>
      </c>
      <c r="AZ298" s="494"/>
      <c r="BA298" s="494"/>
      <c r="BB298" s="494"/>
      <c r="BC298" s="494">
        <f t="shared" si="50"/>
        <v>0</v>
      </c>
      <c r="BD298" s="494"/>
      <c r="BE298" s="494"/>
      <c r="BF298" s="494"/>
      <c r="BG298" s="494" t="str">
        <f t="shared" si="51"/>
        <v>OK</v>
      </c>
      <c r="BH298" s="494"/>
      <c r="BI298" s="494"/>
    </row>
    <row r="299" spans="1:61">
      <c r="A299" s="503">
        <v>231</v>
      </c>
      <c r="B299" s="503"/>
      <c r="C299" s="503" t="str">
        <f>IF(入力ｼｰﾄ2!O299="","",入力ｼｰﾄ2!O299)</f>
        <v/>
      </c>
      <c r="D299" s="503"/>
      <c r="E299" s="503"/>
      <c r="F299" s="503"/>
      <c r="G299" s="503"/>
      <c r="H299" s="503"/>
      <c r="I299" s="506" t="e">
        <f>IF(入力ｼｰﾄ2!#REF!="","",入力ｼｰﾄ2!#REF!)</f>
        <v>#REF!</v>
      </c>
      <c r="J299" s="506"/>
      <c r="K299" s="506"/>
      <c r="L299" s="504">
        <f>IF(入力ｼｰﾄ2!U299="",0,入力ｼｰﾄ2!U299)</f>
        <v>0</v>
      </c>
      <c r="M299" s="504"/>
      <c r="N299" s="504"/>
      <c r="O299" s="504">
        <f>IF(入力ｼｰﾄ2!X299="",0,入力ｼｰﾄ2!X299)</f>
        <v>0</v>
      </c>
      <c r="P299" s="504"/>
      <c r="Q299" s="504"/>
      <c r="R299" s="504">
        <f>IF(入力ｼｰﾄ2!AA299="",0,入力ｼｰﾄ2!AA299)</f>
        <v>0</v>
      </c>
      <c r="S299" s="504"/>
      <c r="T299" s="504"/>
      <c r="U299" s="502">
        <f t="shared" si="46"/>
        <v>0</v>
      </c>
      <c r="V299" s="502"/>
      <c r="W299" s="502"/>
      <c r="X299" s="503">
        <f>IF(入力ｼｰﾄ2!AG299="",0,入力ｼｰﾄ2!AG299)</f>
        <v>0</v>
      </c>
      <c r="Y299" s="503"/>
      <c r="Z299" s="503"/>
      <c r="AA299" s="502">
        <f t="shared" si="47"/>
        <v>0</v>
      </c>
      <c r="AB299" s="502"/>
      <c r="AC299" s="502"/>
      <c r="AD299" s="502"/>
      <c r="AE299" s="501">
        <f>IF(入力ｼｰﾄ2!AN299="",0,入力ｼｰﾄ2!AN299)</f>
        <v>0</v>
      </c>
      <c r="AF299" s="501"/>
      <c r="AG299" s="501"/>
      <c r="AH299" s="501"/>
      <c r="AI299" s="501" t="str">
        <f>IF(OR(入力ｼｰﾄ2!BU299=TRUE,入力ｼｰﾄ2!BV299=TRUE),13500,IF(入力ｼｰﾄ2!BW299=TRUE,"内装材は","-"))</f>
        <v>-</v>
      </c>
      <c r="AJ299" s="501"/>
      <c r="AK299" s="501"/>
      <c r="AL299" s="501"/>
      <c r="AM299" s="501" t="str">
        <f>IF(AI299="-","-",IF(入力ｼｰﾄ2!BW299=TRUE,"併用付加",ROUNDDOWN(AA299*AI299,0)))</f>
        <v>-</v>
      </c>
      <c r="AN299" s="501"/>
      <c r="AO299" s="501"/>
      <c r="AP299" s="501"/>
      <c r="AQ299" s="501">
        <f>IF(AI299="-",入力ｼｰﾄ2!BX299,MIN((IF((AE299-AI299)&gt;0,AE299-AI299,0)),入力ｼｰﾄ2!BX299))</f>
        <v>0</v>
      </c>
      <c r="AR299" s="501"/>
      <c r="AS299" s="501"/>
      <c r="AT299" s="501"/>
      <c r="AU299" s="501">
        <f t="shared" si="48"/>
        <v>0</v>
      </c>
      <c r="AV299" s="501"/>
      <c r="AW299" s="501"/>
      <c r="AX299" s="501"/>
      <c r="AY299" s="493">
        <f t="shared" si="49"/>
        <v>0</v>
      </c>
      <c r="AZ299" s="494"/>
      <c r="BA299" s="494"/>
      <c r="BB299" s="494"/>
      <c r="BC299" s="494">
        <f t="shared" si="50"/>
        <v>0</v>
      </c>
      <c r="BD299" s="494"/>
      <c r="BE299" s="494"/>
      <c r="BF299" s="494"/>
      <c r="BG299" s="494" t="str">
        <f t="shared" si="51"/>
        <v>OK</v>
      </c>
      <c r="BH299" s="494"/>
      <c r="BI299" s="494"/>
    </row>
    <row r="300" spans="1:61">
      <c r="A300" s="503">
        <v>232</v>
      </c>
      <c r="B300" s="503"/>
      <c r="C300" s="503" t="str">
        <f>IF(入力ｼｰﾄ2!O300="","",入力ｼｰﾄ2!O300)</f>
        <v/>
      </c>
      <c r="D300" s="503"/>
      <c r="E300" s="503"/>
      <c r="F300" s="503"/>
      <c r="G300" s="503"/>
      <c r="H300" s="503"/>
      <c r="I300" s="506" t="e">
        <f>IF(入力ｼｰﾄ2!#REF!="","",入力ｼｰﾄ2!#REF!)</f>
        <v>#REF!</v>
      </c>
      <c r="J300" s="506"/>
      <c r="K300" s="506"/>
      <c r="L300" s="504">
        <f>IF(入力ｼｰﾄ2!U300="",0,入力ｼｰﾄ2!U300)</f>
        <v>0</v>
      </c>
      <c r="M300" s="504"/>
      <c r="N300" s="504"/>
      <c r="O300" s="504">
        <f>IF(入力ｼｰﾄ2!X300="",0,入力ｼｰﾄ2!X300)</f>
        <v>0</v>
      </c>
      <c r="P300" s="504"/>
      <c r="Q300" s="504"/>
      <c r="R300" s="504">
        <f>IF(入力ｼｰﾄ2!AA300="",0,入力ｼｰﾄ2!AA300)</f>
        <v>0</v>
      </c>
      <c r="S300" s="504"/>
      <c r="T300" s="504"/>
      <c r="U300" s="502">
        <f t="shared" si="46"/>
        <v>0</v>
      </c>
      <c r="V300" s="502"/>
      <c r="W300" s="502"/>
      <c r="X300" s="503">
        <f>IF(入力ｼｰﾄ2!AG300="",0,入力ｼｰﾄ2!AG300)</f>
        <v>0</v>
      </c>
      <c r="Y300" s="503"/>
      <c r="Z300" s="503"/>
      <c r="AA300" s="502">
        <f t="shared" si="47"/>
        <v>0</v>
      </c>
      <c r="AB300" s="502"/>
      <c r="AC300" s="502"/>
      <c r="AD300" s="502"/>
      <c r="AE300" s="501">
        <f>IF(入力ｼｰﾄ2!AN300="",0,入力ｼｰﾄ2!AN300)</f>
        <v>0</v>
      </c>
      <c r="AF300" s="501"/>
      <c r="AG300" s="501"/>
      <c r="AH300" s="501"/>
      <c r="AI300" s="501" t="str">
        <f>IF(OR(入力ｼｰﾄ2!BU300=TRUE,入力ｼｰﾄ2!BV300=TRUE),13500,IF(入力ｼｰﾄ2!BW300=TRUE,"内装材は","-"))</f>
        <v>-</v>
      </c>
      <c r="AJ300" s="501"/>
      <c r="AK300" s="501"/>
      <c r="AL300" s="501"/>
      <c r="AM300" s="501" t="str">
        <f>IF(AI300="-","-",IF(入力ｼｰﾄ2!BW300=TRUE,"併用付加",ROUNDDOWN(AA300*AI300,0)))</f>
        <v>-</v>
      </c>
      <c r="AN300" s="501"/>
      <c r="AO300" s="501"/>
      <c r="AP300" s="501"/>
      <c r="AQ300" s="501">
        <f>IF(AI300="-",入力ｼｰﾄ2!BX300,MIN((IF((AE300-AI300)&gt;0,AE300-AI300,0)),入力ｼｰﾄ2!BX300))</f>
        <v>0</v>
      </c>
      <c r="AR300" s="501"/>
      <c r="AS300" s="501"/>
      <c r="AT300" s="501"/>
      <c r="AU300" s="501">
        <f t="shared" si="48"/>
        <v>0</v>
      </c>
      <c r="AV300" s="501"/>
      <c r="AW300" s="501"/>
      <c r="AX300" s="501"/>
      <c r="AY300" s="493">
        <f t="shared" si="49"/>
        <v>0</v>
      </c>
      <c r="AZ300" s="494"/>
      <c r="BA300" s="494"/>
      <c r="BB300" s="494"/>
      <c r="BC300" s="494">
        <f t="shared" si="50"/>
        <v>0</v>
      </c>
      <c r="BD300" s="494"/>
      <c r="BE300" s="494"/>
      <c r="BF300" s="494"/>
      <c r="BG300" s="494" t="str">
        <f t="shared" si="51"/>
        <v>OK</v>
      </c>
      <c r="BH300" s="494"/>
      <c r="BI300" s="494"/>
    </row>
    <row r="301" spans="1:61">
      <c r="A301" s="503">
        <v>233</v>
      </c>
      <c r="B301" s="503"/>
      <c r="C301" s="503" t="str">
        <f>IF(入力ｼｰﾄ2!O301="","",入力ｼｰﾄ2!O301)</f>
        <v/>
      </c>
      <c r="D301" s="503"/>
      <c r="E301" s="503"/>
      <c r="F301" s="503"/>
      <c r="G301" s="503"/>
      <c r="H301" s="503"/>
      <c r="I301" s="506" t="e">
        <f>IF(入力ｼｰﾄ2!#REF!="","",入力ｼｰﾄ2!#REF!)</f>
        <v>#REF!</v>
      </c>
      <c r="J301" s="506"/>
      <c r="K301" s="506"/>
      <c r="L301" s="504">
        <f>IF(入力ｼｰﾄ2!U301="",0,入力ｼｰﾄ2!U301)</f>
        <v>0</v>
      </c>
      <c r="M301" s="504"/>
      <c r="N301" s="504"/>
      <c r="O301" s="504">
        <f>IF(入力ｼｰﾄ2!X301="",0,入力ｼｰﾄ2!X301)</f>
        <v>0</v>
      </c>
      <c r="P301" s="504"/>
      <c r="Q301" s="504"/>
      <c r="R301" s="504">
        <f>IF(入力ｼｰﾄ2!AA301="",0,入力ｼｰﾄ2!AA301)</f>
        <v>0</v>
      </c>
      <c r="S301" s="504"/>
      <c r="T301" s="504"/>
      <c r="U301" s="502">
        <f t="shared" si="46"/>
        <v>0</v>
      </c>
      <c r="V301" s="502"/>
      <c r="W301" s="502"/>
      <c r="X301" s="503">
        <f>IF(入力ｼｰﾄ2!AG301="",0,入力ｼｰﾄ2!AG301)</f>
        <v>0</v>
      </c>
      <c r="Y301" s="503"/>
      <c r="Z301" s="503"/>
      <c r="AA301" s="502">
        <f t="shared" si="47"/>
        <v>0</v>
      </c>
      <c r="AB301" s="502"/>
      <c r="AC301" s="502"/>
      <c r="AD301" s="502"/>
      <c r="AE301" s="501">
        <f>IF(入力ｼｰﾄ2!AN301="",0,入力ｼｰﾄ2!AN301)</f>
        <v>0</v>
      </c>
      <c r="AF301" s="501"/>
      <c r="AG301" s="501"/>
      <c r="AH301" s="501"/>
      <c r="AI301" s="501" t="str">
        <f>IF(OR(入力ｼｰﾄ2!BU301=TRUE,入力ｼｰﾄ2!BV301=TRUE),13500,IF(入力ｼｰﾄ2!BW301=TRUE,"内装材は","-"))</f>
        <v>-</v>
      </c>
      <c r="AJ301" s="501"/>
      <c r="AK301" s="501"/>
      <c r="AL301" s="501"/>
      <c r="AM301" s="501" t="str">
        <f>IF(AI301="-","-",IF(入力ｼｰﾄ2!BW301=TRUE,"併用付加",ROUNDDOWN(AA301*AI301,0)))</f>
        <v>-</v>
      </c>
      <c r="AN301" s="501"/>
      <c r="AO301" s="501"/>
      <c r="AP301" s="501"/>
      <c r="AQ301" s="501">
        <f>IF(AI301="-",入力ｼｰﾄ2!BX301,MIN((IF((AE301-AI301)&gt;0,AE301-AI301,0)),入力ｼｰﾄ2!BX301))</f>
        <v>0</v>
      </c>
      <c r="AR301" s="501"/>
      <c r="AS301" s="501"/>
      <c r="AT301" s="501"/>
      <c r="AU301" s="501">
        <f t="shared" si="48"/>
        <v>0</v>
      </c>
      <c r="AV301" s="501"/>
      <c r="AW301" s="501"/>
      <c r="AX301" s="501"/>
      <c r="AY301" s="493">
        <f t="shared" si="49"/>
        <v>0</v>
      </c>
      <c r="AZ301" s="494"/>
      <c r="BA301" s="494"/>
      <c r="BB301" s="494"/>
      <c r="BC301" s="494">
        <f t="shared" si="50"/>
        <v>0</v>
      </c>
      <c r="BD301" s="494"/>
      <c r="BE301" s="494"/>
      <c r="BF301" s="494"/>
      <c r="BG301" s="494" t="str">
        <f t="shared" si="51"/>
        <v>OK</v>
      </c>
      <c r="BH301" s="494"/>
      <c r="BI301" s="494"/>
    </row>
    <row r="302" spans="1:61">
      <c r="A302" s="503">
        <v>234</v>
      </c>
      <c r="B302" s="503"/>
      <c r="C302" s="503" t="str">
        <f>IF(入力ｼｰﾄ2!O302="","",入力ｼｰﾄ2!O302)</f>
        <v/>
      </c>
      <c r="D302" s="503"/>
      <c r="E302" s="503"/>
      <c r="F302" s="503"/>
      <c r="G302" s="503"/>
      <c r="H302" s="503"/>
      <c r="I302" s="506" t="e">
        <f>IF(入力ｼｰﾄ2!#REF!="","",入力ｼｰﾄ2!#REF!)</f>
        <v>#REF!</v>
      </c>
      <c r="J302" s="506"/>
      <c r="K302" s="506"/>
      <c r="L302" s="504">
        <f>IF(入力ｼｰﾄ2!U302="",0,入力ｼｰﾄ2!U302)</f>
        <v>0</v>
      </c>
      <c r="M302" s="504"/>
      <c r="N302" s="504"/>
      <c r="O302" s="504">
        <f>IF(入力ｼｰﾄ2!X302="",0,入力ｼｰﾄ2!X302)</f>
        <v>0</v>
      </c>
      <c r="P302" s="504"/>
      <c r="Q302" s="504"/>
      <c r="R302" s="504">
        <f>IF(入力ｼｰﾄ2!AA302="",0,入力ｼｰﾄ2!AA302)</f>
        <v>0</v>
      </c>
      <c r="S302" s="504"/>
      <c r="T302" s="504"/>
      <c r="U302" s="502">
        <f t="shared" si="46"/>
        <v>0</v>
      </c>
      <c r="V302" s="502"/>
      <c r="W302" s="502"/>
      <c r="X302" s="503">
        <f>IF(入力ｼｰﾄ2!AG302="",0,入力ｼｰﾄ2!AG302)</f>
        <v>0</v>
      </c>
      <c r="Y302" s="503"/>
      <c r="Z302" s="503"/>
      <c r="AA302" s="502">
        <f t="shared" si="47"/>
        <v>0</v>
      </c>
      <c r="AB302" s="502"/>
      <c r="AC302" s="502"/>
      <c r="AD302" s="502"/>
      <c r="AE302" s="501">
        <f>IF(入力ｼｰﾄ2!AN302="",0,入力ｼｰﾄ2!AN302)</f>
        <v>0</v>
      </c>
      <c r="AF302" s="501"/>
      <c r="AG302" s="501"/>
      <c r="AH302" s="501"/>
      <c r="AI302" s="501" t="str">
        <f>IF(OR(入力ｼｰﾄ2!BU302=TRUE,入力ｼｰﾄ2!BV302=TRUE),13500,IF(入力ｼｰﾄ2!BW302=TRUE,"内装材は","-"))</f>
        <v>-</v>
      </c>
      <c r="AJ302" s="501"/>
      <c r="AK302" s="501"/>
      <c r="AL302" s="501"/>
      <c r="AM302" s="501" t="str">
        <f>IF(AI302="-","-",IF(入力ｼｰﾄ2!BW302=TRUE,"併用付加",ROUNDDOWN(AA302*AI302,0)))</f>
        <v>-</v>
      </c>
      <c r="AN302" s="501"/>
      <c r="AO302" s="501"/>
      <c r="AP302" s="501"/>
      <c r="AQ302" s="501">
        <f>IF(AI302="-",入力ｼｰﾄ2!BX302,MIN((IF((AE302-AI302)&gt;0,AE302-AI302,0)),入力ｼｰﾄ2!BX302))</f>
        <v>0</v>
      </c>
      <c r="AR302" s="501"/>
      <c r="AS302" s="501"/>
      <c r="AT302" s="501"/>
      <c r="AU302" s="501">
        <f t="shared" si="48"/>
        <v>0</v>
      </c>
      <c r="AV302" s="501"/>
      <c r="AW302" s="501"/>
      <c r="AX302" s="501"/>
      <c r="AY302" s="493">
        <f t="shared" si="49"/>
        <v>0</v>
      </c>
      <c r="AZ302" s="494"/>
      <c r="BA302" s="494"/>
      <c r="BB302" s="494"/>
      <c r="BC302" s="494">
        <f t="shared" si="50"/>
        <v>0</v>
      </c>
      <c r="BD302" s="494"/>
      <c r="BE302" s="494"/>
      <c r="BF302" s="494"/>
      <c r="BG302" s="494" t="str">
        <f t="shared" si="51"/>
        <v>OK</v>
      </c>
      <c r="BH302" s="494"/>
      <c r="BI302" s="494"/>
    </row>
    <row r="303" spans="1:61">
      <c r="A303" s="503">
        <v>235</v>
      </c>
      <c r="B303" s="503"/>
      <c r="C303" s="503" t="str">
        <f>IF(入力ｼｰﾄ2!O303="","",入力ｼｰﾄ2!O303)</f>
        <v/>
      </c>
      <c r="D303" s="503"/>
      <c r="E303" s="503"/>
      <c r="F303" s="503"/>
      <c r="G303" s="503"/>
      <c r="H303" s="503"/>
      <c r="I303" s="506" t="e">
        <f>IF(入力ｼｰﾄ2!#REF!="","",入力ｼｰﾄ2!#REF!)</f>
        <v>#REF!</v>
      </c>
      <c r="J303" s="506"/>
      <c r="K303" s="506"/>
      <c r="L303" s="504">
        <f>IF(入力ｼｰﾄ2!U303="",0,入力ｼｰﾄ2!U303)</f>
        <v>0</v>
      </c>
      <c r="M303" s="504"/>
      <c r="N303" s="504"/>
      <c r="O303" s="504">
        <f>IF(入力ｼｰﾄ2!X303="",0,入力ｼｰﾄ2!X303)</f>
        <v>0</v>
      </c>
      <c r="P303" s="504"/>
      <c r="Q303" s="504"/>
      <c r="R303" s="504">
        <f>IF(入力ｼｰﾄ2!AA303="",0,入力ｼｰﾄ2!AA303)</f>
        <v>0</v>
      </c>
      <c r="S303" s="504"/>
      <c r="T303" s="504"/>
      <c r="U303" s="502">
        <f t="shared" si="46"/>
        <v>0</v>
      </c>
      <c r="V303" s="502"/>
      <c r="W303" s="502"/>
      <c r="X303" s="503">
        <f>IF(入力ｼｰﾄ2!AG303="",0,入力ｼｰﾄ2!AG303)</f>
        <v>0</v>
      </c>
      <c r="Y303" s="503"/>
      <c r="Z303" s="503"/>
      <c r="AA303" s="502">
        <f t="shared" si="47"/>
        <v>0</v>
      </c>
      <c r="AB303" s="502"/>
      <c r="AC303" s="502"/>
      <c r="AD303" s="502"/>
      <c r="AE303" s="501">
        <f>IF(入力ｼｰﾄ2!AN303="",0,入力ｼｰﾄ2!AN303)</f>
        <v>0</v>
      </c>
      <c r="AF303" s="501"/>
      <c r="AG303" s="501"/>
      <c r="AH303" s="501"/>
      <c r="AI303" s="501" t="str">
        <f>IF(OR(入力ｼｰﾄ2!BU303=TRUE,入力ｼｰﾄ2!BV303=TRUE),13500,IF(入力ｼｰﾄ2!BW303=TRUE,"内装材は","-"))</f>
        <v>-</v>
      </c>
      <c r="AJ303" s="501"/>
      <c r="AK303" s="501"/>
      <c r="AL303" s="501"/>
      <c r="AM303" s="501" t="str">
        <f>IF(AI303="-","-",IF(入力ｼｰﾄ2!BW303=TRUE,"併用付加",ROUNDDOWN(AA303*AI303,0)))</f>
        <v>-</v>
      </c>
      <c r="AN303" s="501"/>
      <c r="AO303" s="501"/>
      <c r="AP303" s="501"/>
      <c r="AQ303" s="501">
        <f>IF(AI303="-",入力ｼｰﾄ2!BX303,MIN((IF((AE303-AI303)&gt;0,AE303-AI303,0)),入力ｼｰﾄ2!BX303))</f>
        <v>0</v>
      </c>
      <c r="AR303" s="501"/>
      <c r="AS303" s="501"/>
      <c r="AT303" s="501"/>
      <c r="AU303" s="501">
        <f t="shared" si="48"/>
        <v>0</v>
      </c>
      <c r="AV303" s="501"/>
      <c r="AW303" s="501"/>
      <c r="AX303" s="501"/>
      <c r="AY303" s="493">
        <f t="shared" si="49"/>
        <v>0</v>
      </c>
      <c r="AZ303" s="494"/>
      <c r="BA303" s="494"/>
      <c r="BB303" s="494"/>
      <c r="BC303" s="494">
        <f t="shared" si="50"/>
        <v>0</v>
      </c>
      <c r="BD303" s="494"/>
      <c r="BE303" s="494"/>
      <c r="BF303" s="494"/>
      <c r="BG303" s="494" t="str">
        <f t="shared" si="51"/>
        <v>OK</v>
      </c>
      <c r="BH303" s="494"/>
      <c r="BI303" s="494"/>
    </row>
    <row r="304" spans="1:61">
      <c r="A304" s="503">
        <v>236</v>
      </c>
      <c r="B304" s="503"/>
      <c r="C304" s="503" t="str">
        <f>IF(入力ｼｰﾄ2!O304="","",入力ｼｰﾄ2!O304)</f>
        <v/>
      </c>
      <c r="D304" s="503"/>
      <c r="E304" s="503"/>
      <c r="F304" s="503"/>
      <c r="G304" s="503"/>
      <c r="H304" s="503"/>
      <c r="I304" s="506" t="e">
        <f>IF(入力ｼｰﾄ2!#REF!="","",入力ｼｰﾄ2!#REF!)</f>
        <v>#REF!</v>
      </c>
      <c r="J304" s="506"/>
      <c r="K304" s="506"/>
      <c r="L304" s="504">
        <f>IF(入力ｼｰﾄ2!U304="",0,入力ｼｰﾄ2!U304)</f>
        <v>0</v>
      </c>
      <c r="M304" s="504"/>
      <c r="N304" s="504"/>
      <c r="O304" s="504">
        <f>IF(入力ｼｰﾄ2!X304="",0,入力ｼｰﾄ2!X304)</f>
        <v>0</v>
      </c>
      <c r="P304" s="504"/>
      <c r="Q304" s="504"/>
      <c r="R304" s="504">
        <f>IF(入力ｼｰﾄ2!AA304="",0,入力ｼｰﾄ2!AA304)</f>
        <v>0</v>
      </c>
      <c r="S304" s="504"/>
      <c r="T304" s="504"/>
      <c r="U304" s="502">
        <f t="shared" si="46"/>
        <v>0</v>
      </c>
      <c r="V304" s="502"/>
      <c r="W304" s="502"/>
      <c r="X304" s="503">
        <f>IF(入力ｼｰﾄ2!AG304="",0,入力ｼｰﾄ2!AG304)</f>
        <v>0</v>
      </c>
      <c r="Y304" s="503"/>
      <c r="Z304" s="503"/>
      <c r="AA304" s="502">
        <f t="shared" si="47"/>
        <v>0</v>
      </c>
      <c r="AB304" s="502"/>
      <c r="AC304" s="502"/>
      <c r="AD304" s="502"/>
      <c r="AE304" s="501">
        <f>IF(入力ｼｰﾄ2!AN304="",0,入力ｼｰﾄ2!AN304)</f>
        <v>0</v>
      </c>
      <c r="AF304" s="501"/>
      <c r="AG304" s="501"/>
      <c r="AH304" s="501"/>
      <c r="AI304" s="501" t="str">
        <f>IF(OR(入力ｼｰﾄ2!BU304=TRUE,入力ｼｰﾄ2!BV304=TRUE),13500,IF(入力ｼｰﾄ2!BW304=TRUE,"内装材は","-"))</f>
        <v>-</v>
      </c>
      <c r="AJ304" s="501"/>
      <c r="AK304" s="501"/>
      <c r="AL304" s="501"/>
      <c r="AM304" s="501" t="str">
        <f>IF(AI304="-","-",IF(入力ｼｰﾄ2!BW304=TRUE,"併用付加",ROUNDDOWN(AA304*AI304,0)))</f>
        <v>-</v>
      </c>
      <c r="AN304" s="501"/>
      <c r="AO304" s="501"/>
      <c r="AP304" s="501"/>
      <c r="AQ304" s="501">
        <f>IF(AI304="-",入力ｼｰﾄ2!BX304,MIN((IF((AE304-AI304)&gt;0,AE304-AI304,0)),入力ｼｰﾄ2!BX304))</f>
        <v>0</v>
      </c>
      <c r="AR304" s="501"/>
      <c r="AS304" s="501"/>
      <c r="AT304" s="501"/>
      <c r="AU304" s="501">
        <f t="shared" si="48"/>
        <v>0</v>
      </c>
      <c r="AV304" s="501"/>
      <c r="AW304" s="501"/>
      <c r="AX304" s="501"/>
      <c r="AY304" s="493">
        <f t="shared" si="49"/>
        <v>0</v>
      </c>
      <c r="AZ304" s="494"/>
      <c r="BA304" s="494"/>
      <c r="BB304" s="494"/>
      <c r="BC304" s="494">
        <f t="shared" si="50"/>
        <v>0</v>
      </c>
      <c r="BD304" s="494"/>
      <c r="BE304" s="494"/>
      <c r="BF304" s="494"/>
      <c r="BG304" s="494" t="str">
        <f t="shared" si="51"/>
        <v>OK</v>
      </c>
      <c r="BH304" s="494"/>
      <c r="BI304" s="494"/>
    </row>
    <row r="305" spans="1:61">
      <c r="A305" s="503">
        <v>237</v>
      </c>
      <c r="B305" s="503"/>
      <c r="C305" s="503" t="str">
        <f>IF(入力ｼｰﾄ2!O305="","",入力ｼｰﾄ2!O305)</f>
        <v/>
      </c>
      <c r="D305" s="503"/>
      <c r="E305" s="503"/>
      <c r="F305" s="503"/>
      <c r="G305" s="503"/>
      <c r="H305" s="503"/>
      <c r="I305" s="506" t="e">
        <f>IF(入力ｼｰﾄ2!#REF!="","",入力ｼｰﾄ2!#REF!)</f>
        <v>#REF!</v>
      </c>
      <c r="J305" s="506"/>
      <c r="K305" s="506"/>
      <c r="L305" s="504">
        <f>IF(入力ｼｰﾄ2!U305="",0,入力ｼｰﾄ2!U305)</f>
        <v>0</v>
      </c>
      <c r="M305" s="504"/>
      <c r="N305" s="504"/>
      <c r="O305" s="504">
        <f>IF(入力ｼｰﾄ2!X305="",0,入力ｼｰﾄ2!X305)</f>
        <v>0</v>
      </c>
      <c r="P305" s="504"/>
      <c r="Q305" s="504"/>
      <c r="R305" s="504">
        <f>IF(入力ｼｰﾄ2!AA305="",0,入力ｼｰﾄ2!AA305)</f>
        <v>0</v>
      </c>
      <c r="S305" s="504"/>
      <c r="T305" s="504"/>
      <c r="U305" s="502">
        <f t="shared" si="46"/>
        <v>0</v>
      </c>
      <c r="V305" s="502"/>
      <c r="W305" s="502"/>
      <c r="X305" s="503">
        <f>IF(入力ｼｰﾄ2!AG305="",0,入力ｼｰﾄ2!AG305)</f>
        <v>0</v>
      </c>
      <c r="Y305" s="503"/>
      <c r="Z305" s="503"/>
      <c r="AA305" s="502">
        <f t="shared" si="47"/>
        <v>0</v>
      </c>
      <c r="AB305" s="502"/>
      <c r="AC305" s="502"/>
      <c r="AD305" s="502"/>
      <c r="AE305" s="501">
        <f>IF(入力ｼｰﾄ2!AN305="",0,入力ｼｰﾄ2!AN305)</f>
        <v>0</v>
      </c>
      <c r="AF305" s="501"/>
      <c r="AG305" s="501"/>
      <c r="AH305" s="501"/>
      <c r="AI305" s="501" t="str">
        <f>IF(OR(入力ｼｰﾄ2!BU305=TRUE,入力ｼｰﾄ2!BV305=TRUE),13500,IF(入力ｼｰﾄ2!BW305=TRUE,"内装材は","-"))</f>
        <v>-</v>
      </c>
      <c r="AJ305" s="501"/>
      <c r="AK305" s="501"/>
      <c r="AL305" s="501"/>
      <c r="AM305" s="501" t="str">
        <f>IF(AI305="-","-",IF(入力ｼｰﾄ2!BW305=TRUE,"併用付加",ROUNDDOWN(AA305*AI305,0)))</f>
        <v>-</v>
      </c>
      <c r="AN305" s="501"/>
      <c r="AO305" s="501"/>
      <c r="AP305" s="501"/>
      <c r="AQ305" s="501">
        <f>IF(AI305="-",入力ｼｰﾄ2!BX305,MIN((IF((AE305-AI305)&gt;0,AE305-AI305,0)),入力ｼｰﾄ2!BX305))</f>
        <v>0</v>
      </c>
      <c r="AR305" s="501"/>
      <c r="AS305" s="501"/>
      <c r="AT305" s="501"/>
      <c r="AU305" s="501">
        <f t="shared" si="48"/>
        <v>0</v>
      </c>
      <c r="AV305" s="501"/>
      <c r="AW305" s="501"/>
      <c r="AX305" s="501"/>
      <c r="AY305" s="493">
        <f t="shared" si="49"/>
        <v>0</v>
      </c>
      <c r="AZ305" s="494"/>
      <c r="BA305" s="494"/>
      <c r="BB305" s="494"/>
      <c r="BC305" s="494">
        <f t="shared" si="50"/>
        <v>0</v>
      </c>
      <c r="BD305" s="494"/>
      <c r="BE305" s="494"/>
      <c r="BF305" s="494"/>
      <c r="BG305" s="494" t="str">
        <f t="shared" si="51"/>
        <v>OK</v>
      </c>
      <c r="BH305" s="494"/>
      <c r="BI305" s="494"/>
    </row>
    <row r="306" spans="1:61">
      <c r="A306" s="503">
        <v>238</v>
      </c>
      <c r="B306" s="503"/>
      <c r="C306" s="503" t="str">
        <f>IF(入力ｼｰﾄ2!O306="","",入力ｼｰﾄ2!O306)</f>
        <v/>
      </c>
      <c r="D306" s="503"/>
      <c r="E306" s="503"/>
      <c r="F306" s="503"/>
      <c r="G306" s="503"/>
      <c r="H306" s="503"/>
      <c r="I306" s="506" t="e">
        <f>IF(入力ｼｰﾄ2!#REF!="","",入力ｼｰﾄ2!#REF!)</f>
        <v>#REF!</v>
      </c>
      <c r="J306" s="506"/>
      <c r="K306" s="506"/>
      <c r="L306" s="504">
        <f>IF(入力ｼｰﾄ2!U306="",0,入力ｼｰﾄ2!U306)</f>
        <v>0</v>
      </c>
      <c r="M306" s="504"/>
      <c r="N306" s="504"/>
      <c r="O306" s="504">
        <f>IF(入力ｼｰﾄ2!X306="",0,入力ｼｰﾄ2!X306)</f>
        <v>0</v>
      </c>
      <c r="P306" s="504"/>
      <c r="Q306" s="504"/>
      <c r="R306" s="504">
        <f>IF(入力ｼｰﾄ2!AA306="",0,入力ｼｰﾄ2!AA306)</f>
        <v>0</v>
      </c>
      <c r="S306" s="504"/>
      <c r="T306" s="504"/>
      <c r="U306" s="502">
        <f t="shared" si="46"/>
        <v>0</v>
      </c>
      <c r="V306" s="502"/>
      <c r="W306" s="502"/>
      <c r="X306" s="503">
        <f>IF(入力ｼｰﾄ2!AG306="",0,入力ｼｰﾄ2!AG306)</f>
        <v>0</v>
      </c>
      <c r="Y306" s="503"/>
      <c r="Z306" s="503"/>
      <c r="AA306" s="502">
        <f t="shared" si="47"/>
        <v>0</v>
      </c>
      <c r="AB306" s="502"/>
      <c r="AC306" s="502"/>
      <c r="AD306" s="502"/>
      <c r="AE306" s="501">
        <f>IF(入力ｼｰﾄ2!AN306="",0,入力ｼｰﾄ2!AN306)</f>
        <v>0</v>
      </c>
      <c r="AF306" s="501"/>
      <c r="AG306" s="501"/>
      <c r="AH306" s="501"/>
      <c r="AI306" s="501" t="str">
        <f>IF(OR(入力ｼｰﾄ2!BU306=TRUE,入力ｼｰﾄ2!BV306=TRUE),13500,IF(入力ｼｰﾄ2!BW306=TRUE,"内装材は","-"))</f>
        <v>-</v>
      </c>
      <c r="AJ306" s="501"/>
      <c r="AK306" s="501"/>
      <c r="AL306" s="501"/>
      <c r="AM306" s="501" t="str">
        <f>IF(AI306="-","-",IF(入力ｼｰﾄ2!BW306=TRUE,"併用付加",ROUNDDOWN(AA306*AI306,0)))</f>
        <v>-</v>
      </c>
      <c r="AN306" s="501"/>
      <c r="AO306" s="501"/>
      <c r="AP306" s="501"/>
      <c r="AQ306" s="501">
        <f>IF(AI306="-",入力ｼｰﾄ2!BX306,MIN((IF((AE306-AI306)&gt;0,AE306-AI306,0)),入力ｼｰﾄ2!BX306))</f>
        <v>0</v>
      </c>
      <c r="AR306" s="501"/>
      <c r="AS306" s="501"/>
      <c r="AT306" s="501"/>
      <c r="AU306" s="501">
        <f t="shared" si="48"/>
        <v>0</v>
      </c>
      <c r="AV306" s="501"/>
      <c r="AW306" s="501"/>
      <c r="AX306" s="501"/>
      <c r="AY306" s="493">
        <f t="shared" si="49"/>
        <v>0</v>
      </c>
      <c r="AZ306" s="494"/>
      <c r="BA306" s="494"/>
      <c r="BB306" s="494"/>
      <c r="BC306" s="494">
        <f t="shared" si="50"/>
        <v>0</v>
      </c>
      <c r="BD306" s="494"/>
      <c r="BE306" s="494"/>
      <c r="BF306" s="494"/>
      <c r="BG306" s="494" t="str">
        <f t="shared" si="51"/>
        <v>OK</v>
      </c>
      <c r="BH306" s="494"/>
      <c r="BI306" s="494"/>
    </row>
    <row r="307" spans="1:61">
      <c r="A307" s="503">
        <v>239</v>
      </c>
      <c r="B307" s="503"/>
      <c r="C307" s="503" t="str">
        <f>IF(入力ｼｰﾄ2!O307="","",入力ｼｰﾄ2!O307)</f>
        <v/>
      </c>
      <c r="D307" s="503"/>
      <c r="E307" s="503"/>
      <c r="F307" s="503"/>
      <c r="G307" s="503"/>
      <c r="H307" s="503"/>
      <c r="I307" s="506" t="e">
        <f>IF(入力ｼｰﾄ2!#REF!="","",入力ｼｰﾄ2!#REF!)</f>
        <v>#REF!</v>
      </c>
      <c r="J307" s="506"/>
      <c r="K307" s="506"/>
      <c r="L307" s="504">
        <f>IF(入力ｼｰﾄ2!U307="",0,入力ｼｰﾄ2!U307)</f>
        <v>0</v>
      </c>
      <c r="M307" s="504"/>
      <c r="N307" s="504"/>
      <c r="O307" s="504">
        <f>IF(入力ｼｰﾄ2!X307="",0,入力ｼｰﾄ2!X307)</f>
        <v>0</v>
      </c>
      <c r="P307" s="504"/>
      <c r="Q307" s="504"/>
      <c r="R307" s="504">
        <f>IF(入力ｼｰﾄ2!AA307="",0,入力ｼｰﾄ2!AA307)</f>
        <v>0</v>
      </c>
      <c r="S307" s="504"/>
      <c r="T307" s="504"/>
      <c r="U307" s="502">
        <f t="shared" si="46"/>
        <v>0</v>
      </c>
      <c r="V307" s="502"/>
      <c r="W307" s="502"/>
      <c r="X307" s="503">
        <f>IF(入力ｼｰﾄ2!AG307="",0,入力ｼｰﾄ2!AG307)</f>
        <v>0</v>
      </c>
      <c r="Y307" s="503"/>
      <c r="Z307" s="503"/>
      <c r="AA307" s="502">
        <f t="shared" si="47"/>
        <v>0</v>
      </c>
      <c r="AB307" s="502"/>
      <c r="AC307" s="502"/>
      <c r="AD307" s="502"/>
      <c r="AE307" s="501">
        <f>IF(入力ｼｰﾄ2!AN307="",0,入力ｼｰﾄ2!AN307)</f>
        <v>0</v>
      </c>
      <c r="AF307" s="501"/>
      <c r="AG307" s="501"/>
      <c r="AH307" s="501"/>
      <c r="AI307" s="501" t="str">
        <f>IF(OR(入力ｼｰﾄ2!BU307=TRUE,入力ｼｰﾄ2!BV307=TRUE),13500,IF(入力ｼｰﾄ2!BW307=TRUE,"内装材は","-"))</f>
        <v>-</v>
      </c>
      <c r="AJ307" s="501"/>
      <c r="AK307" s="501"/>
      <c r="AL307" s="501"/>
      <c r="AM307" s="501" t="str">
        <f>IF(AI307="-","-",IF(入力ｼｰﾄ2!BW307=TRUE,"併用付加",ROUNDDOWN(AA307*AI307,0)))</f>
        <v>-</v>
      </c>
      <c r="AN307" s="501"/>
      <c r="AO307" s="501"/>
      <c r="AP307" s="501"/>
      <c r="AQ307" s="501">
        <f>IF(AI307="-",入力ｼｰﾄ2!BX307,MIN((IF((AE307-AI307)&gt;0,AE307-AI307,0)),入力ｼｰﾄ2!BX307))</f>
        <v>0</v>
      </c>
      <c r="AR307" s="501"/>
      <c r="AS307" s="501"/>
      <c r="AT307" s="501"/>
      <c r="AU307" s="501">
        <f t="shared" si="48"/>
        <v>0</v>
      </c>
      <c r="AV307" s="501"/>
      <c r="AW307" s="501"/>
      <c r="AX307" s="501"/>
      <c r="AY307" s="493">
        <f t="shared" si="49"/>
        <v>0</v>
      </c>
      <c r="AZ307" s="494"/>
      <c r="BA307" s="494"/>
      <c r="BB307" s="494"/>
      <c r="BC307" s="494">
        <f t="shared" si="50"/>
        <v>0</v>
      </c>
      <c r="BD307" s="494"/>
      <c r="BE307" s="494"/>
      <c r="BF307" s="494"/>
      <c r="BG307" s="494" t="str">
        <f t="shared" si="51"/>
        <v>OK</v>
      </c>
      <c r="BH307" s="494"/>
      <c r="BI307" s="494"/>
    </row>
    <row r="308" spans="1:61">
      <c r="A308" s="503">
        <v>240</v>
      </c>
      <c r="B308" s="503"/>
      <c r="C308" s="503" t="str">
        <f>IF(入力ｼｰﾄ2!O308="","",入力ｼｰﾄ2!O308)</f>
        <v/>
      </c>
      <c r="D308" s="503"/>
      <c r="E308" s="503"/>
      <c r="F308" s="503"/>
      <c r="G308" s="503"/>
      <c r="H308" s="503"/>
      <c r="I308" s="506" t="e">
        <f>IF(入力ｼｰﾄ2!#REF!="","",入力ｼｰﾄ2!#REF!)</f>
        <v>#REF!</v>
      </c>
      <c r="J308" s="506"/>
      <c r="K308" s="506"/>
      <c r="L308" s="504">
        <f>IF(入力ｼｰﾄ2!U308="",0,入力ｼｰﾄ2!U308)</f>
        <v>0</v>
      </c>
      <c r="M308" s="504"/>
      <c r="N308" s="504"/>
      <c r="O308" s="504">
        <f>IF(入力ｼｰﾄ2!X308="",0,入力ｼｰﾄ2!X308)</f>
        <v>0</v>
      </c>
      <c r="P308" s="504"/>
      <c r="Q308" s="504"/>
      <c r="R308" s="504">
        <f>IF(入力ｼｰﾄ2!AA308="",0,入力ｼｰﾄ2!AA308)</f>
        <v>0</v>
      </c>
      <c r="S308" s="504"/>
      <c r="T308" s="504"/>
      <c r="U308" s="502">
        <f t="shared" si="46"/>
        <v>0</v>
      </c>
      <c r="V308" s="502"/>
      <c r="W308" s="502"/>
      <c r="X308" s="503">
        <f>IF(入力ｼｰﾄ2!AG308="",0,入力ｼｰﾄ2!AG308)</f>
        <v>0</v>
      </c>
      <c r="Y308" s="503"/>
      <c r="Z308" s="503"/>
      <c r="AA308" s="502">
        <f t="shared" si="47"/>
        <v>0</v>
      </c>
      <c r="AB308" s="502"/>
      <c r="AC308" s="502"/>
      <c r="AD308" s="502"/>
      <c r="AE308" s="501">
        <f>IF(入力ｼｰﾄ2!AN308="",0,入力ｼｰﾄ2!AN308)</f>
        <v>0</v>
      </c>
      <c r="AF308" s="501"/>
      <c r="AG308" s="501"/>
      <c r="AH308" s="501"/>
      <c r="AI308" s="501" t="str">
        <f>IF(OR(入力ｼｰﾄ2!BU308=TRUE,入力ｼｰﾄ2!BV308=TRUE),13500,IF(入力ｼｰﾄ2!BW308=TRUE,"内装材は","-"))</f>
        <v>-</v>
      </c>
      <c r="AJ308" s="501"/>
      <c r="AK308" s="501"/>
      <c r="AL308" s="501"/>
      <c r="AM308" s="501" t="str">
        <f>IF(AI308="-","-",IF(入力ｼｰﾄ2!BW308=TRUE,"併用付加",ROUNDDOWN(AA308*AI308,0)))</f>
        <v>-</v>
      </c>
      <c r="AN308" s="501"/>
      <c r="AO308" s="501"/>
      <c r="AP308" s="501"/>
      <c r="AQ308" s="501">
        <f>IF(AI308="-",入力ｼｰﾄ2!BX308,MIN((IF((AE308-AI308)&gt;0,AE308-AI308,0)),入力ｼｰﾄ2!BX308))</f>
        <v>0</v>
      </c>
      <c r="AR308" s="501"/>
      <c r="AS308" s="501"/>
      <c r="AT308" s="501"/>
      <c r="AU308" s="501">
        <f t="shared" si="48"/>
        <v>0</v>
      </c>
      <c r="AV308" s="501"/>
      <c r="AW308" s="501"/>
      <c r="AX308" s="501"/>
      <c r="AY308" s="493">
        <f t="shared" si="49"/>
        <v>0</v>
      </c>
      <c r="AZ308" s="494"/>
      <c r="BA308" s="494"/>
      <c r="BB308" s="494"/>
      <c r="BC308" s="494">
        <f t="shared" si="50"/>
        <v>0</v>
      </c>
      <c r="BD308" s="494"/>
      <c r="BE308" s="494"/>
      <c r="BF308" s="494"/>
      <c r="BG308" s="494" t="str">
        <f t="shared" si="51"/>
        <v>OK</v>
      </c>
      <c r="BH308" s="494"/>
      <c r="BI308" s="494"/>
    </row>
    <row r="309" spans="1:61">
      <c r="A309" s="503"/>
      <c r="B309" s="503"/>
      <c r="C309" s="503" t="s">
        <v>13</v>
      </c>
      <c r="D309" s="503"/>
      <c r="E309" s="503"/>
      <c r="F309" s="503"/>
      <c r="G309" s="503"/>
      <c r="H309" s="503"/>
      <c r="I309" s="503"/>
      <c r="J309" s="503"/>
      <c r="K309" s="503"/>
      <c r="L309" s="504"/>
      <c r="M309" s="504"/>
      <c r="N309" s="504"/>
      <c r="O309" s="504"/>
      <c r="P309" s="504"/>
      <c r="Q309" s="504"/>
      <c r="R309" s="504"/>
      <c r="S309" s="504"/>
      <c r="T309" s="504"/>
      <c r="U309" s="504"/>
      <c r="V309" s="504"/>
      <c r="W309" s="504"/>
      <c r="X309" s="505"/>
      <c r="Y309" s="505"/>
      <c r="Z309" s="505"/>
      <c r="AA309" s="502">
        <f>IF(C309="","",SUM(AA279:AD308))</f>
        <v>0</v>
      </c>
      <c r="AB309" s="502"/>
      <c r="AC309" s="502"/>
      <c r="AD309" s="502"/>
      <c r="AE309" s="502"/>
      <c r="AF309" s="502"/>
      <c r="AG309" s="502"/>
      <c r="AH309" s="502"/>
      <c r="AI309" s="501"/>
      <c r="AJ309" s="501"/>
      <c r="AK309" s="501"/>
      <c r="AL309" s="501"/>
      <c r="AM309" s="501">
        <f>IF(C309="","",SUM(AM279:AP308))</f>
        <v>0</v>
      </c>
      <c r="AN309" s="501"/>
      <c r="AO309" s="501"/>
      <c r="AP309" s="501"/>
      <c r="AQ309" s="501"/>
      <c r="AR309" s="501"/>
      <c r="AS309" s="501"/>
      <c r="AT309" s="501"/>
      <c r="AU309" s="501">
        <f>IF(C309="","",SUM(AU279:AX308))</f>
        <v>0</v>
      </c>
      <c r="AV309" s="501"/>
      <c r="AW309" s="501"/>
      <c r="AX309" s="501"/>
      <c r="AY309" s="129"/>
      <c r="AZ309" s="129"/>
      <c r="BA309" s="129"/>
      <c r="BB309" s="129"/>
      <c r="BC309" s="129"/>
      <c r="BD309" s="129"/>
      <c r="BE309" s="129"/>
      <c r="BF309" s="129"/>
      <c r="BG309" s="129"/>
      <c r="BH309" s="129"/>
      <c r="BI309" s="129"/>
    </row>
    <row r="310" spans="1:61">
      <c r="A310" s="503"/>
      <c r="B310" s="503"/>
      <c r="C310" s="503"/>
      <c r="D310" s="503"/>
      <c r="E310" s="503"/>
      <c r="F310" s="503"/>
      <c r="G310" s="503"/>
      <c r="H310" s="503"/>
      <c r="I310" s="503"/>
      <c r="J310" s="503"/>
      <c r="K310" s="503"/>
      <c r="L310" s="504"/>
      <c r="M310" s="504"/>
      <c r="N310" s="504"/>
      <c r="O310" s="504"/>
      <c r="P310" s="504"/>
      <c r="Q310" s="504"/>
      <c r="R310" s="504"/>
      <c r="S310" s="504"/>
      <c r="T310" s="504"/>
      <c r="U310" s="504"/>
      <c r="V310" s="504"/>
      <c r="W310" s="504"/>
      <c r="X310" s="505"/>
      <c r="Y310" s="505"/>
      <c r="Z310" s="505"/>
      <c r="AA310" s="502"/>
      <c r="AB310" s="502"/>
      <c r="AC310" s="502"/>
      <c r="AD310" s="502"/>
      <c r="AE310" s="502"/>
      <c r="AF310" s="502"/>
      <c r="AG310" s="502"/>
      <c r="AH310" s="502"/>
      <c r="AI310" s="501"/>
      <c r="AJ310" s="501"/>
      <c r="AK310" s="501"/>
      <c r="AL310" s="501"/>
      <c r="AM310" s="501"/>
      <c r="AN310" s="501"/>
      <c r="AO310" s="501"/>
      <c r="AP310" s="501"/>
      <c r="AQ310" s="501"/>
      <c r="AR310" s="501"/>
      <c r="AS310" s="501"/>
      <c r="AT310" s="501"/>
      <c r="AU310" s="501"/>
      <c r="AV310" s="501"/>
      <c r="AW310" s="501"/>
      <c r="AX310" s="501"/>
      <c r="AY310" s="129"/>
      <c r="AZ310" s="129"/>
      <c r="BA310" s="129"/>
      <c r="BB310" s="129"/>
      <c r="BC310" s="129"/>
      <c r="BD310" s="129"/>
      <c r="BE310" s="129"/>
      <c r="BF310" s="129"/>
      <c r="BG310" s="129"/>
      <c r="BH310" s="129"/>
      <c r="BI310" s="129"/>
    </row>
    <row r="311" spans="1:61">
      <c r="A311" s="503"/>
      <c r="B311" s="503"/>
      <c r="C311" s="503" t="str">
        <f>IF(C318="","合計","")</f>
        <v>合計</v>
      </c>
      <c r="D311" s="503"/>
      <c r="E311" s="503"/>
      <c r="F311" s="503"/>
      <c r="G311" s="503"/>
      <c r="H311" s="503"/>
      <c r="I311" s="503"/>
      <c r="J311" s="503"/>
      <c r="K311" s="503"/>
      <c r="L311" s="504"/>
      <c r="M311" s="504"/>
      <c r="N311" s="504"/>
      <c r="O311" s="504"/>
      <c r="P311" s="504"/>
      <c r="Q311" s="504"/>
      <c r="R311" s="504"/>
      <c r="S311" s="504"/>
      <c r="T311" s="504"/>
      <c r="U311" s="504"/>
      <c r="V311" s="504"/>
      <c r="W311" s="504"/>
      <c r="X311" s="505"/>
      <c r="Y311" s="505"/>
      <c r="Z311" s="505"/>
      <c r="AA311" s="502">
        <f>IF(C309="","",AA36+AA75+AA114+AA153+AA192+AA231+AA270+AA309)</f>
        <v>13.4307</v>
      </c>
      <c r="AB311" s="502"/>
      <c r="AC311" s="502"/>
      <c r="AD311" s="502"/>
      <c r="AE311" s="501"/>
      <c r="AF311" s="501"/>
      <c r="AG311" s="501"/>
      <c r="AH311" s="501"/>
      <c r="AI311" s="501"/>
      <c r="AJ311" s="501"/>
      <c r="AK311" s="501"/>
      <c r="AL311" s="501"/>
      <c r="AM311" s="501">
        <f>IF(C311="","",AM36+AM75+AM114+AM153+AM192+AM231+AM270+AM309)</f>
        <v>1979503</v>
      </c>
      <c r="AN311" s="501"/>
      <c r="AO311" s="501"/>
      <c r="AP311" s="501"/>
      <c r="AQ311" s="501"/>
      <c r="AR311" s="501"/>
      <c r="AS311" s="501"/>
      <c r="AT311" s="501"/>
      <c r="AU311" s="501" t="e">
        <f>IF(C311="","",AU36+AU75+AU114+AU153+AU192+AU231+AU270+AU309)</f>
        <v>#REF!</v>
      </c>
      <c r="AV311" s="501"/>
      <c r="AW311" s="501"/>
      <c r="AX311" s="501"/>
      <c r="AY311" s="129"/>
      <c r="AZ311" s="129"/>
      <c r="BA311" s="129"/>
      <c r="BB311" s="129"/>
      <c r="BC311" s="129"/>
      <c r="BD311" s="129"/>
      <c r="BE311" s="129"/>
      <c r="BF311" s="129"/>
      <c r="BG311" s="129"/>
      <c r="BH311" s="129"/>
      <c r="BI311" s="129"/>
    </row>
    <row r="312" spans="1:61">
      <c r="A312" s="503"/>
      <c r="B312" s="503"/>
      <c r="C312" s="503"/>
      <c r="D312" s="503"/>
      <c r="E312" s="503"/>
      <c r="F312" s="503"/>
      <c r="G312" s="503"/>
      <c r="H312" s="503"/>
      <c r="I312" s="503"/>
      <c r="J312" s="503"/>
      <c r="K312" s="503"/>
      <c r="L312" s="504"/>
      <c r="M312" s="504"/>
      <c r="N312" s="504"/>
      <c r="O312" s="504"/>
      <c r="P312" s="504"/>
      <c r="Q312" s="504"/>
      <c r="R312" s="504"/>
      <c r="S312" s="504"/>
      <c r="T312" s="504"/>
      <c r="U312" s="504"/>
      <c r="V312" s="504"/>
      <c r="W312" s="504"/>
      <c r="X312" s="505"/>
      <c r="Y312" s="505"/>
      <c r="Z312" s="505"/>
      <c r="AA312" s="502"/>
      <c r="AB312" s="502"/>
      <c r="AC312" s="502"/>
      <c r="AD312" s="502"/>
      <c r="AE312" s="501"/>
      <c r="AF312" s="501"/>
      <c r="AG312" s="501"/>
      <c r="AH312" s="501"/>
      <c r="AI312" s="501"/>
      <c r="AJ312" s="501"/>
      <c r="AK312" s="501"/>
      <c r="AL312" s="501"/>
      <c r="AM312" s="501"/>
      <c r="AN312" s="501"/>
      <c r="AO312" s="501"/>
      <c r="AP312" s="501"/>
      <c r="AQ312" s="501"/>
      <c r="AR312" s="501"/>
      <c r="AS312" s="501"/>
      <c r="AT312" s="501"/>
      <c r="AU312" s="501"/>
      <c r="AV312" s="501"/>
      <c r="AW312" s="501"/>
      <c r="AX312" s="501"/>
      <c r="AY312" s="129"/>
      <c r="AZ312" s="129"/>
      <c r="BA312" s="129"/>
      <c r="BB312" s="129"/>
      <c r="BC312" s="129"/>
      <c r="BD312" s="129"/>
      <c r="BE312" s="129"/>
      <c r="BF312" s="129"/>
      <c r="BG312" s="129"/>
      <c r="BH312" s="129"/>
      <c r="BI312" s="129"/>
    </row>
    <row r="313" spans="1:61" ht="13.5" customHeight="1">
      <c r="A313" s="517" t="s">
        <v>139</v>
      </c>
      <c r="B313" s="517"/>
      <c r="C313" s="517"/>
      <c r="D313" s="517"/>
      <c r="E313" s="517"/>
      <c r="F313" s="517"/>
      <c r="G313" s="517"/>
      <c r="H313" s="517"/>
      <c r="I313" s="517"/>
      <c r="J313" s="517"/>
      <c r="K313" s="518" t="str">
        <f>IF(C318="","","市産材（材積・金額）内訳表")</f>
        <v/>
      </c>
      <c r="L313" s="518"/>
      <c r="M313" s="518"/>
      <c r="N313" s="518"/>
      <c r="O313" s="518"/>
      <c r="P313" s="518"/>
      <c r="Q313" s="518"/>
      <c r="R313" s="518"/>
      <c r="S313" s="518"/>
      <c r="T313" s="518"/>
      <c r="U313" s="518"/>
      <c r="V313" s="518"/>
      <c r="W313" s="518"/>
      <c r="X313" s="518"/>
      <c r="Y313" s="518"/>
      <c r="Z313" s="518"/>
      <c r="AA313" s="518"/>
      <c r="AB313" s="518"/>
      <c r="AC313" s="518"/>
      <c r="AD313" s="518"/>
      <c r="AE313" s="518"/>
      <c r="AF313" s="518"/>
      <c r="AG313" s="518"/>
      <c r="AH313" s="518"/>
      <c r="AI313" s="518"/>
      <c r="AJ313" s="518"/>
      <c r="AK313" s="518"/>
      <c r="AL313" s="518"/>
      <c r="AM313" s="518"/>
      <c r="AN313" s="518"/>
      <c r="AO313" s="136"/>
      <c r="AP313" s="136"/>
      <c r="AQ313" s="136"/>
      <c r="AR313" s="136"/>
      <c r="AS313" s="136"/>
      <c r="AT313" s="136"/>
      <c r="AU313" s="520" t="str">
        <f>IF(C318="","","4page")</f>
        <v/>
      </c>
      <c r="AV313" s="520"/>
      <c r="AW313" s="520"/>
      <c r="AX313" s="520"/>
      <c r="AY313" s="129"/>
      <c r="AZ313" s="129"/>
      <c r="BA313" s="129"/>
      <c r="BB313" s="129"/>
      <c r="BC313" s="129"/>
      <c r="BD313" s="129"/>
      <c r="BE313" s="129"/>
      <c r="BF313" s="129"/>
      <c r="BG313" s="129"/>
      <c r="BH313" s="129"/>
      <c r="BI313" s="129"/>
    </row>
    <row r="314" spans="1:61" ht="13.5" customHeight="1">
      <c r="A314" s="132"/>
      <c r="B314" s="132"/>
      <c r="C314" s="132"/>
      <c r="D314" s="132"/>
      <c r="E314" s="137"/>
      <c r="F314" s="137"/>
      <c r="G314" s="137"/>
      <c r="H314" s="137"/>
      <c r="I314" s="137"/>
      <c r="J314" s="137"/>
      <c r="K314" s="519"/>
      <c r="L314" s="519"/>
      <c r="M314" s="519"/>
      <c r="N314" s="519"/>
      <c r="O314" s="519"/>
      <c r="P314" s="519"/>
      <c r="Q314" s="519"/>
      <c r="R314" s="519"/>
      <c r="S314" s="519"/>
      <c r="T314" s="519"/>
      <c r="U314" s="519"/>
      <c r="V314" s="519"/>
      <c r="W314" s="519"/>
      <c r="X314" s="519"/>
      <c r="Y314" s="519"/>
      <c r="Z314" s="519"/>
      <c r="AA314" s="519"/>
      <c r="AB314" s="519"/>
      <c r="AC314" s="519"/>
      <c r="AD314" s="519"/>
      <c r="AE314" s="519"/>
      <c r="AF314" s="519"/>
      <c r="AG314" s="519"/>
      <c r="AH314" s="519"/>
      <c r="AI314" s="519"/>
      <c r="AJ314" s="519"/>
      <c r="AK314" s="519"/>
      <c r="AL314" s="519"/>
      <c r="AM314" s="519"/>
      <c r="AN314" s="519"/>
      <c r="AO314" s="137"/>
      <c r="AP314" s="137"/>
      <c r="AQ314" s="137"/>
      <c r="AR314" s="137"/>
      <c r="AS314" s="137"/>
      <c r="AT314" s="137"/>
      <c r="AU314" s="520"/>
      <c r="AV314" s="520"/>
      <c r="AW314" s="520"/>
      <c r="AX314" s="520"/>
      <c r="AY314" s="129"/>
      <c r="AZ314" s="129"/>
      <c r="BA314" s="129"/>
      <c r="BB314" s="129"/>
      <c r="BC314" s="129"/>
      <c r="BD314" s="129"/>
      <c r="BE314" s="129"/>
      <c r="BF314" s="129"/>
      <c r="BG314" s="129"/>
      <c r="BH314" s="129"/>
      <c r="BI314" s="129"/>
    </row>
    <row r="315" spans="1:61" ht="13.5" customHeight="1">
      <c r="A315" s="503" t="s">
        <v>3</v>
      </c>
      <c r="B315" s="503"/>
      <c r="C315" s="503" t="s">
        <v>2</v>
      </c>
      <c r="D315" s="503"/>
      <c r="E315" s="503"/>
      <c r="F315" s="503"/>
      <c r="G315" s="503"/>
      <c r="H315" s="503"/>
      <c r="I315" s="503" t="s">
        <v>0</v>
      </c>
      <c r="J315" s="503"/>
      <c r="K315" s="503"/>
      <c r="L315" s="507" t="s">
        <v>4</v>
      </c>
      <c r="M315" s="503"/>
      <c r="N315" s="503"/>
      <c r="O315" s="507" t="s">
        <v>5</v>
      </c>
      <c r="P315" s="503"/>
      <c r="Q315" s="503"/>
      <c r="R315" s="507" t="s">
        <v>6</v>
      </c>
      <c r="S315" s="503"/>
      <c r="T315" s="503"/>
      <c r="U315" s="507" t="s">
        <v>7</v>
      </c>
      <c r="V315" s="503"/>
      <c r="W315" s="503"/>
      <c r="X315" s="507" t="s">
        <v>8</v>
      </c>
      <c r="Y315" s="503"/>
      <c r="Z315" s="503"/>
      <c r="AA315" s="507" t="s">
        <v>9</v>
      </c>
      <c r="AB315" s="507"/>
      <c r="AC315" s="503"/>
      <c r="AD315" s="503"/>
      <c r="AE315" s="507" t="s">
        <v>208</v>
      </c>
      <c r="AF315" s="503"/>
      <c r="AG315" s="503"/>
      <c r="AH315" s="503"/>
      <c r="AI315" s="507" t="s">
        <v>206</v>
      </c>
      <c r="AJ315" s="507"/>
      <c r="AK315" s="507"/>
      <c r="AL315" s="507"/>
      <c r="AM315" s="507" t="s">
        <v>10</v>
      </c>
      <c r="AN315" s="507"/>
      <c r="AO315" s="507"/>
      <c r="AP315" s="507"/>
      <c r="AQ315" s="507" t="s">
        <v>207</v>
      </c>
      <c r="AR315" s="507"/>
      <c r="AS315" s="507"/>
      <c r="AT315" s="507"/>
      <c r="AU315" s="508" t="s">
        <v>140</v>
      </c>
      <c r="AV315" s="509"/>
      <c r="AW315" s="509"/>
      <c r="AX315" s="510"/>
      <c r="AY315" s="496" t="s">
        <v>156</v>
      </c>
      <c r="AZ315" s="497"/>
      <c r="BA315" s="497"/>
      <c r="BB315" s="497"/>
      <c r="BC315" s="499" t="s">
        <v>157</v>
      </c>
      <c r="BD315" s="499"/>
      <c r="BE315" s="499"/>
      <c r="BF315" s="499"/>
      <c r="BG315" s="500" t="s">
        <v>158</v>
      </c>
      <c r="BH315" s="500"/>
      <c r="BI315" s="500"/>
    </row>
    <row r="316" spans="1:61">
      <c r="A316" s="503"/>
      <c r="B316" s="503"/>
      <c r="C316" s="503"/>
      <c r="D316" s="503"/>
      <c r="E316" s="503"/>
      <c r="F316" s="503"/>
      <c r="G316" s="503"/>
      <c r="H316" s="503"/>
      <c r="I316" s="503"/>
      <c r="J316" s="503"/>
      <c r="K316" s="503"/>
      <c r="L316" s="503"/>
      <c r="M316" s="503"/>
      <c r="N316" s="503"/>
      <c r="O316" s="503"/>
      <c r="P316" s="503"/>
      <c r="Q316" s="503"/>
      <c r="R316" s="503"/>
      <c r="S316" s="503"/>
      <c r="T316" s="503"/>
      <c r="U316" s="503"/>
      <c r="V316" s="503"/>
      <c r="W316" s="503"/>
      <c r="X316" s="503"/>
      <c r="Y316" s="503"/>
      <c r="Z316" s="503"/>
      <c r="AA316" s="503"/>
      <c r="AB316" s="503"/>
      <c r="AC316" s="503"/>
      <c r="AD316" s="503"/>
      <c r="AE316" s="503"/>
      <c r="AF316" s="503"/>
      <c r="AG316" s="503"/>
      <c r="AH316" s="503"/>
      <c r="AI316" s="507"/>
      <c r="AJ316" s="507"/>
      <c r="AK316" s="507"/>
      <c r="AL316" s="507"/>
      <c r="AM316" s="507"/>
      <c r="AN316" s="507"/>
      <c r="AO316" s="507"/>
      <c r="AP316" s="507"/>
      <c r="AQ316" s="507"/>
      <c r="AR316" s="507"/>
      <c r="AS316" s="507"/>
      <c r="AT316" s="507"/>
      <c r="AU316" s="511"/>
      <c r="AV316" s="512"/>
      <c r="AW316" s="512"/>
      <c r="AX316" s="513"/>
      <c r="AY316" s="498"/>
      <c r="AZ316" s="497"/>
      <c r="BA316" s="497"/>
      <c r="BB316" s="497"/>
      <c r="BC316" s="499"/>
      <c r="BD316" s="499"/>
      <c r="BE316" s="499"/>
      <c r="BF316" s="499"/>
      <c r="BG316" s="500"/>
      <c r="BH316" s="500"/>
      <c r="BI316" s="500"/>
    </row>
    <row r="317" spans="1:61">
      <c r="A317" s="503"/>
      <c r="B317" s="503"/>
      <c r="C317" s="503"/>
      <c r="D317" s="503"/>
      <c r="E317" s="503"/>
      <c r="F317" s="503"/>
      <c r="G317" s="503"/>
      <c r="H317" s="503"/>
      <c r="I317" s="503"/>
      <c r="J317" s="503"/>
      <c r="K317" s="503"/>
      <c r="L317" s="503"/>
      <c r="M317" s="503"/>
      <c r="N317" s="503"/>
      <c r="O317" s="503"/>
      <c r="P317" s="503"/>
      <c r="Q317" s="503"/>
      <c r="R317" s="503"/>
      <c r="S317" s="503"/>
      <c r="T317" s="503"/>
      <c r="U317" s="503"/>
      <c r="V317" s="503"/>
      <c r="W317" s="503"/>
      <c r="X317" s="503"/>
      <c r="Y317" s="503"/>
      <c r="Z317" s="503"/>
      <c r="AA317" s="503"/>
      <c r="AB317" s="503"/>
      <c r="AC317" s="503"/>
      <c r="AD317" s="503"/>
      <c r="AE317" s="503"/>
      <c r="AF317" s="503"/>
      <c r="AG317" s="503"/>
      <c r="AH317" s="503"/>
      <c r="AI317" s="507"/>
      <c r="AJ317" s="507"/>
      <c r="AK317" s="507"/>
      <c r="AL317" s="507"/>
      <c r="AM317" s="507"/>
      <c r="AN317" s="507"/>
      <c r="AO317" s="507"/>
      <c r="AP317" s="507"/>
      <c r="AQ317" s="507"/>
      <c r="AR317" s="507"/>
      <c r="AS317" s="507"/>
      <c r="AT317" s="507"/>
      <c r="AU317" s="514"/>
      <c r="AV317" s="515"/>
      <c r="AW317" s="515"/>
      <c r="AX317" s="516"/>
      <c r="AY317" s="498"/>
      <c r="AZ317" s="497"/>
      <c r="BA317" s="497"/>
      <c r="BB317" s="497"/>
      <c r="BC317" s="499"/>
      <c r="BD317" s="499"/>
      <c r="BE317" s="499"/>
      <c r="BF317" s="499"/>
      <c r="BG317" s="500"/>
      <c r="BH317" s="500"/>
      <c r="BI317" s="500"/>
    </row>
    <row r="318" spans="1:61">
      <c r="A318" s="503">
        <v>241</v>
      </c>
      <c r="B318" s="503"/>
      <c r="C318" s="503" t="str">
        <f>IF(入力ｼｰﾄ2!O318="","",入力ｼｰﾄ2!O318)</f>
        <v/>
      </c>
      <c r="D318" s="503"/>
      <c r="E318" s="503"/>
      <c r="F318" s="503"/>
      <c r="G318" s="503"/>
      <c r="H318" s="503"/>
      <c r="I318" s="506" t="e">
        <f>IF(入力ｼｰﾄ2!#REF!="","",入力ｼｰﾄ2!#REF!)</f>
        <v>#REF!</v>
      </c>
      <c r="J318" s="506"/>
      <c r="K318" s="506"/>
      <c r="L318" s="504">
        <f>IF(入力ｼｰﾄ2!U318="",0,入力ｼｰﾄ2!U318)</f>
        <v>0</v>
      </c>
      <c r="M318" s="504"/>
      <c r="N318" s="504"/>
      <c r="O318" s="504">
        <f>IF(入力ｼｰﾄ2!X318="",0,入力ｼｰﾄ2!X318)</f>
        <v>0</v>
      </c>
      <c r="P318" s="504"/>
      <c r="Q318" s="504"/>
      <c r="R318" s="504">
        <f>IF(入力ｼｰﾄ2!AA318="",0,入力ｼｰﾄ2!AA318)</f>
        <v>0</v>
      </c>
      <c r="S318" s="504"/>
      <c r="T318" s="504"/>
      <c r="U318" s="502">
        <f t="shared" ref="U318:U347" si="52">ROUNDDOWN(L318*O318*R318,4)</f>
        <v>0</v>
      </c>
      <c r="V318" s="502"/>
      <c r="W318" s="502"/>
      <c r="X318" s="503">
        <f>IF(入力ｼｰﾄ2!AG318="",0,入力ｼｰﾄ2!AG318)</f>
        <v>0</v>
      </c>
      <c r="Y318" s="503"/>
      <c r="Z318" s="503"/>
      <c r="AA318" s="502">
        <f t="shared" ref="AA318:AA347" si="53">ROUNDDOWN(U318*X318,4)</f>
        <v>0</v>
      </c>
      <c r="AB318" s="502"/>
      <c r="AC318" s="502"/>
      <c r="AD318" s="502"/>
      <c r="AE318" s="501">
        <f>IF(入力ｼｰﾄ2!AN318="",0,入力ｼｰﾄ2!AN318)</f>
        <v>0</v>
      </c>
      <c r="AF318" s="501"/>
      <c r="AG318" s="501"/>
      <c r="AH318" s="501"/>
      <c r="AI318" s="501" t="str">
        <f>IF(OR(入力ｼｰﾄ2!BU318=TRUE,入力ｼｰﾄ2!BV318=TRUE),13500,IF(入力ｼｰﾄ2!BW318=TRUE,"内装材は","-"))</f>
        <v>-</v>
      </c>
      <c r="AJ318" s="501"/>
      <c r="AK318" s="501"/>
      <c r="AL318" s="501"/>
      <c r="AM318" s="501" t="str">
        <f>IF(AI318="-","-",IF(入力ｼｰﾄ2!BW318=TRUE,"併用付加",ROUNDDOWN(AA318*AI318,0)))</f>
        <v>-</v>
      </c>
      <c r="AN318" s="501"/>
      <c r="AO318" s="501"/>
      <c r="AP318" s="501"/>
      <c r="AQ318" s="501">
        <f>IF(AI318="-",入力ｼｰﾄ2!BX318,MIN((IF((AE318-AI318)&gt;0,AE318-AI318,0)),入力ｼｰﾄ2!BX318))</f>
        <v>0</v>
      </c>
      <c r="AR318" s="501"/>
      <c r="AS318" s="501"/>
      <c r="AT318" s="501"/>
      <c r="AU318" s="501">
        <f t="shared" ref="AU318:AU347" si="54">ROUNDDOWN(AA318*AQ318,0)</f>
        <v>0</v>
      </c>
      <c r="AV318" s="501"/>
      <c r="AW318" s="501"/>
      <c r="AX318" s="501"/>
      <c r="AY318" s="493">
        <f>ROUNDDOWN(L318*O318*R318*X318*AE318,0)</f>
        <v>0</v>
      </c>
      <c r="AZ318" s="494"/>
      <c r="BA318" s="494"/>
      <c r="BB318" s="494"/>
      <c r="BC318" s="494">
        <f>IF(AM318="-",AU318,AM318+AU318)</f>
        <v>0</v>
      </c>
      <c r="BD318" s="494"/>
      <c r="BE318" s="494"/>
      <c r="BF318" s="494"/>
      <c r="BG318" s="494" t="str">
        <f>IF(AY318&gt;=BC318,"OK","NG")</f>
        <v>OK</v>
      </c>
      <c r="BH318" s="494"/>
      <c r="BI318" s="494"/>
    </row>
    <row r="319" spans="1:61">
      <c r="A319" s="503">
        <v>242</v>
      </c>
      <c r="B319" s="503"/>
      <c r="C319" s="503" t="str">
        <f>IF(入力ｼｰﾄ2!O319="","",入力ｼｰﾄ2!O319)</f>
        <v/>
      </c>
      <c r="D319" s="503"/>
      <c r="E319" s="503"/>
      <c r="F319" s="503"/>
      <c r="G319" s="503"/>
      <c r="H319" s="503"/>
      <c r="I319" s="506" t="e">
        <f>IF(入力ｼｰﾄ2!#REF!="","",入力ｼｰﾄ2!#REF!)</f>
        <v>#REF!</v>
      </c>
      <c r="J319" s="506"/>
      <c r="K319" s="506"/>
      <c r="L319" s="504">
        <f>IF(入力ｼｰﾄ2!U319="",0,入力ｼｰﾄ2!U319)</f>
        <v>0</v>
      </c>
      <c r="M319" s="504"/>
      <c r="N319" s="504"/>
      <c r="O319" s="504">
        <f>IF(入力ｼｰﾄ2!X319="",0,入力ｼｰﾄ2!X319)</f>
        <v>0</v>
      </c>
      <c r="P319" s="504"/>
      <c r="Q319" s="504"/>
      <c r="R319" s="504">
        <f>IF(入力ｼｰﾄ2!AA319="",0,入力ｼｰﾄ2!AA319)</f>
        <v>0</v>
      </c>
      <c r="S319" s="504"/>
      <c r="T319" s="504"/>
      <c r="U319" s="502">
        <f t="shared" si="52"/>
        <v>0</v>
      </c>
      <c r="V319" s="502"/>
      <c r="W319" s="502"/>
      <c r="X319" s="503">
        <f>IF(入力ｼｰﾄ2!AG319="",0,入力ｼｰﾄ2!AG319)</f>
        <v>0</v>
      </c>
      <c r="Y319" s="503"/>
      <c r="Z319" s="503"/>
      <c r="AA319" s="502">
        <f t="shared" si="53"/>
        <v>0</v>
      </c>
      <c r="AB319" s="502"/>
      <c r="AC319" s="502"/>
      <c r="AD319" s="502"/>
      <c r="AE319" s="501">
        <f>IF(入力ｼｰﾄ2!AN319="",0,入力ｼｰﾄ2!AN319)</f>
        <v>0</v>
      </c>
      <c r="AF319" s="501"/>
      <c r="AG319" s="501"/>
      <c r="AH319" s="501"/>
      <c r="AI319" s="501" t="str">
        <f>IF(OR(入力ｼｰﾄ2!BU319=TRUE,入力ｼｰﾄ2!BV319=TRUE),13500,IF(入力ｼｰﾄ2!BW319=TRUE,"内装材は","-"))</f>
        <v>-</v>
      </c>
      <c r="AJ319" s="501"/>
      <c r="AK319" s="501"/>
      <c r="AL319" s="501"/>
      <c r="AM319" s="501" t="str">
        <f>IF(AI319="-","-",IF(入力ｼｰﾄ2!BW319=TRUE,"併用付加",ROUNDDOWN(AA319*AI319,0)))</f>
        <v>-</v>
      </c>
      <c r="AN319" s="501"/>
      <c r="AO319" s="501"/>
      <c r="AP319" s="501"/>
      <c r="AQ319" s="501">
        <f>IF(AI319="-",入力ｼｰﾄ2!BX319,MIN((IF((AE319-AI319)&gt;0,AE319-AI319,0)),入力ｼｰﾄ2!BX319))</f>
        <v>0</v>
      </c>
      <c r="AR319" s="501"/>
      <c r="AS319" s="501"/>
      <c r="AT319" s="501"/>
      <c r="AU319" s="501">
        <f t="shared" si="54"/>
        <v>0</v>
      </c>
      <c r="AV319" s="501"/>
      <c r="AW319" s="501"/>
      <c r="AX319" s="501"/>
      <c r="AY319" s="493">
        <f t="shared" ref="AY319:AY347" si="55">ROUNDDOWN(L319*O319*R319*X319*AE319,0)</f>
        <v>0</v>
      </c>
      <c r="AZ319" s="494"/>
      <c r="BA319" s="494"/>
      <c r="BB319" s="494"/>
      <c r="BC319" s="494">
        <f t="shared" ref="BC319:BC347" si="56">IF(AM319="-",AU319,AM319+AU319)</f>
        <v>0</v>
      </c>
      <c r="BD319" s="494"/>
      <c r="BE319" s="494"/>
      <c r="BF319" s="494"/>
      <c r="BG319" s="494" t="str">
        <f t="shared" ref="BG319:BG347" si="57">IF(AY319&gt;=BC319,"OK","NG")</f>
        <v>OK</v>
      </c>
      <c r="BH319" s="494"/>
      <c r="BI319" s="494"/>
    </row>
    <row r="320" spans="1:61">
      <c r="A320" s="503">
        <v>243</v>
      </c>
      <c r="B320" s="503"/>
      <c r="C320" s="503" t="str">
        <f>IF(入力ｼｰﾄ2!O320="","",入力ｼｰﾄ2!O320)</f>
        <v/>
      </c>
      <c r="D320" s="503"/>
      <c r="E320" s="503"/>
      <c r="F320" s="503"/>
      <c r="G320" s="503"/>
      <c r="H320" s="503"/>
      <c r="I320" s="506" t="e">
        <f>IF(入力ｼｰﾄ2!#REF!="","",入力ｼｰﾄ2!#REF!)</f>
        <v>#REF!</v>
      </c>
      <c r="J320" s="506"/>
      <c r="K320" s="506"/>
      <c r="L320" s="504">
        <f>IF(入力ｼｰﾄ2!U320="",0,入力ｼｰﾄ2!U320)</f>
        <v>0</v>
      </c>
      <c r="M320" s="504"/>
      <c r="N320" s="504"/>
      <c r="O320" s="504">
        <f>IF(入力ｼｰﾄ2!X320="",0,入力ｼｰﾄ2!X320)</f>
        <v>0</v>
      </c>
      <c r="P320" s="504"/>
      <c r="Q320" s="504"/>
      <c r="R320" s="504">
        <f>IF(入力ｼｰﾄ2!AA320="",0,入力ｼｰﾄ2!AA320)</f>
        <v>0</v>
      </c>
      <c r="S320" s="504"/>
      <c r="T320" s="504"/>
      <c r="U320" s="502">
        <f t="shared" si="52"/>
        <v>0</v>
      </c>
      <c r="V320" s="502"/>
      <c r="W320" s="502"/>
      <c r="X320" s="503">
        <f>IF(入力ｼｰﾄ2!AG320="",0,入力ｼｰﾄ2!AG320)</f>
        <v>0</v>
      </c>
      <c r="Y320" s="503"/>
      <c r="Z320" s="503"/>
      <c r="AA320" s="502">
        <f t="shared" si="53"/>
        <v>0</v>
      </c>
      <c r="AB320" s="502"/>
      <c r="AC320" s="502"/>
      <c r="AD320" s="502"/>
      <c r="AE320" s="501">
        <f>IF(入力ｼｰﾄ2!AN320="",0,入力ｼｰﾄ2!AN320)</f>
        <v>0</v>
      </c>
      <c r="AF320" s="501"/>
      <c r="AG320" s="501"/>
      <c r="AH320" s="501"/>
      <c r="AI320" s="501" t="str">
        <f>IF(OR(入力ｼｰﾄ2!BU320=TRUE,入力ｼｰﾄ2!BV320=TRUE),13500,IF(入力ｼｰﾄ2!BW320=TRUE,"内装材は","-"))</f>
        <v>-</v>
      </c>
      <c r="AJ320" s="501"/>
      <c r="AK320" s="501"/>
      <c r="AL320" s="501"/>
      <c r="AM320" s="501" t="str">
        <f>IF(AI320="-","-",IF(入力ｼｰﾄ2!BW320=TRUE,"併用付加",ROUNDDOWN(AA320*AI320,0)))</f>
        <v>-</v>
      </c>
      <c r="AN320" s="501"/>
      <c r="AO320" s="501"/>
      <c r="AP320" s="501"/>
      <c r="AQ320" s="501">
        <f>IF(AI320="-",入力ｼｰﾄ2!BX320,MIN((IF((AE320-AI320)&gt;0,AE320-AI320,0)),入力ｼｰﾄ2!BX320))</f>
        <v>0</v>
      </c>
      <c r="AR320" s="501"/>
      <c r="AS320" s="501"/>
      <c r="AT320" s="501"/>
      <c r="AU320" s="501">
        <f t="shared" si="54"/>
        <v>0</v>
      </c>
      <c r="AV320" s="501"/>
      <c r="AW320" s="501"/>
      <c r="AX320" s="501"/>
      <c r="AY320" s="493">
        <f t="shared" si="55"/>
        <v>0</v>
      </c>
      <c r="AZ320" s="494"/>
      <c r="BA320" s="494"/>
      <c r="BB320" s="494"/>
      <c r="BC320" s="494">
        <f t="shared" si="56"/>
        <v>0</v>
      </c>
      <c r="BD320" s="494"/>
      <c r="BE320" s="494"/>
      <c r="BF320" s="494"/>
      <c r="BG320" s="494" t="str">
        <f t="shared" si="57"/>
        <v>OK</v>
      </c>
      <c r="BH320" s="494"/>
      <c r="BI320" s="494"/>
    </row>
    <row r="321" spans="1:61">
      <c r="A321" s="503">
        <v>244</v>
      </c>
      <c r="B321" s="503"/>
      <c r="C321" s="503" t="str">
        <f>IF(入力ｼｰﾄ2!O321="","",入力ｼｰﾄ2!O321)</f>
        <v/>
      </c>
      <c r="D321" s="503"/>
      <c r="E321" s="503"/>
      <c r="F321" s="503"/>
      <c r="G321" s="503"/>
      <c r="H321" s="503"/>
      <c r="I321" s="506" t="e">
        <f>IF(入力ｼｰﾄ2!#REF!="","",入力ｼｰﾄ2!#REF!)</f>
        <v>#REF!</v>
      </c>
      <c r="J321" s="506"/>
      <c r="K321" s="506"/>
      <c r="L321" s="504">
        <f>IF(入力ｼｰﾄ2!U321="",0,入力ｼｰﾄ2!U321)</f>
        <v>0</v>
      </c>
      <c r="M321" s="504"/>
      <c r="N321" s="504"/>
      <c r="O321" s="504">
        <f>IF(入力ｼｰﾄ2!X321="",0,入力ｼｰﾄ2!X321)</f>
        <v>0</v>
      </c>
      <c r="P321" s="504"/>
      <c r="Q321" s="504"/>
      <c r="R321" s="504">
        <f>IF(入力ｼｰﾄ2!AA321="",0,入力ｼｰﾄ2!AA321)</f>
        <v>0</v>
      </c>
      <c r="S321" s="504"/>
      <c r="T321" s="504"/>
      <c r="U321" s="502">
        <f t="shared" si="52"/>
        <v>0</v>
      </c>
      <c r="V321" s="502"/>
      <c r="W321" s="502"/>
      <c r="X321" s="503">
        <f>IF(入力ｼｰﾄ2!AG321="",0,入力ｼｰﾄ2!AG321)</f>
        <v>0</v>
      </c>
      <c r="Y321" s="503"/>
      <c r="Z321" s="503"/>
      <c r="AA321" s="502">
        <f t="shared" si="53"/>
        <v>0</v>
      </c>
      <c r="AB321" s="502"/>
      <c r="AC321" s="502"/>
      <c r="AD321" s="502"/>
      <c r="AE321" s="501">
        <f>IF(入力ｼｰﾄ2!AN321="",0,入力ｼｰﾄ2!AN321)</f>
        <v>0</v>
      </c>
      <c r="AF321" s="501"/>
      <c r="AG321" s="501"/>
      <c r="AH321" s="501"/>
      <c r="AI321" s="501" t="str">
        <f>IF(OR(入力ｼｰﾄ2!BU321=TRUE,入力ｼｰﾄ2!BV321=TRUE),13500,IF(入力ｼｰﾄ2!BW321=TRUE,"内装材は","-"))</f>
        <v>-</v>
      </c>
      <c r="AJ321" s="501"/>
      <c r="AK321" s="501"/>
      <c r="AL321" s="501"/>
      <c r="AM321" s="501" t="str">
        <f>IF(AI321="-","-",IF(入力ｼｰﾄ2!BW321=TRUE,"併用付加",ROUNDDOWN(AA321*AI321,0)))</f>
        <v>-</v>
      </c>
      <c r="AN321" s="501"/>
      <c r="AO321" s="501"/>
      <c r="AP321" s="501"/>
      <c r="AQ321" s="501">
        <f>IF(AI321="-",入力ｼｰﾄ2!BX321,MIN((IF((AE321-AI321)&gt;0,AE321-AI321,0)),入力ｼｰﾄ2!BX321))</f>
        <v>0</v>
      </c>
      <c r="AR321" s="501"/>
      <c r="AS321" s="501"/>
      <c r="AT321" s="501"/>
      <c r="AU321" s="501">
        <f t="shared" si="54"/>
        <v>0</v>
      </c>
      <c r="AV321" s="501"/>
      <c r="AW321" s="501"/>
      <c r="AX321" s="501"/>
      <c r="AY321" s="493">
        <f t="shared" si="55"/>
        <v>0</v>
      </c>
      <c r="AZ321" s="494"/>
      <c r="BA321" s="494"/>
      <c r="BB321" s="494"/>
      <c r="BC321" s="494">
        <f t="shared" si="56"/>
        <v>0</v>
      </c>
      <c r="BD321" s="494"/>
      <c r="BE321" s="494"/>
      <c r="BF321" s="494"/>
      <c r="BG321" s="494" t="str">
        <f t="shared" si="57"/>
        <v>OK</v>
      </c>
      <c r="BH321" s="494"/>
      <c r="BI321" s="494"/>
    </row>
    <row r="322" spans="1:61">
      <c r="A322" s="503">
        <v>245</v>
      </c>
      <c r="B322" s="503"/>
      <c r="C322" s="503" t="str">
        <f>IF(入力ｼｰﾄ2!O322="","",入力ｼｰﾄ2!O322)</f>
        <v/>
      </c>
      <c r="D322" s="503"/>
      <c r="E322" s="503"/>
      <c r="F322" s="503"/>
      <c r="G322" s="503"/>
      <c r="H322" s="503"/>
      <c r="I322" s="506" t="e">
        <f>IF(入力ｼｰﾄ2!#REF!="","",入力ｼｰﾄ2!#REF!)</f>
        <v>#REF!</v>
      </c>
      <c r="J322" s="506"/>
      <c r="K322" s="506"/>
      <c r="L322" s="504">
        <f>IF(入力ｼｰﾄ2!U322="",0,入力ｼｰﾄ2!U322)</f>
        <v>0</v>
      </c>
      <c r="M322" s="504"/>
      <c r="N322" s="504"/>
      <c r="O322" s="504">
        <f>IF(入力ｼｰﾄ2!X322="",0,入力ｼｰﾄ2!X322)</f>
        <v>0</v>
      </c>
      <c r="P322" s="504"/>
      <c r="Q322" s="504"/>
      <c r="R322" s="504">
        <f>IF(入力ｼｰﾄ2!AA322="",0,入力ｼｰﾄ2!AA322)</f>
        <v>0</v>
      </c>
      <c r="S322" s="504"/>
      <c r="T322" s="504"/>
      <c r="U322" s="502">
        <f t="shared" si="52"/>
        <v>0</v>
      </c>
      <c r="V322" s="502"/>
      <c r="W322" s="502"/>
      <c r="X322" s="503">
        <f>IF(入力ｼｰﾄ2!AG322="",0,入力ｼｰﾄ2!AG322)</f>
        <v>0</v>
      </c>
      <c r="Y322" s="503"/>
      <c r="Z322" s="503"/>
      <c r="AA322" s="502">
        <f t="shared" si="53"/>
        <v>0</v>
      </c>
      <c r="AB322" s="502"/>
      <c r="AC322" s="502"/>
      <c r="AD322" s="502"/>
      <c r="AE322" s="501">
        <f>IF(入力ｼｰﾄ2!AN322="",0,入力ｼｰﾄ2!AN322)</f>
        <v>0</v>
      </c>
      <c r="AF322" s="501"/>
      <c r="AG322" s="501"/>
      <c r="AH322" s="501"/>
      <c r="AI322" s="501" t="str">
        <f>IF(OR(入力ｼｰﾄ2!BU322=TRUE,入力ｼｰﾄ2!BV322=TRUE),13500,IF(入力ｼｰﾄ2!BW322=TRUE,"内装材は","-"))</f>
        <v>-</v>
      </c>
      <c r="AJ322" s="501"/>
      <c r="AK322" s="501"/>
      <c r="AL322" s="501"/>
      <c r="AM322" s="501" t="str">
        <f>IF(AI322="-","-",IF(入力ｼｰﾄ2!BW322=TRUE,"併用付加",ROUNDDOWN(AA322*AI322,0)))</f>
        <v>-</v>
      </c>
      <c r="AN322" s="501"/>
      <c r="AO322" s="501"/>
      <c r="AP322" s="501"/>
      <c r="AQ322" s="501">
        <f>IF(AI322="-",入力ｼｰﾄ2!BX322,MIN((IF((AE322-AI322)&gt;0,AE322-AI322,0)),入力ｼｰﾄ2!BX322))</f>
        <v>0</v>
      </c>
      <c r="AR322" s="501"/>
      <c r="AS322" s="501"/>
      <c r="AT322" s="501"/>
      <c r="AU322" s="501">
        <f t="shared" si="54"/>
        <v>0</v>
      </c>
      <c r="AV322" s="501"/>
      <c r="AW322" s="501"/>
      <c r="AX322" s="501"/>
      <c r="AY322" s="493">
        <f t="shared" si="55"/>
        <v>0</v>
      </c>
      <c r="AZ322" s="494"/>
      <c r="BA322" s="494"/>
      <c r="BB322" s="494"/>
      <c r="BC322" s="494">
        <f t="shared" si="56"/>
        <v>0</v>
      </c>
      <c r="BD322" s="494"/>
      <c r="BE322" s="494"/>
      <c r="BF322" s="494"/>
      <c r="BG322" s="494" t="str">
        <f t="shared" si="57"/>
        <v>OK</v>
      </c>
      <c r="BH322" s="494"/>
      <c r="BI322" s="494"/>
    </row>
    <row r="323" spans="1:61">
      <c r="A323" s="503">
        <v>246</v>
      </c>
      <c r="B323" s="503"/>
      <c r="C323" s="503" t="str">
        <f>IF(入力ｼｰﾄ2!O323="","",入力ｼｰﾄ2!O323)</f>
        <v/>
      </c>
      <c r="D323" s="503"/>
      <c r="E323" s="503"/>
      <c r="F323" s="503"/>
      <c r="G323" s="503"/>
      <c r="H323" s="503"/>
      <c r="I323" s="506" t="e">
        <f>IF(入力ｼｰﾄ2!#REF!="","",入力ｼｰﾄ2!#REF!)</f>
        <v>#REF!</v>
      </c>
      <c r="J323" s="506"/>
      <c r="K323" s="506"/>
      <c r="L323" s="504">
        <f>IF(入力ｼｰﾄ2!U323="",0,入力ｼｰﾄ2!U323)</f>
        <v>0</v>
      </c>
      <c r="M323" s="504"/>
      <c r="N323" s="504"/>
      <c r="O323" s="504">
        <f>IF(入力ｼｰﾄ2!X323="",0,入力ｼｰﾄ2!X323)</f>
        <v>0</v>
      </c>
      <c r="P323" s="504"/>
      <c r="Q323" s="504"/>
      <c r="R323" s="504">
        <f>IF(入力ｼｰﾄ2!AA323="",0,入力ｼｰﾄ2!AA323)</f>
        <v>0</v>
      </c>
      <c r="S323" s="504"/>
      <c r="T323" s="504"/>
      <c r="U323" s="502">
        <f t="shared" si="52"/>
        <v>0</v>
      </c>
      <c r="V323" s="502"/>
      <c r="W323" s="502"/>
      <c r="X323" s="503">
        <f>IF(入力ｼｰﾄ2!AG323="",0,入力ｼｰﾄ2!AG323)</f>
        <v>0</v>
      </c>
      <c r="Y323" s="503"/>
      <c r="Z323" s="503"/>
      <c r="AA323" s="502">
        <f t="shared" si="53"/>
        <v>0</v>
      </c>
      <c r="AB323" s="502"/>
      <c r="AC323" s="502"/>
      <c r="AD323" s="502"/>
      <c r="AE323" s="501">
        <f>IF(入力ｼｰﾄ2!AN323="",0,入力ｼｰﾄ2!AN323)</f>
        <v>0</v>
      </c>
      <c r="AF323" s="501"/>
      <c r="AG323" s="501"/>
      <c r="AH323" s="501"/>
      <c r="AI323" s="501" t="str">
        <f>IF(OR(入力ｼｰﾄ2!BU323=TRUE,入力ｼｰﾄ2!BV323=TRUE),13500,IF(入力ｼｰﾄ2!BW323=TRUE,"内装材は","-"))</f>
        <v>-</v>
      </c>
      <c r="AJ323" s="501"/>
      <c r="AK323" s="501"/>
      <c r="AL323" s="501"/>
      <c r="AM323" s="501" t="str">
        <f>IF(AI323="-","-",IF(入力ｼｰﾄ2!BW323=TRUE,"併用付加",ROUNDDOWN(AA323*AI323,0)))</f>
        <v>-</v>
      </c>
      <c r="AN323" s="501"/>
      <c r="AO323" s="501"/>
      <c r="AP323" s="501"/>
      <c r="AQ323" s="501">
        <f>IF(AI323="-",入力ｼｰﾄ2!BX323,MIN((IF((AE323-AI323)&gt;0,AE323-AI323,0)),入力ｼｰﾄ2!BX323))</f>
        <v>0</v>
      </c>
      <c r="AR323" s="501"/>
      <c r="AS323" s="501"/>
      <c r="AT323" s="501"/>
      <c r="AU323" s="501">
        <f t="shared" si="54"/>
        <v>0</v>
      </c>
      <c r="AV323" s="501"/>
      <c r="AW323" s="501"/>
      <c r="AX323" s="501"/>
      <c r="AY323" s="493">
        <f t="shared" si="55"/>
        <v>0</v>
      </c>
      <c r="AZ323" s="494"/>
      <c r="BA323" s="494"/>
      <c r="BB323" s="494"/>
      <c r="BC323" s="494">
        <f t="shared" si="56"/>
        <v>0</v>
      </c>
      <c r="BD323" s="494"/>
      <c r="BE323" s="494"/>
      <c r="BF323" s="494"/>
      <c r="BG323" s="494" t="str">
        <f t="shared" si="57"/>
        <v>OK</v>
      </c>
      <c r="BH323" s="494"/>
      <c r="BI323" s="494"/>
    </row>
    <row r="324" spans="1:61">
      <c r="A324" s="503">
        <v>247</v>
      </c>
      <c r="B324" s="503"/>
      <c r="C324" s="503" t="str">
        <f>IF(入力ｼｰﾄ2!O324="","",入力ｼｰﾄ2!O324)</f>
        <v/>
      </c>
      <c r="D324" s="503"/>
      <c r="E324" s="503"/>
      <c r="F324" s="503"/>
      <c r="G324" s="503"/>
      <c r="H324" s="503"/>
      <c r="I324" s="506" t="e">
        <f>IF(入力ｼｰﾄ2!#REF!="","",入力ｼｰﾄ2!#REF!)</f>
        <v>#REF!</v>
      </c>
      <c r="J324" s="506"/>
      <c r="K324" s="506"/>
      <c r="L324" s="504">
        <f>IF(入力ｼｰﾄ2!U324="",0,入力ｼｰﾄ2!U324)</f>
        <v>0</v>
      </c>
      <c r="M324" s="504"/>
      <c r="N324" s="504"/>
      <c r="O324" s="504">
        <f>IF(入力ｼｰﾄ2!X324="",0,入力ｼｰﾄ2!X324)</f>
        <v>0</v>
      </c>
      <c r="P324" s="504"/>
      <c r="Q324" s="504"/>
      <c r="R324" s="504">
        <f>IF(入力ｼｰﾄ2!AA324="",0,入力ｼｰﾄ2!AA324)</f>
        <v>0</v>
      </c>
      <c r="S324" s="504"/>
      <c r="T324" s="504"/>
      <c r="U324" s="502">
        <f t="shared" si="52"/>
        <v>0</v>
      </c>
      <c r="V324" s="502"/>
      <c r="W324" s="502"/>
      <c r="X324" s="503">
        <f>IF(入力ｼｰﾄ2!AG324="",0,入力ｼｰﾄ2!AG324)</f>
        <v>0</v>
      </c>
      <c r="Y324" s="503"/>
      <c r="Z324" s="503"/>
      <c r="AA324" s="502">
        <f t="shared" si="53"/>
        <v>0</v>
      </c>
      <c r="AB324" s="502"/>
      <c r="AC324" s="502"/>
      <c r="AD324" s="502"/>
      <c r="AE324" s="501">
        <f>IF(入力ｼｰﾄ2!AN324="",0,入力ｼｰﾄ2!AN324)</f>
        <v>0</v>
      </c>
      <c r="AF324" s="501"/>
      <c r="AG324" s="501"/>
      <c r="AH324" s="501"/>
      <c r="AI324" s="501" t="str">
        <f>IF(OR(入力ｼｰﾄ2!BU324=TRUE,入力ｼｰﾄ2!BV324=TRUE),13500,IF(入力ｼｰﾄ2!BW324=TRUE,"内装材は","-"))</f>
        <v>-</v>
      </c>
      <c r="AJ324" s="501"/>
      <c r="AK324" s="501"/>
      <c r="AL324" s="501"/>
      <c r="AM324" s="501" t="str">
        <f>IF(AI324="-","-",IF(入力ｼｰﾄ2!BW324=TRUE,"併用付加",ROUNDDOWN(AA324*AI324,0)))</f>
        <v>-</v>
      </c>
      <c r="AN324" s="501"/>
      <c r="AO324" s="501"/>
      <c r="AP324" s="501"/>
      <c r="AQ324" s="501">
        <f>IF(AI324="-",入力ｼｰﾄ2!BX324,MIN((IF((AE324-AI324)&gt;0,AE324-AI324,0)),入力ｼｰﾄ2!BX324))</f>
        <v>0</v>
      </c>
      <c r="AR324" s="501"/>
      <c r="AS324" s="501"/>
      <c r="AT324" s="501"/>
      <c r="AU324" s="501">
        <f t="shared" si="54"/>
        <v>0</v>
      </c>
      <c r="AV324" s="501"/>
      <c r="AW324" s="501"/>
      <c r="AX324" s="501"/>
      <c r="AY324" s="493">
        <f t="shared" si="55"/>
        <v>0</v>
      </c>
      <c r="AZ324" s="494"/>
      <c r="BA324" s="494"/>
      <c r="BB324" s="494"/>
      <c r="BC324" s="494">
        <f t="shared" si="56"/>
        <v>0</v>
      </c>
      <c r="BD324" s="494"/>
      <c r="BE324" s="494"/>
      <c r="BF324" s="494"/>
      <c r="BG324" s="494" t="str">
        <f t="shared" si="57"/>
        <v>OK</v>
      </c>
      <c r="BH324" s="494"/>
      <c r="BI324" s="494"/>
    </row>
    <row r="325" spans="1:61">
      <c r="A325" s="503">
        <v>248</v>
      </c>
      <c r="B325" s="503"/>
      <c r="C325" s="503" t="str">
        <f>IF(入力ｼｰﾄ2!O325="","",入力ｼｰﾄ2!O325)</f>
        <v/>
      </c>
      <c r="D325" s="503"/>
      <c r="E325" s="503"/>
      <c r="F325" s="503"/>
      <c r="G325" s="503"/>
      <c r="H325" s="503"/>
      <c r="I325" s="506" t="e">
        <f>IF(入力ｼｰﾄ2!#REF!="","",入力ｼｰﾄ2!#REF!)</f>
        <v>#REF!</v>
      </c>
      <c r="J325" s="506"/>
      <c r="K325" s="506"/>
      <c r="L325" s="504">
        <f>IF(入力ｼｰﾄ2!U325="",0,入力ｼｰﾄ2!U325)</f>
        <v>0</v>
      </c>
      <c r="M325" s="504"/>
      <c r="N325" s="504"/>
      <c r="O325" s="504">
        <f>IF(入力ｼｰﾄ2!X325="",0,入力ｼｰﾄ2!X325)</f>
        <v>0</v>
      </c>
      <c r="P325" s="504"/>
      <c r="Q325" s="504"/>
      <c r="R325" s="504">
        <f>IF(入力ｼｰﾄ2!AA325="",0,入力ｼｰﾄ2!AA325)</f>
        <v>0</v>
      </c>
      <c r="S325" s="504"/>
      <c r="T325" s="504"/>
      <c r="U325" s="502">
        <f t="shared" si="52"/>
        <v>0</v>
      </c>
      <c r="V325" s="502"/>
      <c r="W325" s="502"/>
      <c r="X325" s="503">
        <f>IF(入力ｼｰﾄ2!AG325="",0,入力ｼｰﾄ2!AG325)</f>
        <v>0</v>
      </c>
      <c r="Y325" s="503"/>
      <c r="Z325" s="503"/>
      <c r="AA325" s="502">
        <f t="shared" si="53"/>
        <v>0</v>
      </c>
      <c r="AB325" s="502"/>
      <c r="AC325" s="502"/>
      <c r="AD325" s="502"/>
      <c r="AE325" s="501">
        <f>IF(入力ｼｰﾄ2!AN325="",0,入力ｼｰﾄ2!AN325)</f>
        <v>0</v>
      </c>
      <c r="AF325" s="501"/>
      <c r="AG325" s="501"/>
      <c r="AH325" s="501"/>
      <c r="AI325" s="501" t="str">
        <f>IF(OR(入力ｼｰﾄ2!BU325=TRUE,入力ｼｰﾄ2!BV325=TRUE),13500,IF(入力ｼｰﾄ2!BW325=TRUE,"内装材は","-"))</f>
        <v>-</v>
      </c>
      <c r="AJ325" s="501"/>
      <c r="AK325" s="501"/>
      <c r="AL325" s="501"/>
      <c r="AM325" s="501" t="str">
        <f>IF(AI325="-","-",IF(入力ｼｰﾄ2!BW325=TRUE,"併用付加",ROUNDDOWN(AA325*AI325,0)))</f>
        <v>-</v>
      </c>
      <c r="AN325" s="501"/>
      <c r="AO325" s="501"/>
      <c r="AP325" s="501"/>
      <c r="AQ325" s="501">
        <f>IF(AI325="-",入力ｼｰﾄ2!BX325,MIN((IF((AE325-AI325)&gt;0,AE325-AI325,0)),入力ｼｰﾄ2!BX325))</f>
        <v>0</v>
      </c>
      <c r="AR325" s="501"/>
      <c r="AS325" s="501"/>
      <c r="AT325" s="501"/>
      <c r="AU325" s="501">
        <f t="shared" si="54"/>
        <v>0</v>
      </c>
      <c r="AV325" s="501"/>
      <c r="AW325" s="501"/>
      <c r="AX325" s="501"/>
      <c r="AY325" s="493">
        <f t="shared" si="55"/>
        <v>0</v>
      </c>
      <c r="AZ325" s="494"/>
      <c r="BA325" s="494"/>
      <c r="BB325" s="494"/>
      <c r="BC325" s="494">
        <f t="shared" si="56"/>
        <v>0</v>
      </c>
      <c r="BD325" s="494"/>
      <c r="BE325" s="494"/>
      <c r="BF325" s="494"/>
      <c r="BG325" s="494" t="str">
        <f t="shared" si="57"/>
        <v>OK</v>
      </c>
      <c r="BH325" s="494"/>
      <c r="BI325" s="494"/>
    </row>
    <row r="326" spans="1:61">
      <c r="A326" s="503">
        <v>249</v>
      </c>
      <c r="B326" s="503"/>
      <c r="C326" s="503" t="str">
        <f>IF(入力ｼｰﾄ2!O326="","",入力ｼｰﾄ2!O326)</f>
        <v/>
      </c>
      <c r="D326" s="503"/>
      <c r="E326" s="503"/>
      <c r="F326" s="503"/>
      <c r="G326" s="503"/>
      <c r="H326" s="503"/>
      <c r="I326" s="506" t="e">
        <f>IF(入力ｼｰﾄ2!#REF!="","",入力ｼｰﾄ2!#REF!)</f>
        <v>#REF!</v>
      </c>
      <c r="J326" s="506"/>
      <c r="K326" s="506"/>
      <c r="L326" s="504">
        <f>IF(入力ｼｰﾄ2!U326="",0,入力ｼｰﾄ2!U326)</f>
        <v>0</v>
      </c>
      <c r="M326" s="504"/>
      <c r="N326" s="504"/>
      <c r="O326" s="504">
        <f>IF(入力ｼｰﾄ2!X326="",0,入力ｼｰﾄ2!X326)</f>
        <v>0</v>
      </c>
      <c r="P326" s="504"/>
      <c r="Q326" s="504"/>
      <c r="R326" s="504">
        <f>IF(入力ｼｰﾄ2!AA326="",0,入力ｼｰﾄ2!AA326)</f>
        <v>0</v>
      </c>
      <c r="S326" s="504"/>
      <c r="T326" s="504"/>
      <c r="U326" s="502">
        <f t="shared" si="52"/>
        <v>0</v>
      </c>
      <c r="V326" s="502"/>
      <c r="W326" s="502"/>
      <c r="X326" s="503">
        <f>IF(入力ｼｰﾄ2!AG326="",0,入力ｼｰﾄ2!AG326)</f>
        <v>0</v>
      </c>
      <c r="Y326" s="503"/>
      <c r="Z326" s="503"/>
      <c r="AA326" s="502">
        <f t="shared" si="53"/>
        <v>0</v>
      </c>
      <c r="AB326" s="502"/>
      <c r="AC326" s="502"/>
      <c r="AD326" s="502"/>
      <c r="AE326" s="501">
        <f>IF(入力ｼｰﾄ2!AN326="",0,入力ｼｰﾄ2!AN326)</f>
        <v>0</v>
      </c>
      <c r="AF326" s="501"/>
      <c r="AG326" s="501"/>
      <c r="AH326" s="501"/>
      <c r="AI326" s="501" t="str">
        <f>IF(OR(入力ｼｰﾄ2!BU326=TRUE,入力ｼｰﾄ2!BV326=TRUE),13500,IF(入力ｼｰﾄ2!BW326=TRUE,"内装材は","-"))</f>
        <v>-</v>
      </c>
      <c r="AJ326" s="501"/>
      <c r="AK326" s="501"/>
      <c r="AL326" s="501"/>
      <c r="AM326" s="501" t="str">
        <f>IF(AI326="-","-",IF(入力ｼｰﾄ2!BW326=TRUE,"併用付加",ROUNDDOWN(AA326*AI326,0)))</f>
        <v>-</v>
      </c>
      <c r="AN326" s="501"/>
      <c r="AO326" s="501"/>
      <c r="AP326" s="501"/>
      <c r="AQ326" s="501">
        <f>IF(AI326="-",入力ｼｰﾄ2!BX326,MIN((IF((AE326-AI326)&gt;0,AE326-AI326,0)),入力ｼｰﾄ2!BX326))</f>
        <v>0</v>
      </c>
      <c r="AR326" s="501"/>
      <c r="AS326" s="501"/>
      <c r="AT326" s="501"/>
      <c r="AU326" s="501">
        <f t="shared" si="54"/>
        <v>0</v>
      </c>
      <c r="AV326" s="501"/>
      <c r="AW326" s="501"/>
      <c r="AX326" s="501"/>
      <c r="AY326" s="493">
        <f t="shared" si="55"/>
        <v>0</v>
      </c>
      <c r="AZ326" s="494"/>
      <c r="BA326" s="494"/>
      <c r="BB326" s="494"/>
      <c r="BC326" s="494">
        <f t="shared" si="56"/>
        <v>0</v>
      </c>
      <c r="BD326" s="494"/>
      <c r="BE326" s="494"/>
      <c r="BF326" s="494"/>
      <c r="BG326" s="494" t="str">
        <f t="shared" si="57"/>
        <v>OK</v>
      </c>
      <c r="BH326" s="494"/>
      <c r="BI326" s="494"/>
    </row>
    <row r="327" spans="1:61">
      <c r="A327" s="503">
        <v>250</v>
      </c>
      <c r="B327" s="503"/>
      <c r="C327" s="503" t="str">
        <f>IF(入力ｼｰﾄ2!O327="","",入力ｼｰﾄ2!O327)</f>
        <v/>
      </c>
      <c r="D327" s="503"/>
      <c r="E327" s="503"/>
      <c r="F327" s="503"/>
      <c r="G327" s="503"/>
      <c r="H327" s="503"/>
      <c r="I327" s="506" t="e">
        <f>IF(入力ｼｰﾄ2!#REF!="","",入力ｼｰﾄ2!#REF!)</f>
        <v>#REF!</v>
      </c>
      <c r="J327" s="506"/>
      <c r="K327" s="506"/>
      <c r="L327" s="504">
        <f>IF(入力ｼｰﾄ2!U327="",0,入力ｼｰﾄ2!U327)</f>
        <v>0</v>
      </c>
      <c r="M327" s="504"/>
      <c r="N327" s="504"/>
      <c r="O327" s="504">
        <f>IF(入力ｼｰﾄ2!X327="",0,入力ｼｰﾄ2!X327)</f>
        <v>0</v>
      </c>
      <c r="P327" s="504"/>
      <c r="Q327" s="504"/>
      <c r="R327" s="504">
        <f>IF(入力ｼｰﾄ2!AA327="",0,入力ｼｰﾄ2!AA327)</f>
        <v>0</v>
      </c>
      <c r="S327" s="504"/>
      <c r="T327" s="504"/>
      <c r="U327" s="502">
        <f t="shared" si="52"/>
        <v>0</v>
      </c>
      <c r="V327" s="502"/>
      <c r="W327" s="502"/>
      <c r="X327" s="503">
        <f>IF(入力ｼｰﾄ2!AG327="",0,入力ｼｰﾄ2!AG327)</f>
        <v>0</v>
      </c>
      <c r="Y327" s="503"/>
      <c r="Z327" s="503"/>
      <c r="AA327" s="502">
        <f t="shared" si="53"/>
        <v>0</v>
      </c>
      <c r="AB327" s="502"/>
      <c r="AC327" s="502"/>
      <c r="AD327" s="502"/>
      <c r="AE327" s="501">
        <f>IF(入力ｼｰﾄ2!AN327="",0,入力ｼｰﾄ2!AN327)</f>
        <v>0</v>
      </c>
      <c r="AF327" s="501"/>
      <c r="AG327" s="501"/>
      <c r="AH327" s="501"/>
      <c r="AI327" s="501" t="str">
        <f>IF(OR(入力ｼｰﾄ2!BU327=TRUE,入力ｼｰﾄ2!BV327=TRUE),13500,IF(入力ｼｰﾄ2!BW327=TRUE,"内装材は","-"))</f>
        <v>-</v>
      </c>
      <c r="AJ327" s="501"/>
      <c r="AK327" s="501"/>
      <c r="AL327" s="501"/>
      <c r="AM327" s="501" t="str">
        <f>IF(AI327="-","-",IF(入力ｼｰﾄ2!BW327=TRUE,"併用付加",ROUNDDOWN(AA327*AI327,0)))</f>
        <v>-</v>
      </c>
      <c r="AN327" s="501"/>
      <c r="AO327" s="501"/>
      <c r="AP327" s="501"/>
      <c r="AQ327" s="501">
        <f>IF(AI327="-",入力ｼｰﾄ2!BX327,MIN((IF((AE327-AI327)&gt;0,AE327-AI327,0)),入力ｼｰﾄ2!BX327))</f>
        <v>0</v>
      </c>
      <c r="AR327" s="501"/>
      <c r="AS327" s="501"/>
      <c r="AT327" s="501"/>
      <c r="AU327" s="501">
        <f t="shared" si="54"/>
        <v>0</v>
      </c>
      <c r="AV327" s="501"/>
      <c r="AW327" s="501"/>
      <c r="AX327" s="501"/>
      <c r="AY327" s="493">
        <f t="shared" si="55"/>
        <v>0</v>
      </c>
      <c r="AZ327" s="494"/>
      <c r="BA327" s="494"/>
      <c r="BB327" s="494"/>
      <c r="BC327" s="494">
        <f t="shared" si="56"/>
        <v>0</v>
      </c>
      <c r="BD327" s="494"/>
      <c r="BE327" s="494"/>
      <c r="BF327" s="494"/>
      <c r="BG327" s="494" t="str">
        <f t="shared" si="57"/>
        <v>OK</v>
      </c>
      <c r="BH327" s="494"/>
      <c r="BI327" s="494"/>
    </row>
    <row r="328" spans="1:61">
      <c r="A328" s="503">
        <v>251</v>
      </c>
      <c r="B328" s="503"/>
      <c r="C328" s="503" t="str">
        <f>IF(入力ｼｰﾄ2!O328="","",入力ｼｰﾄ2!O328)</f>
        <v/>
      </c>
      <c r="D328" s="503"/>
      <c r="E328" s="503"/>
      <c r="F328" s="503"/>
      <c r="G328" s="503"/>
      <c r="H328" s="503"/>
      <c r="I328" s="506" t="e">
        <f>IF(入力ｼｰﾄ2!#REF!="","",入力ｼｰﾄ2!#REF!)</f>
        <v>#REF!</v>
      </c>
      <c r="J328" s="506"/>
      <c r="K328" s="506"/>
      <c r="L328" s="504">
        <f>IF(入力ｼｰﾄ2!U328="",0,入力ｼｰﾄ2!U328)</f>
        <v>0</v>
      </c>
      <c r="M328" s="504"/>
      <c r="N328" s="504"/>
      <c r="O328" s="504">
        <f>IF(入力ｼｰﾄ2!X328="",0,入力ｼｰﾄ2!X328)</f>
        <v>0</v>
      </c>
      <c r="P328" s="504"/>
      <c r="Q328" s="504"/>
      <c r="R328" s="504">
        <f>IF(入力ｼｰﾄ2!AA328="",0,入力ｼｰﾄ2!AA328)</f>
        <v>0</v>
      </c>
      <c r="S328" s="504"/>
      <c r="T328" s="504"/>
      <c r="U328" s="502">
        <f t="shared" si="52"/>
        <v>0</v>
      </c>
      <c r="V328" s="502"/>
      <c r="W328" s="502"/>
      <c r="X328" s="503">
        <f>IF(入力ｼｰﾄ2!AG328="",0,入力ｼｰﾄ2!AG328)</f>
        <v>0</v>
      </c>
      <c r="Y328" s="503"/>
      <c r="Z328" s="503"/>
      <c r="AA328" s="502">
        <f t="shared" si="53"/>
        <v>0</v>
      </c>
      <c r="AB328" s="502"/>
      <c r="AC328" s="502"/>
      <c r="AD328" s="502"/>
      <c r="AE328" s="501">
        <f>IF(入力ｼｰﾄ2!AN328="",0,入力ｼｰﾄ2!AN328)</f>
        <v>0</v>
      </c>
      <c r="AF328" s="501"/>
      <c r="AG328" s="501"/>
      <c r="AH328" s="501"/>
      <c r="AI328" s="501" t="str">
        <f>IF(OR(入力ｼｰﾄ2!BU328=TRUE,入力ｼｰﾄ2!BV328=TRUE),13500,IF(入力ｼｰﾄ2!BW328=TRUE,"内装材は","-"))</f>
        <v>-</v>
      </c>
      <c r="AJ328" s="501"/>
      <c r="AK328" s="501"/>
      <c r="AL328" s="501"/>
      <c r="AM328" s="501" t="str">
        <f>IF(AI328="-","-",IF(入力ｼｰﾄ2!BW328=TRUE,"併用付加",ROUNDDOWN(AA328*AI328,0)))</f>
        <v>-</v>
      </c>
      <c r="AN328" s="501"/>
      <c r="AO328" s="501"/>
      <c r="AP328" s="501"/>
      <c r="AQ328" s="501">
        <f>IF(AI328="-",入力ｼｰﾄ2!BX328,MIN((IF((AE328-AI328)&gt;0,AE328-AI328,0)),入力ｼｰﾄ2!BX328))</f>
        <v>0</v>
      </c>
      <c r="AR328" s="501"/>
      <c r="AS328" s="501"/>
      <c r="AT328" s="501"/>
      <c r="AU328" s="501">
        <f t="shared" si="54"/>
        <v>0</v>
      </c>
      <c r="AV328" s="501"/>
      <c r="AW328" s="501"/>
      <c r="AX328" s="501"/>
      <c r="AY328" s="493">
        <f t="shared" si="55"/>
        <v>0</v>
      </c>
      <c r="AZ328" s="494"/>
      <c r="BA328" s="494"/>
      <c r="BB328" s="494"/>
      <c r="BC328" s="494">
        <f t="shared" si="56"/>
        <v>0</v>
      </c>
      <c r="BD328" s="494"/>
      <c r="BE328" s="494"/>
      <c r="BF328" s="494"/>
      <c r="BG328" s="494" t="str">
        <f t="shared" si="57"/>
        <v>OK</v>
      </c>
      <c r="BH328" s="494"/>
      <c r="BI328" s="494"/>
    </row>
    <row r="329" spans="1:61">
      <c r="A329" s="503">
        <v>252</v>
      </c>
      <c r="B329" s="503"/>
      <c r="C329" s="503" t="str">
        <f>IF(入力ｼｰﾄ2!O329="","",入力ｼｰﾄ2!O329)</f>
        <v/>
      </c>
      <c r="D329" s="503"/>
      <c r="E329" s="503"/>
      <c r="F329" s="503"/>
      <c r="G329" s="503"/>
      <c r="H329" s="503"/>
      <c r="I329" s="506" t="e">
        <f>IF(入力ｼｰﾄ2!#REF!="","",入力ｼｰﾄ2!#REF!)</f>
        <v>#REF!</v>
      </c>
      <c r="J329" s="506"/>
      <c r="K329" s="506"/>
      <c r="L329" s="504">
        <f>IF(入力ｼｰﾄ2!U329="",0,入力ｼｰﾄ2!U329)</f>
        <v>0</v>
      </c>
      <c r="M329" s="504"/>
      <c r="N329" s="504"/>
      <c r="O329" s="504">
        <f>IF(入力ｼｰﾄ2!X329="",0,入力ｼｰﾄ2!X329)</f>
        <v>0</v>
      </c>
      <c r="P329" s="504"/>
      <c r="Q329" s="504"/>
      <c r="R329" s="504">
        <f>IF(入力ｼｰﾄ2!AA329="",0,入力ｼｰﾄ2!AA329)</f>
        <v>0</v>
      </c>
      <c r="S329" s="504"/>
      <c r="T329" s="504"/>
      <c r="U329" s="502">
        <f t="shared" si="52"/>
        <v>0</v>
      </c>
      <c r="V329" s="502"/>
      <c r="W329" s="502"/>
      <c r="X329" s="503">
        <f>IF(入力ｼｰﾄ2!AG329="",0,入力ｼｰﾄ2!AG329)</f>
        <v>0</v>
      </c>
      <c r="Y329" s="503"/>
      <c r="Z329" s="503"/>
      <c r="AA329" s="502">
        <f t="shared" si="53"/>
        <v>0</v>
      </c>
      <c r="AB329" s="502"/>
      <c r="AC329" s="502"/>
      <c r="AD329" s="502"/>
      <c r="AE329" s="501">
        <f>IF(入力ｼｰﾄ2!AN329="",0,入力ｼｰﾄ2!AN329)</f>
        <v>0</v>
      </c>
      <c r="AF329" s="501"/>
      <c r="AG329" s="501"/>
      <c r="AH329" s="501"/>
      <c r="AI329" s="501" t="str">
        <f>IF(OR(入力ｼｰﾄ2!BU329=TRUE,入力ｼｰﾄ2!BV329=TRUE),13500,IF(入力ｼｰﾄ2!BW329=TRUE,"内装材は","-"))</f>
        <v>-</v>
      </c>
      <c r="AJ329" s="501"/>
      <c r="AK329" s="501"/>
      <c r="AL329" s="501"/>
      <c r="AM329" s="501" t="str">
        <f>IF(AI329="-","-",IF(入力ｼｰﾄ2!BW329=TRUE,"併用付加",ROUNDDOWN(AA329*AI329,0)))</f>
        <v>-</v>
      </c>
      <c r="AN329" s="501"/>
      <c r="AO329" s="501"/>
      <c r="AP329" s="501"/>
      <c r="AQ329" s="501">
        <f>IF(AI329="-",入力ｼｰﾄ2!BX329,MIN((IF((AE329-AI329)&gt;0,AE329-AI329,0)),入力ｼｰﾄ2!BX329))</f>
        <v>0</v>
      </c>
      <c r="AR329" s="501"/>
      <c r="AS329" s="501"/>
      <c r="AT329" s="501"/>
      <c r="AU329" s="501">
        <f t="shared" si="54"/>
        <v>0</v>
      </c>
      <c r="AV329" s="501"/>
      <c r="AW329" s="501"/>
      <c r="AX329" s="501"/>
      <c r="AY329" s="493">
        <f t="shared" si="55"/>
        <v>0</v>
      </c>
      <c r="AZ329" s="494"/>
      <c r="BA329" s="494"/>
      <c r="BB329" s="494"/>
      <c r="BC329" s="494">
        <f t="shared" si="56"/>
        <v>0</v>
      </c>
      <c r="BD329" s="494"/>
      <c r="BE329" s="494"/>
      <c r="BF329" s="494"/>
      <c r="BG329" s="494" t="str">
        <f t="shared" si="57"/>
        <v>OK</v>
      </c>
      <c r="BH329" s="494"/>
      <c r="BI329" s="494"/>
    </row>
    <row r="330" spans="1:61">
      <c r="A330" s="503">
        <v>253</v>
      </c>
      <c r="B330" s="503"/>
      <c r="C330" s="503" t="str">
        <f>IF(入力ｼｰﾄ2!O330="","",入力ｼｰﾄ2!O330)</f>
        <v/>
      </c>
      <c r="D330" s="503"/>
      <c r="E330" s="503"/>
      <c r="F330" s="503"/>
      <c r="G330" s="503"/>
      <c r="H330" s="503"/>
      <c r="I330" s="506" t="e">
        <f>IF(入力ｼｰﾄ2!#REF!="","",入力ｼｰﾄ2!#REF!)</f>
        <v>#REF!</v>
      </c>
      <c r="J330" s="506"/>
      <c r="K330" s="506"/>
      <c r="L330" s="504">
        <f>IF(入力ｼｰﾄ2!U330="",0,入力ｼｰﾄ2!U330)</f>
        <v>0</v>
      </c>
      <c r="M330" s="504"/>
      <c r="N330" s="504"/>
      <c r="O330" s="504">
        <f>IF(入力ｼｰﾄ2!X330="",0,入力ｼｰﾄ2!X330)</f>
        <v>0</v>
      </c>
      <c r="P330" s="504"/>
      <c r="Q330" s="504"/>
      <c r="R330" s="504">
        <f>IF(入力ｼｰﾄ2!AA330="",0,入力ｼｰﾄ2!AA330)</f>
        <v>0</v>
      </c>
      <c r="S330" s="504"/>
      <c r="T330" s="504"/>
      <c r="U330" s="502">
        <f t="shared" si="52"/>
        <v>0</v>
      </c>
      <c r="V330" s="502"/>
      <c r="W330" s="502"/>
      <c r="X330" s="503">
        <f>IF(入力ｼｰﾄ2!AG330="",0,入力ｼｰﾄ2!AG330)</f>
        <v>0</v>
      </c>
      <c r="Y330" s="503"/>
      <c r="Z330" s="503"/>
      <c r="AA330" s="502">
        <f t="shared" si="53"/>
        <v>0</v>
      </c>
      <c r="AB330" s="502"/>
      <c r="AC330" s="502"/>
      <c r="AD330" s="502"/>
      <c r="AE330" s="501">
        <f>IF(入力ｼｰﾄ2!AN330="",0,入力ｼｰﾄ2!AN330)</f>
        <v>0</v>
      </c>
      <c r="AF330" s="501"/>
      <c r="AG330" s="501"/>
      <c r="AH330" s="501"/>
      <c r="AI330" s="501" t="str">
        <f>IF(OR(入力ｼｰﾄ2!BU330=TRUE,入力ｼｰﾄ2!BV330=TRUE),13500,IF(入力ｼｰﾄ2!BW330=TRUE,"内装材は","-"))</f>
        <v>-</v>
      </c>
      <c r="AJ330" s="501"/>
      <c r="AK330" s="501"/>
      <c r="AL330" s="501"/>
      <c r="AM330" s="501" t="str">
        <f>IF(AI330="-","-",IF(入力ｼｰﾄ2!BW330=TRUE,"併用付加",ROUNDDOWN(AA330*AI330,0)))</f>
        <v>-</v>
      </c>
      <c r="AN330" s="501"/>
      <c r="AO330" s="501"/>
      <c r="AP330" s="501"/>
      <c r="AQ330" s="501">
        <f>IF(AI330="-",入力ｼｰﾄ2!BX330,MIN((IF((AE330-AI330)&gt;0,AE330-AI330,0)),入力ｼｰﾄ2!BX330))</f>
        <v>0</v>
      </c>
      <c r="AR330" s="501"/>
      <c r="AS330" s="501"/>
      <c r="AT330" s="501"/>
      <c r="AU330" s="501">
        <f t="shared" si="54"/>
        <v>0</v>
      </c>
      <c r="AV330" s="501"/>
      <c r="AW330" s="501"/>
      <c r="AX330" s="501"/>
      <c r="AY330" s="493">
        <f t="shared" si="55"/>
        <v>0</v>
      </c>
      <c r="AZ330" s="494"/>
      <c r="BA330" s="494"/>
      <c r="BB330" s="494"/>
      <c r="BC330" s="494">
        <f t="shared" si="56"/>
        <v>0</v>
      </c>
      <c r="BD330" s="494"/>
      <c r="BE330" s="494"/>
      <c r="BF330" s="494"/>
      <c r="BG330" s="494" t="str">
        <f t="shared" si="57"/>
        <v>OK</v>
      </c>
      <c r="BH330" s="494"/>
      <c r="BI330" s="494"/>
    </row>
    <row r="331" spans="1:61">
      <c r="A331" s="503">
        <v>254</v>
      </c>
      <c r="B331" s="503"/>
      <c r="C331" s="503" t="str">
        <f>IF(入力ｼｰﾄ2!O331="","",入力ｼｰﾄ2!O331)</f>
        <v/>
      </c>
      <c r="D331" s="503"/>
      <c r="E331" s="503"/>
      <c r="F331" s="503"/>
      <c r="G331" s="503"/>
      <c r="H331" s="503"/>
      <c r="I331" s="506" t="e">
        <f>IF(入力ｼｰﾄ2!#REF!="","",入力ｼｰﾄ2!#REF!)</f>
        <v>#REF!</v>
      </c>
      <c r="J331" s="506"/>
      <c r="K331" s="506"/>
      <c r="L331" s="504">
        <f>IF(入力ｼｰﾄ2!U331="",0,入力ｼｰﾄ2!U331)</f>
        <v>0</v>
      </c>
      <c r="M331" s="504"/>
      <c r="N331" s="504"/>
      <c r="O331" s="504">
        <f>IF(入力ｼｰﾄ2!X331="",0,入力ｼｰﾄ2!X331)</f>
        <v>0</v>
      </c>
      <c r="P331" s="504"/>
      <c r="Q331" s="504"/>
      <c r="R331" s="504">
        <f>IF(入力ｼｰﾄ2!AA331="",0,入力ｼｰﾄ2!AA331)</f>
        <v>0</v>
      </c>
      <c r="S331" s="504"/>
      <c r="T331" s="504"/>
      <c r="U331" s="502">
        <f t="shared" si="52"/>
        <v>0</v>
      </c>
      <c r="V331" s="502"/>
      <c r="W331" s="502"/>
      <c r="X331" s="503">
        <f>IF(入力ｼｰﾄ2!AG331="",0,入力ｼｰﾄ2!AG331)</f>
        <v>0</v>
      </c>
      <c r="Y331" s="503"/>
      <c r="Z331" s="503"/>
      <c r="AA331" s="502">
        <f t="shared" si="53"/>
        <v>0</v>
      </c>
      <c r="AB331" s="502"/>
      <c r="AC331" s="502"/>
      <c r="AD331" s="502"/>
      <c r="AE331" s="501">
        <f>IF(入力ｼｰﾄ2!AN331="",0,入力ｼｰﾄ2!AN331)</f>
        <v>0</v>
      </c>
      <c r="AF331" s="501"/>
      <c r="AG331" s="501"/>
      <c r="AH331" s="501"/>
      <c r="AI331" s="501" t="str">
        <f>IF(OR(入力ｼｰﾄ2!BU331=TRUE,入力ｼｰﾄ2!BV331=TRUE),13500,IF(入力ｼｰﾄ2!BW331=TRUE,"内装材は","-"))</f>
        <v>-</v>
      </c>
      <c r="AJ331" s="501"/>
      <c r="AK331" s="501"/>
      <c r="AL331" s="501"/>
      <c r="AM331" s="501" t="str">
        <f>IF(AI331="-","-",IF(入力ｼｰﾄ2!BW331=TRUE,"併用付加",ROUNDDOWN(AA331*AI331,0)))</f>
        <v>-</v>
      </c>
      <c r="AN331" s="501"/>
      <c r="AO331" s="501"/>
      <c r="AP331" s="501"/>
      <c r="AQ331" s="501">
        <f>IF(AI331="-",入力ｼｰﾄ2!BX331,MIN((IF((AE331-AI331)&gt;0,AE331-AI331,0)),入力ｼｰﾄ2!BX331))</f>
        <v>0</v>
      </c>
      <c r="AR331" s="501"/>
      <c r="AS331" s="501"/>
      <c r="AT331" s="501"/>
      <c r="AU331" s="501">
        <f t="shared" si="54"/>
        <v>0</v>
      </c>
      <c r="AV331" s="501"/>
      <c r="AW331" s="501"/>
      <c r="AX331" s="501"/>
      <c r="AY331" s="493">
        <f t="shared" si="55"/>
        <v>0</v>
      </c>
      <c r="AZ331" s="494"/>
      <c r="BA331" s="494"/>
      <c r="BB331" s="494"/>
      <c r="BC331" s="494">
        <f t="shared" si="56"/>
        <v>0</v>
      </c>
      <c r="BD331" s="494"/>
      <c r="BE331" s="494"/>
      <c r="BF331" s="494"/>
      <c r="BG331" s="494" t="str">
        <f t="shared" si="57"/>
        <v>OK</v>
      </c>
      <c r="BH331" s="494"/>
      <c r="BI331" s="494"/>
    </row>
    <row r="332" spans="1:61">
      <c r="A332" s="503">
        <v>255</v>
      </c>
      <c r="B332" s="503"/>
      <c r="C332" s="503" t="str">
        <f>IF(入力ｼｰﾄ2!O332="","",入力ｼｰﾄ2!O332)</f>
        <v/>
      </c>
      <c r="D332" s="503"/>
      <c r="E332" s="503"/>
      <c r="F332" s="503"/>
      <c r="G332" s="503"/>
      <c r="H332" s="503"/>
      <c r="I332" s="506" t="e">
        <f>IF(入力ｼｰﾄ2!#REF!="","",入力ｼｰﾄ2!#REF!)</f>
        <v>#REF!</v>
      </c>
      <c r="J332" s="506"/>
      <c r="K332" s="506"/>
      <c r="L332" s="504">
        <f>IF(入力ｼｰﾄ2!U332="",0,入力ｼｰﾄ2!U332)</f>
        <v>0</v>
      </c>
      <c r="M332" s="504"/>
      <c r="N332" s="504"/>
      <c r="O332" s="504">
        <f>IF(入力ｼｰﾄ2!X332="",0,入力ｼｰﾄ2!X332)</f>
        <v>0</v>
      </c>
      <c r="P332" s="504"/>
      <c r="Q332" s="504"/>
      <c r="R332" s="504">
        <f>IF(入力ｼｰﾄ2!AA332="",0,入力ｼｰﾄ2!AA332)</f>
        <v>0</v>
      </c>
      <c r="S332" s="504"/>
      <c r="T332" s="504"/>
      <c r="U332" s="502">
        <f t="shared" si="52"/>
        <v>0</v>
      </c>
      <c r="V332" s="502"/>
      <c r="W332" s="502"/>
      <c r="X332" s="503">
        <f>IF(入力ｼｰﾄ2!AG332="",0,入力ｼｰﾄ2!AG332)</f>
        <v>0</v>
      </c>
      <c r="Y332" s="503"/>
      <c r="Z332" s="503"/>
      <c r="AA332" s="502">
        <f t="shared" si="53"/>
        <v>0</v>
      </c>
      <c r="AB332" s="502"/>
      <c r="AC332" s="502"/>
      <c r="AD332" s="502"/>
      <c r="AE332" s="501">
        <f>IF(入力ｼｰﾄ2!AN332="",0,入力ｼｰﾄ2!AN332)</f>
        <v>0</v>
      </c>
      <c r="AF332" s="501"/>
      <c r="AG332" s="501"/>
      <c r="AH332" s="501"/>
      <c r="AI332" s="501" t="str">
        <f>IF(OR(入力ｼｰﾄ2!BU332=TRUE,入力ｼｰﾄ2!BV332=TRUE),13500,IF(入力ｼｰﾄ2!BW332=TRUE,"内装材は","-"))</f>
        <v>-</v>
      </c>
      <c r="AJ332" s="501"/>
      <c r="AK332" s="501"/>
      <c r="AL332" s="501"/>
      <c r="AM332" s="501" t="str">
        <f>IF(AI332="-","-",IF(入力ｼｰﾄ2!BW332=TRUE,"併用付加",ROUNDDOWN(AA332*AI332,0)))</f>
        <v>-</v>
      </c>
      <c r="AN332" s="501"/>
      <c r="AO332" s="501"/>
      <c r="AP332" s="501"/>
      <c r="AQ332" s="501">
        <f>IF(AI332="-",入力ｼｰﾄ2!BX332,MIN((IF((AE332-AI332)&gt;0,AE332-AI332,0)),入力ｼｰﾄ2!BX332))</f>
        <v>0</v>
      </c>
      <c r="AR332" s="501"/>
      <c r="AS332" s="501"/>
      <c r="AT332" s="501"/>
      <c r="AU332" s="501">
        <f t="shared" si="54"/>
        <v>0</v>
      </c>
      <c r="AV332" s="501"/>
      <c r="AW332" s="501"/>
      <c r="AX332" s="501"/>
      <c r="AY332" s="493">
        <f t="shared" si="55"/>
        <v>0</v>
      </c>
      <c r="AZ332" s="494"/>
      <c r="BA332" s="494"/>
      <c r="BB332" s="494"/>
      <c r="BC332" s="494">
        <f t="shared" si="56"/>
        <v>0</v>
      </c>
      <c r="BD332" s="494"/>
      <c r="BE332" s="494"/>
      <c r="BF332" s="494"/>
      <c r="BG332" s="494" t="str">
        <f t="shared" si="57"/>
        <v>OK</v>
      </c>
      <c r="BH332" s="494"/>
      <c r="BI332" s="494"/>
    </row>
    <row r="333" spans="1:61">
      <c r="A333" s="503">
        <v>256</v>
      </c>
      <c r="B333" s="503"/>
      <c r="C333" s="503" t="str">
        <f>IF(入力ｼｰﾄ2!O333="","",入力ｼｰﾄ2!O333)</f>
        <v/>
      </c>
      <c r="D333" s="503"/>
      <c r="E333" s="503"/>
      <c r="F333" s="503"/>
      <c r="G333" s="503"/>
      <c r="H333" s="503"/>
      <c r="I333" s="506" t="e">
        <f>IF(入力ｼｰﾄ2!#REF!="","",入力ｼｰﾄ2!#REF!)</f>
        <v>#REF!</v>
      </c>
      <c r="J333" s="506"/>
      <c r="K333" s="506"/>
      <c r="L333" s="504">
        <f>IF(入力ｼｰﾄ2!U333="",0,入力ｼｰﾄ2!U333)</f>
        <v>0</v>
      </c>
      <c r="M333" s="504"/>
      <c r="N333" s="504"/>
      <c r="O333" s="504">
        <f>IF(入力ｼｰﾄ2!X333="",0,入力ｼｰﾄ2!X333)</f>
        <v>0</v>
      </c>
      <c r="P333" s="504"/>
      <c r="Q333" s="504"/>
      <c r="R333" s="504">
        <f>IF(入力ｼｰﾄ2!AA333="",0,入力ｼｰﾄ2!AA333)</f>
        <v>0</v>
      </c>
      <c r="S333" s="504"/>
      <c r="T333" s="504"/>
      <c r="U333" s="502">
        <f t="shared" si="52"/>
        <v>0</v>
      </c>
      <c r="V333" s="502"/>
      <c r="W333" s="502"/>
      <c r="X333" s="503">
        <f>IF(入力ｼｰﾄ2!AG333="",0,入力ｼｰﾄ2!AG333)</f>
        <v>0</v>
      </c>
      <c r="Y333" s="503"/>
      <c r="Z333" s="503"/>
      <c r="AA333" s="502">
        <f t="shared" si="53"/>
        <v>0</v>
      </c>
      <c r="AB333" s="502"/>
      <c r="AC333" s="502"/>
      <c r="AD333" s="502"/>
      <c r="AE333" s="501">
        <f>IF(入力ｼｰﾄ2!AN333="",0,入力ｼｰﾄ2!AN333)</f>
        <v>0</v>
      </c>
      <c r="AF333" s="501"/>
      <c r="AG333" s="501"/>
      <c r="AH333" s="501"/>
      <c r="AI333" s="501" t="str">
        <f>IF(OR(入力ｼｰﾄ2!BU333=TRUE,入力ｼｰﾄ2!BV333=TRUE),13500,IF(入力ｼｰﾄ2!BW333=TRUE,"内装材は","-"))</f>
        <v>-</v>
      </c>
      <c r="AJ333" s="501"/>
      <c r="AK333" s="501"/>
      <c r="AL333" s="501"/>
      <c r="AM333" s="501" t="str">
        <f>IF(AI333="-","-",IF(入力ｼｰﾄ2!BW333=TRUE,"併用付加",ROUNDDOWN(AA333*AI333,0)))</f>
        <v>-</v>
      </c>
      <c r="AN333" s="501"/>
      <c r="AO333" s="501"/>
      <c r="AP333" s="501"/>
      <c r="AQ333" s="501">
        <f>IF(AI333="-",入力ｼｰﾄ2!BX333,MIN((IF((AE333-AI333)&gt;0,AE333-AI333,0)),入力ｼｰﾄ2!BX333))</f>
        <v>0</v>
      </c>
      <c r="AR333" s="501"/>
      <c r="AS333" s="501"/>
      <c r="AT333" s="501"/>
      <c r="AU333" s="501">
        <f t="shared" si="54"/>
        <v>0</v>
      </c>
      <c r="AV333" s="501"/>
      <c r="AW333" s="501"/>
      <c r="AX333" s="501"/>
      <c r="AY333" s="493">
        <f t="shared" si="55"/>
        <v>0</v>
      </c>
      <c r="AZ333" s="494"/>
      <c r="BA333" s="494"/>
      <c r="BB333" s="494"/>
      <c r="BC333" s="494">
        <f t="shared" si="56"/>
        <v>0</v>
      </c>
      <c r="BD333" s="494"/>
      <c r="BE333" s="494"/>
      <c r="BF333" s="494"/>
      <c r="BG333" s="494" t="str">
        <f t="shared" si="57"/>
        <v>OK</v>
      </c>
      <c r="BH333" s="494"/>
      <c r="BI333" s="494"/>
    </row>
    <row r="334" spans="1:61">
      <c r="A334" s="503">
        <v>257</v>
      </c>
      <c r="B334" s="503"/>
      <c r="C334" s="503" t="str">
        <f>IF(入力ｼｰﾄ2!O334="","",入力ｼｰﾄ2!O334)</f>
        <v/>
      </c>
      <c r="D334" s="503"/>
      <c r="E334" s="503"/>
      <c r="F334" s="503"/>
      <c r="G334" s="503"/>
      <c r="H334" s="503"/>
      <c r="I334" s="506" t="e">
        <f>IF(入力ｼｰﾄ2!#REF!="","",入力ｼｰﾄ2!#REF!)</f>
        <v>#REF!</v>
      </c>
      <c r="J334" s="506"/>
      <c r="K334" s="506"/>
      <c r="L334" s="504">
        <f>IF(入力ｼｰﾄ2!U334="",0,入力ｼｰﾄ2!U334)</f>
        <v>0</v>
      </c>
      <c r="M334" s="504"/>
      <c r="N334" s="504"/>
      <c r="O334" s="504">
        <f>IF(入力ｼｰﾄ2!X334="",0,入力ｼｰﾄ2!X334)</f>
        <v>0</v>
      </c>
      <c r="P334" s="504"/>
      <c r="Q334" s="504"/>
      <c r="R334" s="504">
        <f>IF(入力ｼｰﾄ2!AA334="",0,入力ｼｰﾄ2!AA334)</f>
        <v>0</v>
      </c>
      <c r="S334" s="504"/>
      <c r="T334" s="504"/>
      <c r="U334" s="502">
        <f t="shared" si="52"/>
        <v>0</v>
      </c>
      <c r="V334" s="502"/>
      <c r="W334" s="502"/>
      <c r="X334" s="503">
        <f>IF(入力ｼｰﾄ2!AG334="",0,入力ｼｰﾄ2!AG334)</f>
        <v>0</v>
      </c>
      <c r="Y334" s="503"/>
      <c r="Z334" s="503"/>
      <c r="AA334" s="502">
        <f t="shared" si="53"/>
        <v>0</v>
      </c>
      <c r="AB334" s="502"/>
      <c r="AC334" s="502"/>
      <c r="AD334" s="502"/>
      <c r="AE334" s="501">
        <f>IF(入力ｼｰﾄ2!AN334="",0,入力ｼｰﾄ2!AN334)</f>
        <v>0</v>
      </c>
      <c r="AF334" s="501"/>
      <c r="AG334" s="501"/>
      <c r="AH334" s="501"/>
      <c r="AI334" s="501" t="str">
        <f>IF(OR(入力ｼｰﾄ2!BU334=TRUE,入力ｼｰﾄ2!BV334=TRUE),13500,IF(入力ｼｰﾄ2!BW334=TRUE,"内装材は","-"))</f>
        <v>-</v>
      </c>
      <c r="AJ334" s="501"/>
      <c r="AK334" s="501"/>
      <c r="AL334" s="501"/>
      <c r="AM334" s="501" t="str">
        <f>IF(AI334="-","-",IF(入力ｼｰﾄ2!BW334=TRUE,"併用付加",ROUNDDOWN(AA334*AI334,0)))</f>
        <v>-</v>
      </c>
      <c r="AN334" s="501"/>
      <c r="AO334" s="501"/>
      <c r="AP334" s="501"/>
      <c r="AQ334" s="501">
        <f>IF(AI334="-",入力ｼｰﾄ2!BX334,MIN((IF((AE334-AI334)&gt;0,AE334-AI334,0)),入力ｼｰﾄ2!BX334))</f>
        <v>0</v>
      </c>
      <c r="AR334" s="501"/>
      <c r="AS334" s="501"/>
      <c r="AT334" s="501"/>
      <c r="AU334" s="501">
        <f t="shared" si="54"/>
        <v>0</v>
      </c>
      <c r="AV334" s="501"/>
      <c r="AW334" s="501"/>
      <c r="AX334" s="501"/>
      <c r="AY334" s="493">
        <f t="shared" si="55"/>
        <v>0</v>
      </c>
      <c r="AZ334" s="494"/>
      <c r="BA334" s="494"/>
      <c r="BB334" s="494"/>
      <c r="BC334" s="494">
        <f t="shared" si="56"/>
        <v>0</v>
      </c>
      <c r="BD334" s="494"/>
      <c r="BE334" s="494"/>
      <c r="BF334" s="494"/>
      <c r="BG334" s="494" t="str">
        <f t="shared" si="57"/>
        <v>OK</v>
      </c>
      <c r="BH334" s="494"/>
      <c r="BI334" s="494"/>
    </row>
    <row r="335" spans="1:61">
      <c r="A335" s="503">
        <v>258</v>
      </c>
      <c r="B335" s="503"/>
      <c r="C335" s="503" t="str">
        <f>IF(入力ｼｰﾄ2!O335="","",入力ｼｰﾄ2!O335)</f>
        <v/>
      </c>
      <c r="D335" s="503"/>
      <c r="E335" s="503"/>
      <c r="F335" s="503"/>
      <c r="G335" s="503"/>
      <c r="H335" s="503"/>
      <c r="I335" s="506" t="e">
        <f>IF(入力ｼｰﾄ2!#REF!="","",入力ｼｰﾄ2!#REF!)</f>
        <v>#REF!</v>
      </c>
      <c r="J335" s="506"/>
      <c r="K335" s="506"/>
      <c r="L335" s="504">
        <f>IF(入力ｼｰﾄ2!U335="",0,入力ｼｰﾄ2!U335)</f>
        <v>0</v>
      </c>
      <c r="M335" s="504"/>
      <c r="N335" s="504"/>
      <c r="O335" s="504">
        <f>IF(入力ｼｰﾄ2!X335="",0,入力ｼｰﾄ2!X335)</f>
        <v>0</v>
      </c>
      <c r="P335" s="504"/>
      <c r="Q335" s="504"/>
      <c r="R335" s="504">
        <f>IF(入力ｼｰﾄ2!AA335="",0,入力ｼｰﾄ2!AA335)</f>
        <v>0</v>
      </c>
      <c r="S335" s="504"/>
      <c r="T335" s="504"/>
      <c r="U335" s="502">
        <f t="shared" si="52"/>
        <v>0</v>
      </c>
      <c r="V335" s="502"/>
      <c r="W335" s="502"/>
      <c r="X335" s="503">
        <f>IF(入力ｼｰﾄ2!AG335="",0,入力ｼｰﾄ2!AG335)</f>
        <v>0</v>
      </c>
      <c r="Y335" s="503"/>
      <c r="Z335" s="503"/>
      <c r="AA335" s="502">
        <f t="shared" si="53"/>
        <v>0</v>
      </c>
      <c r="AB335" s="502"/>
      <c r="AC335" s="502"/>
      <c r="AD335" s="502"/>
      <c r="AE335" s="501">
        <f>IF(入力ｼｰﾄ2!AN335="",0,入力ｼｰﾄ2!AN335)</f>
        <v>0</v>
      </c>
      <c r="AF335" s="501"/>
      <c r="AG335" s="501"/>
      <c r="AH335" s="501"/>
      <c r="AI335" s="501" t="str">
        <f>IF(OR(入力ｼｰﾄ2!BU335=TRUE,入力ｼｰﾄ2!BV335=TRUE),13500,IF(入力ｼｰﾄ2!BW335=TRUE,"内装材は","-"))</f>
        <v>-</v>
      </c>
      <c r="AJ335" s="501"/>
      <c r="AK335" s="501"/>
      <c r="AL335" s="501"/>
      <c r="AM335" s="501" t="str">
        <f>IF(AI335="-","-",IF(入力ｼｰﾄ2!BW335=TRUE,"併用付加",ROUNDDOWN(AA335*AI335,0)))</f>
        <v>-</v>
      </c>
      <c r="AN335" s="501"/>
      <c r="AO335" s="501"/>
      <c r="AP335" s="501"/>
      <c r="AQ335" s="501">
        <f>IF(AI335="-",入力ｼｰﾄ2!BX335,MIN((IF((AE335-AI335)&gt;0,AE335-AI335,0)),入力ｼｰﾄ2!BX335))</f>
        <v>0</v>
      </c>
      <c r="AR335" s="501"/>
      <c r="AS335" s="501"/>
      <c r="AT335" s="501"/>
      <c r="AU335" s="501">
        <f t="shared" si="54"/>
        <v>0</v>
      </c>
      <c r="AV335" s="501"/>
      <c r="AW335" s="501"/>
      <c r="AX335" s="501"/>
      <c r="AY335" s="493">
        <f t="shared" si="55"/>
        <v>0</v>
      </c>
      <c r="AZ335" s="494"/>
      <c r="BA335" s="494"/>
      <c r="BB335" s="494"/>
      <c r="BC335" s="494">
        <f t="shared" si="56"/>
        <v>0</v>
      </c>
      <c r="BD335" s="494"/>
      <c r="BE335" s="494"/>
      <c r="BF335" s="494"/>
      <c r="BG335" s="494" t="str">
        <f t="shared" si="57"/>
        <v>OK</v>
      </c>
      <c r="BH335" s="494"/>
      <c r="BI335" s="494"/>
    </row>
    <row r="336" spans="1:61">
      <c r="A336" s="503">
        <v>259</v>
      </c>
      <c r="B336" s="503"/>
      <c r="C336" s="503" t="str">
        <f>IF(入力ｼｰﾄ2!O336="","",入力ｼｰﾄ2!O336)</f>
        <v/>
      </c>
      <c r="D336" s="503"/>
      <c r="E336" s="503"/>
      <c r="F336" s="503"/>
      <c r="G336" s="503"/>
      <c r="H336" s="503"/>
      <c r="I336" s="506" t="e">
        <f>IF(入力ｼｰﾄ2!#REF!="","",入力ｼｰﾄ2!#REF!)</f>
        <v>#REF!</v>
      </c>
      <c r="J336" s="506"/>
      <c r="K336" s="506"/>
      <c r="L336" s="504">
        <f>IF(入力ｼｰﾄ2!U336="",0,入力ｼｰﾄ2!U336)</f>
        <v>0</v>
      </c>
      <c r="M336" s="504"/>
      <c r="N336" s="504"/>
      <c r="O336" s="504">
        <f>IF(入力ｼｰﾄ2!X336="",0,入力ｼｰﾄ2!X336)</f>
        <v>0</v>
      </c>
      <c r="P336" s="504"/>
      <c r="Q336" s="504"/>
      <c r="R336" s="504">
        <f>IF(入力ｼｰﾄ2!AA336="",0,入力ｼｰﾄ2!AA336)</f>
        <v>0</v>
      </c>
      <c r="S336" s="504"/>
      <c r="T336" s="504"/>
      <c r="U336" s="502">
        <f t="shared" si="52"/>
        <v>0</v>
      </c>
      <c r="V336" s="502"/>
      <c r="W336" s="502"/>
      <c r="X336" s="503">
        <f>IF(入力ｼｰﾄ2!AG336="",0,入力ｼｰﾄ2!AG336)</f>
        <v>0</v>
      </c>
      <c r="Y336" s="503"/>
      <c r="Z336" s="503"/>
      <c r="AA336" s="502">
        <f t="shared" si="53"/>
        <v>0</v>
      </c>
      <c r="AB336" s="502"/>
      <c r="AC336" s="502"/>
      <c r="AD336" s="502"/>
      <c r="AE336" s="501">
        <f>IF(入力ｼｰﾄ2!AN336="",0,入力ｼｰﾄ2!AN336)</f>
        <v>0</v>
      </c>
      <c r="AF336" s="501"/>
      <c r="AG336" s="501"/>
      <c r="AH336" s="501"/>
      <c r="AI336" s="501" t="str">
        <f>IF(OR(入力ｼｰﾄ2!BU336=TRUE,入力ｼｰﾄ2!BV336=TRUE),13500,IF(入力ｼｰﾄ2!BW336=TRUE,"内装材は","-"))</f>
        <v>-</v>
      </c>
      <c r="AJ336" s="501"/>
      <c r="AK336" s="501"/>
      <c r="AL336" s="501"/>
      <c r="AM336" s="501" t="str">
        <f>IF(AI336="-","-",IF(入力ｼｰﾄ2!BW336=TRUE,"併用付加",ROUNDDOWN(AA336*AI336,0)))</f>
        <v>-</v>
      </c>
      <c r="AN336" s="501"/>
      <c r="AO336" s="501"/>
      <c r="AP336" s="501"/>
      <c r="AQ336" s="501">
        <f>IF(AI336="-",入力ｼｰﾄ2!BX336,MIN((IF((AE336-AI336)&gt;0,AE336-AI336,0)),入力ｼｰﾄ2!BX336))</f>
        <v>0</v>
      </c>
      <c r="AR336" s="501"/>
      <c r="AS336" s="501"/>
      <c r="AT336" s="501"/>
      <c r="AU336" s="501">
        <f t="shared" si="54"/>
        <v>0</v>
      </c>
      <c r="AV336" s="501"/>
      <c r="AW336" s="501"/>
      <c r="AX336" s="501"/>
      <c r="AY336" s="493">
        <f t="shared" si="55"/>
        <v>0</v>
      </c>
      <c r="AZ336" s="494"/>
      <c r="BA336" s="494"/>
      <c r="BB336" s="494"/>
      <c r="BC336" s="494">
        <f t="shared" si="56"/>
        <v>0</v>
      </c>
      <c r="BD336" s="494"/>
      <c r="BE336" s="494"/>
      <c r="BF336" s="494"/>
      <c r="BG336" s="494" t="str">
        <f t="shared" si="57"/>
        <v>OK</v>
      </c>
      <c r="BH336" s="494"/>
      <c r="BI336" s="494"/>
    </row>
    <row r="337" spans="1:61">
      <c r="A337" s="503">
        <v>260</v>
      </c>
      <c r="B337" s="503"/>
      <c r="C337" s="503" t="str">
        <f>IF(入力ｼｰﾄ2!O337="","",入力ｼｰﾄ2!O337)</f>
        <v/>
      </c>
      <c r="D337" s="503"/>
      <c r="E337" s="503"/>
      <c r="F337" s="503"/>
      <c r="G337" s="503"/>
      <c r="H337" s="503"/>
      <c r="I337" s="506" t="e">
        <f>IF(入力ｼｰﾄ2!#REF!="","",入力ｼｰﾄ2!#REF!)</f>
        <v>#REF!</v>
      </c>
      <c r="J337" s="506"/>
      <c r="K337" s="506"/>
      <c r="L337" s="504">
        <f>IF(入力ｼｰﾄ2!U337="",0,入力ｼｰﾄ2!U337)</f>
        <v>0</v>
      </c>
      <c r="M337" s="504"/>
      <c r="N337" s="504"/>
      <c r="O337" s="504">
        <f>IF(入力ｼｰﾄ2!X337="",0,入力ｼｰﾄ2!X337)</f>
        <v>0</v>
      </c>
      <c r="P337" s="504"/>
      <c r="Q337" s="504"/>
      <c r="R337" s="504">
        <f>IF(入力ｼｰﾄ2!AA337="",0,入力ｼｰﾄ2!AA337)</f>
        <v>0</v>
      </c>
      <c r="S337" s="504"/>
      <c r="T337" s="504"/>
      <c r="U337" s="502">
        <f t="shared" si="52"/>
        <v>0</v>
      </c>
      <c r="V337" s="502"/>
      <c r="W337" s="502"/>
      <c r="X337" s="503">
        <f>IF(入力ｼｰﾄ2!AG337="",0,入力ｼｰﾄ2!AG337)</f>
        <v>0</v>
      </c>
      <c r="Y337" s="503"/>
      <c r="Z337" s="503"/>
      <c r="AA337" s="502">
        <f t="shared" si="53"/>
        <v>0</v>
      </c>
      <c r="AB337" s="502"/>
      <c r="AC337" s="502"/>
      <c r="AD337" s="502"/>
      <c r="AE337" s="501">
        <f>IF(入力ｼｰﾄ2!AN337="",0,入力ｼｰﾄ2!AN337)</f>
        <v>0</v>
      </c>
      <c r="AF337" s="501"/>
      <c r="AG337" s="501"/>
      <c r="AH337" s="501"/>
      <c r="AI337" s="501" t="str">
        <f>IF(OR(入力ｼｰﾄ2!BU337=TRUE,入力ｼｰﾄ2!BV337=TRUE),13500,IF(入力ｼｰﾄ2!BW337=TRUE,"内装材は","-"))</f>
        <v>-</v>
      </c>
      <c r="AJ337" s="501"/>
      <c r="AK337" s="501"/>
      <c r="AL337" s="501"/>
      <c r="AM337" s="501" t="str">
        <f>IF(AI337="-","-",IF(入力ｼｰﾄ2!BW337=TRUE,"併用付加",ROUNDDOWN(AA337*AI337,0)))</f>
        <v>-</v>
      </c>
      <c r="AN337" s="501"/>
      <c r="AO337" s="501"/>
      <c r="AP337" s="501"/>
      <c r="AQ337" s="501">
        <f>IF(AI337="-",入力ｼｰﾄ2!BX337,MIN((IF((AE337-AI337)&gt;0,AE337-AI337,0)),入力ｼｰﾄ2!BX337))</f>
        <v>0</v>
      </c>
      <c r="AR337" s="501"/>
      <c r="AS337" s="501"/>
      <c r="AT337" s="501"/>
      <c r="AU337" s="501">
        <f t="shared" si="54"/>
        <v>0</v>
      </c>
      <c r="AV337" s="501"/>
      <c r="AW337" s="501"/>
      <c r="AX337" s="501"/>
      <c r="AY337" s="493">
        <f t="shared" si="55"/>
        <v>0</v>
      </c>
      <c r="AZ337" s="494"/>
      <c r="BA337" s="494"/>
      <c r="BB337" s="494"/>
      <c r="BC337" s="494">
        <f t="shared" si="56"/>
        <v>0</v>
      </c>
      <c r="BD337" s="494"/>
      <c r="BE337" s="494"/>
      <c r="BF337" s="494"/>
      <c r="BG337" s="494" t="str">
        <f t="shared" si="57"/>
        <v>OK</v>
      </c>
      <c r="BH337" s="494"/>
      <c r="BI337" s="494"/>
    </row>
    <row r="338" spans="1:61">
      <c r="A338" s="503">
        <v>261</v>
      </c>
      <c r="B338" s="503"/>
      <c r="C338" s="503" t="str">
        <f>IF(入力ｼｰﾄ2!O338="","",入力ｼｰﾄ2!O338)</f>
        <v/>
      </c>
      <c r="D338" s="503"/>
      <c r="E338" s="503"/>
      <c r="F338" s="503"/>
      <c r="G338" s="503"/>
      <c r="H338" s="503"/>
      <c r="I338" s="506" t="e">
        <f>IF(入力ｼｰﾄ2!#REF!="","",入力ｼｰﾄ2!#REF!)</f>
        <v>#REF!</v>
      </c>
      <c r="J338" s="506"/>
      <c r="K338" s="506"/>
      <c r="L338" s="504">
        <f>IF(入力ｼｰﾄ2!U338="",0,入力ｼｰﾄ2!U338)</f>
        <v>0</v>
      </c>
      <c r="M338" s="504"/>
      <c r="N338" s="504"/>
      <c r="O338" s="504">
        <f>IF(入力ｼｰﾄ2!X338="",0,入力ｼｰﾄ2!X338)</f>
        <v>0</v>
      </c>
      <c r="P338" s="504"/>
      <c r="Q338" s="504"/>
      <c r="R338" s="504">
        <f>IF(入力ｼｰﾄ2!AA338="",0,入力ｼｰﾄ2!AA338)</f>
        <v>0</v>
      </c>
      <c r="S338" s="504"/>
      <c r="T338" s="504"/>
      <c r="U338" s="502">
        <f t="shared" si="52"/>
        <v>0</v>
      </c>
      <c r="V338" s="502"/>
      <c r="W338" s="502"/>
      <c r="X338" s="503">
        <f>IF(入力ｼｰﾄ2!AG338="",0,入力ｼｰﾄ2!AG338)</f>
        <v>0</v>
      </c>
      <c r="Y338" s="503"/>
      <c r="Z338" s="503"/>
      <c r="AA338" s="502">
        <f t="shared" si="53"/>
        <v>0</v>
      </c>
      <c r="AB338" s="502"/>
      <c r="AC338" s="502"/>
      <c r="AD338" s="502"/>
      <c r="AE338" s="501">
        <f>IF(入力ｼｰﾄ2!AN338="",0,入力ｼｰﾄ2!AN338)</f>
        <v>0</v>
      </c>
      <c r="AF338" s="501"/>
      <c r="AG338" s="501"/>
      <c r="AH338" s="501"/>
      <c r="AI338" s="501" t="str">
        <f>IF(OR(入力ｼｰﾄ2!BU338=TRUE,入力ｼｰﾄ2!BV338=TRUE),13500,IF(入力ｼｰﾄ2!BW338=TRUE,"内装材は","-"))</f>
        <v>-</v>
      </c>
      <c r="AJ338" s="501"/>
      <c r="AK338" s="501"/>
      <c r="AL338" s="501"/>
      <c r="AM338" s="501" t="str">
        <f>IF(AI338="-","-",IF(入力ｼｰﾄ2!BW338=TRUE,"併用付加",ROUNDDOWN(AA338*AI338,0)))</f>
        <v>-</v>
      </c>
      <c r="AN338" s="501"/>
      <c r="AO338" s="501"/>
      <c r="AP338" s="501"/>
      <c r="AQ338" s="501">
        <f>IF(AI338="-",入力ｼｰﾄ2!BX338,MIN((IF((AE338-AI338)&gt;0,AE338-AI338,0)),入力ｼｰﾄ2!BX338))</f>
        <v>0</v>
      </c>
      <c r="AR338" s="501"/>
      <c r="AS338" s="501"/>
      <c r="AT338" s="501"/>
      <c r="AU338" s="501">
        <f t="shared" si="54"/>
        <v>0</v>
      </c>
      <c r="AV338" s="501"/>
      <c r="AW338" s="501"/>
      <c r="AX338" s="501"/>
      <c r="AY338" s="493">
        <f t="shared" si="55"/>
        <v>0</v>
      </c>
      <c r="AZ338" s="494"/>
      <c r="BA338" s="494"/>
      <c r="BB338" s="494"/>
      <c r="BC338" s="494">
        <f t="shared" si="56"/>
        <v>0</v>
      </c>
      <c r="BD338" s="494"/>
      <c r="BE338" s="494"/>
      <c r="BF338" s="494"/>
      <c r="BG338" s="494" t="str">
        <f t="shared" si="57"/>
        <v>OK</v>
      </c>
      <c r="BH338" s="494"/>
      <c r="BI338" s="494"/>
    </row>
    <row r="339" spans="1:61">
      <c r="A339" s="503">
        <v>262</v>
      </c>
      <c r="B339" s="503"/>
      <c r="C339" s="503" t="str">
        <f>IF(入力ｼｰﾄ2!O339="","",入力ｼｰﾄ2!O339)</f>
        <v/>
      </c>
      <c r="D339" s="503"/>
      <c r="E339" s="503"/>
      <c r="F339" s="503"/>
      <c r="G339" s="503"/>
      <c r="H339" s="503"/>
      <c r="I339" s="506" t="e">
        <f>IF(入力ｼｰﾄ2!#REF!="","",入力ｼｰﾄ2!#REF!)</f>
        <v>#REF!</v>
      </c>
      <c r="J339" s="506"/>
      <c r="K339" s="506"/>
      <c r="L339" s="504">
        <f>IF(入力ｼｰﾄ2!U339="",0,入力ｼｰﾄ2!U339)</f>
        <v>0</v>
      </c>
      <c r="M339" s="504"/>
      <c r="N339" s="504"/>
      <c r="O339" s="504">
        <f>IF(入力ｼｰﾄ2!X339="",0,入力ｼｰﾄ2!X339)</f>
        <v>0</v>
      </c>
      <c r="P339" s="504"/>
      <c r="Q339" s="504"/>
      <c r="R339" s="504">
        <f>IF(入力ｼｰﾄ2!AA339="",0,入力ｼｰﾄ2!AA339)</f>
        <v>0</v>
      </c>
      <c r="S339" s="504"/>
      <c r="T339" s="504"/>
      <c r="U339" s="502">
        <f t="shared" si="52"/>
        <v>0</v>
      </c>
      <c r="V339" s="502"/>
      <c r="W339" s="502"/>
      <c r="X339" s="503">
        <f>IF(入力ｼｰﾄ2!AG339="",0,入力ｼｰﾄ2!AG339)</f>
        <v>0</v>
      </c>
      <c r="Y339" s="503"/>
      <c r="Z339" s="503"/>
      <c r="AA339" s="502">
        <f t="shared" si="53"/>
        <v>0</v>
      </c>
      <c r="AB339" s="502"/>
      <c r="AC339" s="502"/>
      <c r="AD339" s="502"/>
      <c r="AE339" s="501">
        <f>IF(入力ｼｰﾄ2!AN339="",0,入力ｼｰﾄ2!AN339)</f>
        <v>0</v>
      </c>
      <c r="AF339" s="501"/>
      <c r="AG339" s="501"/>
      <c r="AH339" s="501"/>
      <c r="AI339" s="501" t="str">
        <f>IF(OR(入力ｼｰﾄ2!BU339=TRUE,入力ｼｰﾄ2!BV339=TRUE),13500,IF(入力ｼｰﾄ2!BW339=TRUE,"内装材は","-"))</f>
        <v>-</v>
      </c>
      <c r="AJ339" s="501"/>
      <c r="AK339" s="501"/>
      <c r="AL339" s="501"/>
      <c r="AM339" s="501" t="str">
        <f>IF(AI339="-","-",IF(入力ｼｰﾄ2!BW339=TRUE,"併用付加",ROUNDDOWN(AA339*AI339,0)))</f>
        <v>-</v>
      </c>
      <c r="AN339" s="501"/>
      <c r="AO339" s="501"/>
      <c r="AP339" s="501"/>
      <c r="AQ339" s="501">
        <f>IF(AI339="-",入力ｼｰﾄ2!BX339,MIN((IF((AE339-AI339)&gt;0,AE339-AI339,0)),入力ｼｰﾄ2!BX339))</f>
        <v>0</v>
      </c>
      <c r="AR339" s="501"/>
      <c r="AS339" s="501"/>
      <c r="AT339" s="501"/>
      <c r="AU339" s="501">
        <f t="shared" si="54"/>
        <v>0</v>
      </c>
      <c r="AV339" s="501"/>
      <c r="AW339" s="501"/>
      <c r="AX339" s="501"/>
      <c r="AY339" s="493">
        <f t="shared" si="55"/>
        <v>0</v>
      </c>
      <c r="AZ339" s="494"/>
      <c r="BA339" s="494"/>
      <c r="BB339" s="494"/>
      <c r="BC339" s="494">
        <f t="shared" si="56"/>
        <v>0</v>
      </c>
      <c r="BD339" s="494"/>
      <c r="BE339" s="494"/>
      <c r="BF339" s="494"/>
      <c r="BG339" s="494" t="str">
        <f t="shared" si="57"/>
        <v>OK</v>
      </c>
      <c r="BH339" s="494"/>
      <c r="BI339" s="494"/>
    </row>
    <row r="340" spans="1:61">
      <c r="A340" s="503">
        <v>263</v>
      </c>
      <c r="B340" s="503"/>
      <c r="C340" s="503" t="str">
        <f>IF(入力ｼｰﾄ2!O340="","",入力ｼｰﾄ2!O340)</f>
        <v/>
      </c>
      <c r="D340" s="503"/>
      <c r="E340" s="503"/>
      <c r="F340" s="503"/>
      <c r="G340" s="503"/>
      <c r="H340" s="503"/>
      <c r="I340" s="506" t="e">
        <f>IF(入力ｼｰﾄ2!#REF!="","",入力ｼｰﾄ2!#REF!)</f>
        <v>#REF!</v>
      </c>
      <c r="J340" s="506"/>
      <c r="K340" s="506"/>
      <c r="L340" s="504">
        <f>IF(入力ｼｰﾄ2!U340="",0,入力ｼｰﾄ2!U340)</f>
        <v>0</v>
      </c>
      <c r="M340" s="504"/>
      <c r="N340" s="504"/>
      <c r="O340" s="504">
        <f>IF(入力ｼｰﾄ2!X340="",0,入力ｼｰﾄ2!X340)</f>
        <v>0</v>
      </c>
      <c r="P340" s="504"/>
      <c r="Q340" s="504"/>
      <c r="R340" s="504">
        <f>IF(入力ｼｰﾄ2!AA340="",0,入力ｼｰﾄ2!AA340)</f>
        <v>0</v>
      </c>
      <c r="S340" s="504"/>
      <c r="T340" s="504"/>
      <c r="U340" s="502">
        <f t="shared" si="52"/>
        <v>0</v>
      </c>
      <c r="V340" s="502"/>
      <c r="W340" s="502"/>
      <c r="X340" s="503">
        <f>IF(入力ｼｰﾄ2!AG340="",0,入力ｼｰﾄ2!AG340)</f>
        <v>0</v>
      </c>
      <c r="Y340" s="503"/>
      <c r="Z340" s="503"/>
      <c r="AA340" s="502">
        <f t="shared" si="53"/>
        <v>0</v>
      </c>
      <c r="AB340" s="502"/>
      <c r="AC340" s="502"/>
      <c r="AD340" s="502"/>
      <c r="AE340" s="501">
        <f>IF(入力ｼｰﾄ2!AN340="",0,入力ｼｰﾄ2!AN340)</f>
        <v>0</v>
      </c>
      <c r="AF340" s="501"/>
      <c r="AG340" s="501"/>
      <c r="AH340" s="501"/>
      <c r="AI340" s="501" t="str">
        <f>IF(OR(入力ｼｰﾄ2!BU340=TRUE,入力ｼｰﾄ2!BV340=TRUE),13500,IF(入力ｼｰﾄ2!BW340=TRUE,"内装材は","-"))</f>
        <v>-</v>
      </c>
      <c r="AJ340" s="501"/>
      <c r="AK340" s="501"/>
      <c r="AL340" s="501"/>
      <c r="AM340" s="501" t="str">
        <f>IF(AI340="-","-",IF(入力ｼｰﾄ2!BW340=TRUE,"併用付加",ROUNDDOWN(AA340*AI340,0)))</f>
        <v>-</v>
      </c>
      <c r="AN340" s="501"/>
      <c r="AO340" s="501"/>
      <c r="AP340" s="501"/>
      <c r="AQ340" s="501">
        <f>IF(AI340="-",入力ｼｰﾄ2!BX340,MIN((IF((AE340-AI340)&gt;0,AE340-AI340,0)),入力ｼｰﾄ2!BX340))</f>
        <v>0</v>
      </c>
      <c r="AR340" s="501"/>
      <c r="AS340" s="501"/>
      <c r="AT340" s="501"/>
      <c r="AU340" s="501">
        <f t="shared" si="54"/>
        <v>0</v>
      </c>
      <c r="AV340" s="501"/>
      <c r="AW340" s="501"/>
      <c r="AX340" s="501"/>
      <c r="AY340" s="493">
        <f t="shared" si="55"/>
        <v>0</v>
      </c>
      <c r="AZ340" s="494"/>
      <c r="BA340" s="494"/>
      <c r="BB340" s="494"/>
      <c r="BC340" s="494">
        <f t="shared" si="56"/>
        <v>0</v>
      </c>
      <c r="BD340" s="494"/>
      <c r="BE340" s="494"/>
      <c r="BF340" s="494"/>
      <c r="BG340" s="494" t="str">
        <f t="shared" si="57"/>
        <v>OK</v>
      </c>
      <c r="BH340" s="494"/>
      <c r="BI340" s="494"/>
    </row>
    <row r="341" spans="1:61">
      <c r="A341" s="503">
        <v>264</v>
      </c>
      <c r="B341" s="503"/>
      <c r="C341" s="503" t="str">
        <f>IF(入力ｼｰﾄ2!O341="","",入力ｼｰﾄ2!O341)</f>
        <v/>
      </c>
      <c r="D341" s="503"/>
      <c r="E341" s="503"/>
      <c r="F341" s="503"/>
      <c r="G341" s="503"/>
      <c r="H341" s="503"/>
      <c r="I341" s="506" t="e">
        <f>IF(入力ｼｰﾄ2!#REF!="","",入力ｼｰﾄ2!#REF!)</f>
        <v>#REF!</v>
      </c>
      <c r="J341" s="506"/>
      <c r="K341" s="506"/>
      <c r="L341" s="504">
        <f>IF(入力ｼｰﾄ2!U341="",0,入力ｼｰﾄ2!U341)</f>
        <v>0</v>
      </c>
      <c r="M341" s="504"/>
      <c r="N341" s="504"/>
      <c r="O341" s="504">
        <f>IF(入力ｼｰﾄ2!X341="",0,入力ｼｰﾄ2!X341)</f>
        <v>0</v>
      </c>
      <c r="P341" s="504"/>
      <c r="Q341" s="504"/>
      <c r="R341" s="504">
        <f>IF(入力ｼｰﾄ2!AA341="",0,入力ｼｰﾄ2!AA341)</f>
        <v>0</v>
      </c>
      <c r="S341" s="504"/>
      <c r="T341" s="504"/>
      <c r="U341" s="502">
        <f t="shared" si="52"/>
        <v>0</v>
      </c>
      <c r="V341" s="502"/>
      <c r="W341" s="502"/>
      <c r="X341" s="503">
        <f>IF(入力ｼｰﾄ2!AG341="",0,入力ｼｰﾄ2!AG341)</f>
        <v>0</v>
      </c>
      <c r="Y341" s="503"/>
      <c r="Z341" s="503"/>
      <c r="AA341" s="502">
        <f t="shared" si="53"/>
        <v>0</v>
      </c>
      <c r="AB341" s="502"/>
      <c r="AC341" s="502"/>
      <c r="AD341" s="502"/>
      <c r="AE341" s="501">
        <f>IF(入力ｼｰﾄ2!AN341="",0,入力ｼｰﾄ2!AN341)</f>
        <v>0</v>
      </c>
      <c r="AF341" s="501"/>
      <c r="AG341" s="501"/>
      <c r="AH341" s="501"/>
      <c r="AI341" s="501" t="str">
        <f>IF(OR(入力ｼｰﾄ2!BU341=TRUE,入力ｼｰﾄ2!BV341=TRUE),13500,IF(入力ｼｰﾄ2!BW341=TRUE,"内装材は","-"))</f>
        <v>-</v>
      </c>
      <c r="AJ341" s="501"/>
      <c r="AK341" s="501"/>
      <c r="AL341" s="501"/>
      <c r="AM341" s="501" t="str">
        <f>IF(AI341="-","-",IF(入力ｼｰﾄ2!BW341=TRUE,"併用付加",ROUNDDOWN(AA341*AI341,0)))</f>
        <v>-</v>
      </c>
      <c r="AN341" s="501"/>
      <c r="AO341" s="501"/>
      <c r="AP341" s="501"/>
      <c r="AQ341" s="501">
        <f>IF(AI341="-",入力ｼｰﾄ2!BX341,MIN((IF((AE341-AI341)&gt;0,AE341-AI341,0)),入力ｼｰﾄ2!BX341))</f>
        <v>0</v>
      </c>
      <c r="AR341" s="501"/>
      <c r="AS341" s="501"/>
      <c r="AT341" s="501"/>
      <c r="AU341" s="501">
        <f t="shared" si="54"/>
        <v>0</v>
      </c>
      <c r="AV341" s="501"/>
      <c r="AW341" s="501"/>
      <c r="AX341" s="501"/>
      <c r="AY341" s="493">
        <f t="shared" si="55"/>
        <v>0</v>
      </c>
      <c r="AZ341" s="494"/>
      <c r="BA341" s="494"/>
      <c r="BB341" s="494"/>
      <c r="BC341" s="494">
        <f t="shared" si="56"/>
        <v>0</v>
      </c>
      <c r="BD341" s="494"/>
      <c r="BE341" s="494"/>
      <c r="BF341" s="494"/>
      <c r="BG341" s="494" t="str">
        <f t="shared" si="57"/>
        <v>OK</v>
      </c>
      <c r="BH341" s="494"/>
      <c r="BI341" s="494"/>
    </row>
    <row r="342" spans="1:61">
      <c r="A342" s="503">
        <v>265</v>
      </c>
      <c r="B342" s="503"/>
      <c r="C342" s="503" t="str">
        <f>IF(入力ｼｰﾄ2!O342="","",入力ｼｰﾄ2!O342)</f>
        <v/>
      </c>
      <c r="D342" s="503"/>
      <c r="E342" s="503"/>
      <c r="F342" s="503"/>
      <c r="G342" s="503"/>
      <c r="H342" s="503"/>
      <c r="I342" s="506" t="e">
        <f>IF(入力ｼｰﾄ2!#REF!="","",入力ｼｰﾄ2!#REF!)</f>
        <v>#REF!</v>
      </c>
      <c r="J342" s="506"/>
      <c r="K342" s="506"/>
      <c r="L342" s="504">
        <f>IF(入力ｼｰﾄ2!U342="",0,入力ｼｰﾄ2!U342)</f>
        <v>0</v>
      </c>
      <c r="M342" s="504"/>
      <c r="N342" s="504"/>
      <c r="O342" s="504">
        <f>IF(入力ｼｰﾄ2!X342="",0,入力ｼｰﾄ2!X342)</f>
        <v>0</v>
      </c>
      <c r="P342" s="504"/>
      <c r="Q342" s="504"/>
      <c r="R342" s="504">
        <f>IF(入力ｼｰﾄ2!AA342="",0,入力ｼｰﾄ2!AA342)</f>
        <v>0</v>
      </c>
      <c r="S342" s="504"/>
      <c r="T342" s="504"/>
      <c r="U342" s="502">
        <f t="shared" si="52"/>
        <v>0</v>
      </c>
      <c r="V342" s="502"/>
      <c r="W342" s="502"/>
      <c r="X342" s="503">
        <f>IF(入力ｼｰﾄ2!AG342="",0,入力ｼｰﾄ2!AG342)</f>
        <v>0</v>
      </c>
      <c r="Y342" s="503"/>
      <c r="Z342" s="503"/>
      <c r="AA342" s="502">
        <f t="shared" si="53"/>
        <v>0</v>
      </c>
      <c r="AB342" s="502"/>
      <c r="AC342" s="502"/>
      <c r="AD342" s="502"/>
      <c r="AE342" s="501">
        <f>IF(入力ｼｰﾄ2!AN342="",0,入力ｼｰﾄ2!AN342)</f>
        <v>0</v>
      </c>
      <c r="AF342" s="501"/>
      <c r="AG342" s="501"/>
      <c r="AH342" s="501"/>
      <c r="AI342" s="501" t="str">
        <f>IF(OR(入力ｼｰﾄ2!BU342=TRUE,入力ｼｰﾄ2!BV342=TRUE),13500,IF(入力ｼｰﾄ2!BW342=TRUE,"内装材は","-"))</f>
        <v>-</v>
      </c>
      <c r="AJ342" s="501"/>
      <c r="AK342" s="501"/>
      <c r="AL342" s="501"/>
      <c r="AM342" s="501" t="str">
        <f>IF(AI342="-","-",IF(入力ｼｰﾄ2!BW342=TRUE,"併用付加",ROUNDDOWN(AA342*AI342,0)))</f>
        <v>-</v>
      </c>
      <c r="AN342" s="501"/>
      <c r="AO342" s="501"/>
      <c r="AP342" s="501"/>
      <c r="AQ342" s="501">
        <f>IF(AI342="-",入力ｼｰﾄ2!BX342,MIN((IF((AE342-AI342)&gt;0,AE342-AI342,0)),入力ｼｰﾄ2!BX342))</f>
        <v>0</v>
      </c>
      <c r="AR342" s="501"/>
      <c r="AS342" s="501"/>
      <c r="AT342" s="501"/>
      <c r="AU342" s="501">
        <f t="shared" si="54"/>
        <v>0</v>
      </c>
      <c r="AV342" s="501"/>
      <c r="AW342" s="501"/>
      <c r="AX342" s="501"/>
      <c r="AY342" s="493">
        <f t="shared" si="55"/>
        <v>0</v>
      </c>
      <c r="AZ342" s="494"/>
      <c r="BA342" s="494"/>
      <c r="BB342" s="494"/>
      <c r="BC342" s="494">
        <f t="shared" si="56"/>
        <v>0</v>
      </c>
      <c r="BD342" s="494"/>
      <c r="BE342" s="494"/>
      <c r="BF342" s="494"/>
      <c r="BG342" s="494" t="str">
        <f t="shared" si="57"/>
        <v>OK</v>
      </c>
      <c r="BH342" s="494"/>
      <c r="BI342" s="494"/>
    </row>
    <row r="343" spans="1:61">
      <c r="A343" s="503">
        <v>266</v>
      </c>
      <c r="B343" s="503"/>
      <c r="C343" s="503" t="str">
        <f>IF(入力ｼｰﾄ2!O343="","",入力ｼｰﾄ2!O343)</f>
        <v/>
      </c>
      <c r="D343" s="503"/>
      <c r="E343" s="503"/>
      <c r="F343" s="503"/>
      <c r="G343" s="503"/>
      <c r="H343" s="503"/>
      <c r="I343" s="506" t="e">
        <f>IF(入力ｼｰﾄ2!#REF!="","",入力ｼｰﾄ2!#REF!)</f>
        <v>#REF!</v>
      </c>
      <c r="J343" s="506"/>
      <c r="K343" s="506"/>
      <c r="L343" s="504">
        <f>IF(入力ｼｰﾄ2!U343="",0,入力ｼｰﾄ2!U343)</f>
        <v>0</v>
      </c>
      <c r="M343" s="504"/>
      <c r="N343" s="504"/>
      <c r="O343" s="504">
        <f>IF(入力ｼｰﾄ2!X343="",0,入力ｼｰﾄ2!X343)</f>
        <v>0</v>
      </c>
      <c r="P343" s="504"/>
      <c r="Q343" s="504"/>
      <c r="R343" s="504">
        <f>IF(入力ｼｰﾄ2!AA343="",0,入力ｼｰﾄ2!AA343)</f>
        <v>0</v>
      </c>
      <c r="S343" s="504"/>
      <c r="T343" s="504"/>
      <c r="U343" s="502">
        <f t="shared" si="52"/>
        <v>0</v>
      </c>
      <c r="V343" s="502"/>
      <c r="W343" s="502"/>
      <c r="X343" s="503">
        <f>IF(入力ｼｰﾄ2!AG343="",0,入力ｼｰﾄ2!AG343)</f>
        <v>0</v>
      </c>
      <c r="Y343" s="503"/>
      <c r="Z343" s="503"/>
      <c r="AA343" s="502">
        <f t="shared" si="53"/>
        <v>0</v>
      </c>
      <c r="AB343" s="502"/>
      <c r="AC343" s="502"/>
      <c r="AD343" s="502"/>
      <c r="AE343" s="501">
        <f>IF(入力ｼｰﾄ2!AN343="",0,入力ｼｰﾄ2!AN343)</f>
        <v>0</v>
      </c>
      <c r="AF343" s="501"/>
      <c r="AG343" s="501"/>
      <c r="AH343" s="501"/>
      <c r="AI343" s="501" t="str">
        <f>IF(OR(入力ｼｰﾄ2!BU343=TRUE,入力ｼｰﾄ2!BV343=TRUE),13500,IF(入力ｼｰﾄ2!BW343=TRUE,"内装材は","-"))</f>
        <v>-</v>
      </c>
      <c r="AJ343" s="501"/>
      <c r="AK343" s="501"/>
      <c r="AL343" s="501"/>
      <c r="AM343" s="501" t="str">
        <f>IF(AI343="-","-",IF(入力ｼｰﾄ2!BW343=TRUE,"併用付加",ROUNDDOWN(AA343*AI343,0)))</f>
        <v>-</v>
      </c>
      <c r="AN343" s="501"/>
      <c r="AO343" s="501"/>
      <c r="AP343" s="501"/>
      <c r="AQ343" s="501">
        <f>IF(AI343="-",入力ｼｰﾄ2!BX343,MIN((IF((AE343-AI343)&gt;0,AE343-AI343,0)),入力ｼｰﾄ2!BX343))</f>
        <v>0</v>
      </c>
      <c r="AR343" s="501"/>
      <c r="AS343" s="501"/>
      <c r="AT343" s="501"/>
      <c r="AU343" s="501">
        <f t="shared" si="54"/>
        <v>0</v>
      </c>
      <c r="AV343" s="501"/>
      <c r="AW343" s="501"/>
      <c r="AX343" s="501"/>
      <c r="AY343" s="493">
        <f t="shared" si="55"/>
        <v>0</v>
      </c>
      <c r="AZ343" s="494"/>
      <c r="BA343" s="494"/>
      <c r="BB343" s="494"/>
      <c r="BC343" s="494">
        <f t="shared" si="56"/>
        <v>0</v>
      </c>
      <c r="BD343" s="494"/>
      <c r="BE343" s="494"/>
      <c r="BF343" s="494"/>
      <c r="BG343" s="494" t="str">
        <f t="shared" si="57"/>
        <v>OK</v>
      </c>
      <c r="BH343" s="494"/>
      <c r="BI343" s="494"/>
    </row>
    <row r="344" spans="1:61">
      <c r="A344" s="503">
        <v>267</v>
      </c>
      <c r="B344" s="503"/>
      <c r="C344" s="503" t="str">
        <f>IF(入力ｼｰﾄ2!O344="","",入力ｼｰﾄ2!O344)</f>
        <v/>
      </c>
      <c r="D344" s="503"/>
      <c r="E344" s="503"/>
      <c r="F344" s="503"/>
      <c r="G344" s="503"/>
      <c r="H344" s="503"/>
      <c r="I344" s="506" t="e">
        <f>IF(入力ｼｰﾄ2!#REF!="","",入力ｼｰﾄ2!#REF!)</f>
        <v>#REF!</v>
      </c>
      <c r="J344" s="506"/>
      <c r="K344" s="506"/>
      <c r="L344" s="504">
        <f>IF(入力ｼｰﾄ2!U344="",0,入力ｼｰﾄ2!U344)</f>
        <v>0</v>
      </c>
      <c r="M344" s="504"/>
      <c r="N344" s="504"/>
      <c r="O344" s="504">
        <f>IF(入力ｼｰﾄ2!X344="",0,入力ｼｰﾄ2!X344)</f>
        <v>0</v>
      </c>
      <c r="P344" s="504"/>
      <c r="Q344" s="504"/>
      <c r="R344" s="504">
        <f>IF(入力ｼｰﾄ2!AA344="",0,入力ｼｰﾄ2!AA344)</f>
        <v>0</v>
      </c>
      <c r="S344" s="504"/>
      <c r="T344" s="504"/>
      <c r="U344" s="502">
        <f t="shared" si="52"/>
        <v>0</v>
      </c>
      <c r="V344" s="502"/>
      <c r="W344" s="502"/>
      <c r="X344" s="503">
        <f>IF(入力ｼｰﾄ2!AG344="",0,入力ｼｰﾄ2!AG344)</f>
        <v>0</v>
      </c>
      <c r="Y344" s="503"/>
      <c r="Z344" s="503"/>
      <c r="AA344" s="502">
        <f t="shared" si="53"/>
        <v>0</v>
      </c>
      <c r="AB344" s="502"/>
      <c r="AC344" s="502"/>
      <c r="AD344" s="502"/>
      <c r="AE344" s="501">
        <f>IF(入力ｼｰﾄ2!AN344="",0,入力ｼｰﾄ2!AN344)</f>
        <v>0</v>
      </c>
      <c r="AF344" s="501"/>
      <c r="AG344" s="501"/>
      <c r="AH344" s="501"/>
      <c r="AI344" s="501" t="str">
        <f>IF(OR(入力ｼｰﾄ2!BU344=TRUE,入力ｼｰﾄ2!BV344=TRUE),13500,IF(入力ｼｰﾄ2!BW344=TRUE,"内装材は","-"))</f>
        <v>-</v>
      </c>
      <c r="AJ344" s="501"/>
      <c r="AK344" s="501"/>
      <c r="AL344" s="501"/>
      <c r="AM344" s="501" t="str">
        <f>IF(AI344="-","-",IF(入力ｼｰﾄ2!BW344=TRUE,"併用付加",ROUNDDOWN(AA344*AI344,0)))</f>
        <v>-</v>
      </c>
      <c r="AN344" s="501"/>
      <c r="AO344" s="501"/>
      <c r="AP344" s="501"/>
      <c r="AQ344" s="501">
        <f>IF(AI344="-",入力ｼｰﾄ2!BX344,MIN((IF((AE344-AI344)&gt;0,AE344-AI344,0)),入力ｼｰﾄ2!BX344))</f>
        <v>0</v>
      </c>
      <c r="AR344" s="501"/>
      <c r="AS344" s="501"/>
      <c r="AT344" s="501"/>
      <c r="AU344" s="501">
        <f t="shared" si="54"/>
        <v>0</v>
      </c>
      <c r="AV344" s="501"/>
      <c r="AW344" s="501"/>
      <c r="AX344" s="501"/>
      <c r="AY344" s="493">
        <f t="shared" si="55"/>
        <v>0</v>
      </c>
      <c r="AZ344" s="494"/>
      <c r="BA344" s="494"/>
      <c r="BB344" s="494"/>
      <c r="BC344" s="494">
        <f t="shared" si="56"/>
        <v>0</v>
      </c>
      <c r="BD344" s="494"/>
      <c r="BE344" s="494"/>
      <c r="BF344" s="494"/>
      <c r="BG344" s="494" t="str">
        <f t="shared" si="57"/>
        <v>OK</v>
      </c>
      <c r="BH344" s="494"/>
      <c r="BI344" s="494"/>
    </row>
    <row r="345" spans="1:61">
      <c r="A345" s="503">
        <v>268</v>
      </c>
      <c r="B345" s="503"/>
      <c r="C345" s="503" t="str">
        <f>IF(入力ｼｰﾄ2!O345="","",入力ｼｰﾄ2!O345)</f>
        <v/>
      </c>
      <c r="D345" s="503"/>
      <c r="E345" s="503"/>
      <c r="F345" s="503"/>
      <c r="G345" s="503"/>
      <c r="H345" s="503"/>
      <c r="I345" s="506" t="e">
        <f>IF(入力ｼｰﾄ2!#REF!="","",入力ｼｰﾄ2!#REF!)</f>
        <v>#REF!</v>
      </c>
      <c r="J345" s="506"/>
      <c r="K345" s="506"/>
      <c r="L345" s="504">
        <f>IF(入力ｼｰﾄ2!U345="",0,入力ｼｰﾄ2!U345)</f>
        <v>0</v>
      </c>
      <c r="M345" s="504"/>
      <c r="N345" s="504"/>
      <c r="O345" s="504">
        <f>IF(入力ｼｰﾄ2!X345="",0,入力ｼｰﾄ2!X345)</f>
        <v>0</v>
      </c>
      <c r="P345" s="504"/>
      <c r="Q345" s="504"/>
      <c r="R345" s="504">
        <f>IF(入力ｼｰﾄ2!AA345="",0,入力ｼｰﾄ2!AA345)</f>
        <v>0</v>
      </c>
      <c r="S345" s="504"/>
      <c r="T345" s="504"/>
      <c r="U345" s="502">
        <f t="shared" si="52"/>
        <v>0</v>
      </c>
      <c r="V345" s="502"/>
      <c r="W345" s="502"/>
      <c r="X345" s="503">
        <f>IF(入力ｼｰﾄ2!AG345="",0,入力ｼｰﾄ2!AG345)</f>
        <v>0</v>
      </c>
      <c r="Y345" s="503"/>
      <c r="Z345" s="503"/>
      <c r="AA345" s="502">
        <f t="shared" si="53"/>
        <v>0</v>
      </c>
      <c r="AB345" s="502"/>
      <c r="AC345" s="502"/>
      <c r="AD345" s="502"/>
      <c r="AE345" s="501">
        <f>IF(入力ｼｰﾄ2!AN345="",0,入力ｼｰﾄ2!AN345)</f>
        <v>0</v>
      </c>
      <c r="AF345" s="501"/>
      <c r="AG345" s="501"/>
      <c r="AH345" s="501"/>
      <c r="AI345" s="501" t="str">
        <f>IF(OR(入力ｼｰﾄ2!BU345=TRUE,入力ｼｰﾄ2!BV345=TRUE),13500,IF(入力ｼｰﾄ2!BW345=TRUE,"内装材は","-"))</f>
        <v>-</v>
      </c>
      <c r="AJ345" s="501"/>
      <c r="AK345" s="501"/>
      <c r="AL345" s="501"/>
      <c r="AM345" s="501" t="str">
        <f>IF(AI345="-","-",IF(入力ｼｰﾄ2!BW345=TRUE,"併用付加",ROUNDDOWN(AA345*AI345,0)))</f>
        <v>-</v>
      </c>
      <c r="AN345" s="501"/>
      <c r="AO345" s="501"/>
      <c r="AP345" s="501"/>
      <c r="AQ345" s="501">
        <f>IF(AI345="-",入力ｼｰﾄ2!BX345,MIN((IF((AE345-AI345)&gt;0,AE345-AI345,0)),入力ｼｰﾄ2!BX345))</f>
        <v>0</v>
      </c>
      <c r="AR345" s="501"/>
      <c r="AS345" s="501"/>
      <c r="AT345" s="501"/>
      <c r="AU345" s="501">
        <f t="shared" si="54"/>
        <v>0</v>
      </c>
      <c r="AV345" s="501"/>
      <c r="AW345" s="501"/>
      <c r="AX345" s="501"/>
      <c r="AY345" s="493">
        <f t="shared" si="55"/>
        <v>0</v>
      </c>
      <c r="AZ345" s="494"/>
      <c r="BA345" s="494"/>
      <c r="BB345" s="494"/>
      <c r="BC345" s="494">
        <f t="shared" si="56"/>
        <v>0</v>
      </c>
      <c r="BD345" s="494"/>
      <c r="BE345" s="494"/>
      <c r="BF345" s="494"/>
      <c r="BG345" s="494" t="str">
        <f t="shared" si="57"/>
        <v>OK</v>
      </c>
      <c r="BH345" s="494"/>
      <c r="BI345" s="494"/>
    </row>
    <row r="346" spans="1:61">
      <c r="A346" s="503">
        <v>269</v>
      </c>
      <c r="B346" s="503"/>
      <c r="C346" s="503" t="str">
        <f>IF(入力ｼｰﾄ2!O346="","",入力ｼｰﾄ2!O346)</f>
        <v/>
      </c>
      <c r="D346" s="503"/>
      <c r="E346" s="503"/>
      <c r="F346" s="503"/>
      <c r="G346" s="503"/>
      <c r="H346" s="503"/>
      <c r="I346" s="506" t="e">
        <f>IF(入力ｼｰﾄ2!#REF!="","",入力ｼｰﾄ2!#REF!)</f>
        <v>#REF!</v>
      </c>
      <c r="J346" s="506"/>
      <c r="K346" s="506"/>
      <c r="L346" s="504">
        <f>IF(入力ｼｰﾄ2!U346="",0,入力ｼｰﾄ2!U346)</f>
        <v>0</v>
      </c>
      <c r="M346" s="504"/>
      <c r="N346" s="504"/>
      <c r="O346" s="504">
        <f>IF(入力ｼｰﾄ2!X346="",0,入力ｼｰﾄ2!X346)</f>
        <v>0</v>
      </c>
      <c r="P346" s="504"/>
      <c r="Q346" s="504"/>
      <c r="R346" s="504">
        <f>IF(入力ｼｰﾄ2!AA346="",0,入力ｼｰﾄ2!AA346)</f>
        <v>0</v>
      </c>
      <c r="S346" s="504"/>
      <c r="T346" s="504"/>
      <c r="U346" s="502">
        <f t="shared" si="52"/>
        <v>0</v>
      </c>
      <c r="V346" s="502"/>
      <c r="W346" s="502"/>
      <c r="X346" s="503">
        <f>IF(入力ｼｰﾄ2!AG346="",0,入力ｼｰﾄ2!AG346)</f>
        <v>0</v>
      </c>
      <c r="Y346" s="503"/>
      <c r="Z346" s="503"/>
      <c r="AA346" s="502">
        <f t="shared" si="53"/>
        <v>0</v>
      </c>
      <c r="AB346" s="502"/>
      <c r="AC346" s="502"/>
      <c r="AD346" s="502"/>
      <c r="AE346" s="501">
        <f>IF(入力ｼｰﾄ2!AN346="",0,入力ｼｰﾄ2!AN346)</f>
        <v>0</v>
      </c>
      <c r="AF346" s="501"/>
      <c r="AG346" s="501"/>
      <c r="AH346" s="501"/>
      <c r="AI346" s="501" t="str">
        <f>IF(OR(入力ｼｰﾄ2!BU346=TRUE,入力ｼｰﾄ2!BV346=TRUE),13500,IF(入力ｼｰﾄ2!BW346=TRUE,"内装材は","-"))</f>
        <v>-</v>
      </c>
      <c r="AJ346" s="501"/>
      <c r="AK346" s="501"/>
      <c r="AL346" s="501"/>
      <c r="AM346" s="501" t="str">
        <f>IF(AI346="-","-",IF(入力ｼｰﾄ2!BW346=TRUE,"併用付加",ROUNDDOWN(AA346*AI346,0)))</f>
        <v>-</v>
      </c>
      <c r="AN346" s="501"/>
      <c r="AO346" s="501"/>
      <c r="AP346" s="501"/>
      <c r="AQ346" s="501">
        <f>IF(AI346="-",入力ｼｰﾄ2!BX346,MIN((IF((AE346-AI346)&gt;0,AE346-AI346,0)),入力ｼｰﾄ2!BX346))</f>
        <v>0</v>
      </c>
      <c r="AR346" s="501"/>
      <c r="AS346" s="501"/>
      <c r="AT346" s="501"/>
      <c r="AU346" s="501">
        <f t="shared" si="54"/>
        <v>0</v>
      </c>
      <c r="AV346" s="501"/>
      <c r="AW346" s="501"/>
      <c r="AX346" s="501"/>
      <c r="AY346" s="493">
        <f t="shared" si="55"/>
        <v>0</v>
      </c>
      <c r="AZ346" s="494"/>
      <c r="BA346" s="494"/>
      <c r="BB346" s="494"/>
      <c r="BC346" s="494">
        <f t="shared" si="56"/>
        <v>0</v>
      </c>
      <c r="BD346" s="494"/>
      <c r="BE346" s="494"/>
      <c r="BF346" s="494"/>
      <c r="BG346" s="494" t="str">
        <f t="shared" si="57"/>
        <v>OK</v>
      </c>
      <c r="BH346" s="494"/>
      <c r="BI346" s="494"/>
    </row>
    <row r="347" spans="1:61">
      <c r="A347" s="503">
        <v>270</v>
      </c>
      <c r="B347" s="503"/>
      <c r="C347" s="503" t="str">
        <f>IF(入力ｼｰﾄ2!O347="","",入力ｼｰﾄ2!O347)</f>
        <v/>
      </c>
      <c r="D347" s="503"/>
      <c r="E347" s="503"/>
      <c r="F347" s="503"/>
      <c r="G347" s="503"/>
      <c r="H347" s="503"/>
      <c r="I347" s="506" t="e">
        <f>IF(入力ｼｰﾄ2!#REF!="","",入力ｼｰﾄ2!#REF!)</f>
        <v>#REF!</v>
      </c>
      <c r="J347" s="506"/>
      <c r="K347" s="506"/>
      <c r="L347" s="504">
        <f>IF(入力ｼｰﾄ2!U347="",0,入力ｼｰﾄ2!U347)</f>
        <v>0</v>
      </c>
      <c r="M347" s="504"/>
      <c r="N347" s="504"/>
      <c r="O347" s="504">
        <f>IF(入力ｼｰﾄ2!X347="",0,入力ｼｰﾄ2!X347)</f>
        <v>0</v>
      </c>
      <c r="P347" s="504"/>
      <c r="Q347" s="504"/>
      <c r="R347" s="504">
        <f>IF(入力ｼｰﾄ2!AA347="",0,入力ｼｰﾄ2!AA347)</f>
        <v>0</v>
      </c>
      <c r="S347" s="504"/>
      <c r="T347" s="504"/>
      <c r="U347" s="502">
        <f t="shared" si="52"/>
        <v>0</v>
      </c>
      <c r="V347" s="502"/>
      <c r="W347" s="502"/>
      <c r="X347" s="503">
        <f>IF(入力ｼｰﾄ2!AG347="",0,入力ｼｰﾄ2!AG347)</f>
        <v>0</v>
      </c>
      <c r="Y347" s="503"/>
      <c r="Z347" s="503"/>
      <c r="AA347" s="502">
        <f t="shared" si="53"/>
        <v>0</v>
      </c>
      <c r="AB347" s="502"/>
      <c r="AC347" s="502"/>
      <c r="AD347" s="502"/>
      <c r="AE347" s="501">
        <f>IF(入力ｼｰﾄ2!AN347="",0,入力ｼｰﾄ2!AN347)</f>
        <v>0</v>
      </c>
      <c r="AF347" s="501"/>
      <c r="AG347" s="501"/>
      <c r="AH347" s="501"/>
      <c r="AI347" s="501" t="str">
        <f>IF(OR(入力ｼｰﾄ2!BU347=TRUE,入力ｼｰﾄ2!BV347=TRUE),13500,IF(入力ｼｰﾄ2!BW347=TRUE,"内装材は","-"))</f>
        <v>-</v>
      </c>
      <c r="AJ347" s="501"/>
      <c r="AK347" s="501"/>
      <c r="AL347" s="501"/>
      <c r="AM347" s="501" t="str">
        <f>IF(AI347="-","-",IF(入力ｼｰﾄ2!BW347=TRUE,"併用付加",ROUNDDOWN(AA347*AI347,0)))</f>
        <v>-</v>
      </c>
      <c r="AN347" s="501"/>
      <c r="AO347" s="501"/>
      <c r="AP347" s="501"/>
      <c r="AQ347" s="501">
        <f>IF(AI347="-",入力ｼｰﾄ2!BX347,MIN((IF((AE347-AI347)&gt;0,AE347-AI347,0)),入力ｼｰﾄ2!BX347))</f>
        <v>0</v>
      </c>
      <c r="AR347" s="501"/>
      <c r="AS347" s="501"/>
      <c r="AT347" s="501"/>
      <c r="AU347" s="501">
        <f t="shared" si="54"/>
        <v>0</v>
      </c>
      <c r="AV347" s="501"/>
      <c r="AW347" s="501"/>
      <c r="AX347" s="501"/>
      <c r="AY347" s="493">
        <f t="shared" si="55"/>
        <v>0</v>
      </c>
      <c r="AZ347" s="494"/>
      <c r="BA347" s="494"/>
      <c r="BB347" s="494"/>
      <c r="BC347" s="494">
        <f t="shared" si="56"/>
        <v>0</v>
      </c>
      <c r="BD347" s="494"/>
      <c r="BE347" s="494"/>
      <c r="BF347" s="494"/>
      <c r="BG347" s="494" t="str">
        <f t="shared" si="57"/>
        <v>OK</v>
      </c>
      <c r="BH347" s="494"/>
      <c r="BI347" s="494"/>
    </row>
    <row r="348" spans="1:61">
      <c r="A348" s="503"/>
      <c r="B348" s="503"/>
      <c r="C348" s="503" t="s">
        <v>13</v>
      </c>
      <c r="D348" s="503"/>
      <c r="E348" s="503"/>
      <c r="F348" s="503"/>
      <c r="G348" s="503"/>
      <c r="H348" s="503"/>
      <c r="I348" s="503"/>
      <c r="J348" s="503"/>
      <c r="K348" s="503"/>
      <c r="L348" s="504"/>
      <c r="M348" s="504"/>
      <c r="N348" s="504"/>
      <c r="O348" s="504"/>
      <c r="P348" s="504"/>
      <c r="Q348" s="504"/>
      <c r="R348" s="504"/>
      <c r="S348" s="504"/>
      <c r="T348" s="504"/>
      <c r="U348" s="504"/>
      <c r="V348" s="504"/>
      <c r="W348" s="504"/>
      <c r="X348" s="505"/>
      <c r="Y348" s="505"/>
      <c r="Z348" s="505"/>
      <c r="AA348" s="502">
        <f>IF(C348="","",SUM(AA318:AD347))</f>
        <v>0</v>
      </c>
      <c r="AB348" s="502"/>
      <c r="AC348" s="502"/>
      <c r="AD348" s="502"/>
      <c r="AE348" s="502"/>
      <c r="AF348" s="502"/>
      <c r="AG348" s="502"/>
      <c r="AH348" s="502"/>
      <c r="AI348" s="501"/>
      <c r="AJ348" s="501"/>
      <c r="AK348" s="501"/>
      <c r="AL348" s="501"/>
      <c r="AM348" s="501">
        <f>IF(C348="","",SUM(AM318:AP347))</f>
        <v>0</v>
      </c>
      <c r="AN348" s="501"/>
      <c r="AO348" s="501"/>
      <c r="AP348" s="501"/>
      <c r="AQ348" s="501"/>
      <c r="AR348" s="501"/>
      <c r="AS348" s="501"/>
      <c r="AT348" s="501"/>
      <c r="AU348" s="501">
        <f>IF(C348="","",SUM(AU318:AX347))</f>
        <v>0</v>
      </c>
      <c r="AV348" s="501"/>
      <c r="AW348" s="501"/>
      <c r="AX348" s="501"/>
      <c r="AY348" s="129"/>
      <c r="AZ348" s="129"/>
      <c r="BA348" s="129"/>
      <c r="BB348" s="129"/>
      <c r="BC348" s="129"/>
      <c r="BD348" s="129"/>
      <c r="BE348" s="129"/>
      <c r="BF348" s="129"/>
      <c r="BG348" s="129"/>
      <c r="BH348" s="129"/>
      <c r="BI348" s="129"/>
    </row>
    <row r="349" spans="1:61">
      <c r="A349" s="503"/>
      <c r="B349" s="503"/>
      <c r="C349" s="503"/>
      <c r="D349" s="503"/>
      <c r="E349" s="503"/>
      <c r="F349" s="503"/>
      <c r="G349" s="503"/>
      <c r="H349" s="503"/>
      <c r="I349" s="503"/>
      <c r="J349" s="503"/>
      <c r="K349" s="503"/>
      <c r="L349" s="504"/>
      <c r="M349" s="504"/>
      <c r="N349" s="504"/>
      <c r="O349" s="504"/>
      <c r="P349" s="504"/>
      <c r="Q349" s="504"/>
      <c r="R349" s="504"/>
      <c r="S349" s="504"/>
      <c r="T349" s="504"/>
      <c r="U349" s="504"/>
      <c r="V349" s="504"/>
      <c r="W349" s="504"/>
      <c r="X349" s="505"/>
      <c r="Y349" s="505"/>
      <c r="Z349" s="505"/>
      <c r="AA349" s="502"/>
      <c r="AB349" s="502"/>
      <c r="AC349" s="502"/>
      <c r="AD349" s="502"/>
      <c r="AE349" s="502"/>
      <c r="AF349" s="502"/>
      <c r="AG349" s="502"/>
      <c r="AH349" s="502"/>
      <c r="AI349" s="501"/>
      <c r="AJ349" s="501"/>
      <c r="AK349" s="501"/>
      <c r="AL349" s="501"/>
      <c r="AM349" s="501"/>
      <c r="AN349" s="501"/>
      <c r="AO349" s="501"/>
      <c r="AP349" s="501"/>
      <c r="AQ349" s="501"/>
      <c r="AR349" s="501"/>
      <c r="AS349" s="501"/>
      <c r="AT349" s="501"/>
      <c r="AU349" s="501"/>
      <c r="AV349" s="501"/>
      <c r="AW349" s="501"/>
      <c r="AX349" s="501"/>
      <c r="AY349" s="129"/>
      <c r="AZ349" s="129"/>
      <c r="BA349" s="129"/>
      <c r="BB349" s="129"/>
      <c r="BC349" s="129"/>
      <c r="BD349" s="129"/>
      <c r="BE349" s="129"/>
      <c r="BF349" s="129"/>
      <c r="BG349" s="129"/>
      <c r="BH349" s="129"/>
      <c r="BI349" s="129"/>
    </row>
    <row r="350" spans="1:61">
      <c r="A350" s="503"/>
      <c r="B350" s="503"/>
      <c r="C350" s="503" t="str">
        <f>IF(C357="","合計","")</f>
        <v>合計</v>
      </c>
      <c r="D350" s="503"/>
      <c r="E350" s="503"/>
      <c r="F350" s="503"/>
      <c r="G350" s="503"/>
      <c r="H350" s="503"/>
      <c r="I350" s="503"/>
      <c r="J350" s="503"/>
      <c r="K350" s="503"/>
      <c r="L350" s="504"/>
      <c r="M350" s="504"/>
      <c r="N350" s="504"/>
      <c r="O350" s="504"/>
      <c r="P350" s="504"/>
      <c r="Q350" s="504"/>
      <c r="R350" s="504"/>
      <c r="S350" s="504"/>
      <c r="T350" s="504"/>
      <c r="U350" s="504"/>
      <c r="V350" s="504"/>
      <c r="W350" s="504"/>
      <c r="X350" s="505"/>
      <c r="Y350" s="505"/>
      <c r="Z350" s="505"/>
      <c r="AA350" s="502">
        <f>IF(C348="","",AA36+AA75+AA114+AA153+AA192+AA231+AA270+AA309+AA348)</f>
        <v>13.4307</v>
      </c>
      <c r="AB350" s="502"/>
      <c r="AC350" s="502"/>
      <c r="AD350" s="502"/>
      <c r="AE350" s="501"/>
      <c r="AF350" s="501"/>
      <c r="AG350" s="501"/>
      <c r="AH350" s="501"/>
      <c r="AI350" s="501"/>
      <c r="AJ350" s="501"/>
      <c r="AK350" s="501"/>
      <c r="AL350" s="501"/>
      <c r="AM350" s="501">
        <f>IF(C350="","",AM36+AM75+AM114+AM153+AM192+AM231+AM270+AM309+AM348)</f>
        <v>1979503</v>
      </c>
      <c r="AN350" s="501"/>
      <c r="AO350" s="501"/>
      <c r="AP350" s="501"/>
      <c r="AQ350" s="501"/>
      <c r="AR350" s="501"/>
      <c r="AS350" s="501"/>
      <c r="AT350" s="501"/>
      <c r="AU350" s="501" t="e">
        <f>IF(C350="","",AU36+AU75+AU114+AU153+AU192+AU231+AU270+AU309+AU348)</f>
        <v>#REF!</v>
      </c>
      <c r="AV350" s="501"/>
      <c r="AW350" s="501"/>
      <c r="AX350" s="501"/>
      <c r="AY350" s="129"/>
      <c r="AZ350" s="129"/>
      <c r="BA350" s="129"/>
      <c r="BB350" s="129"/>
      <c r="BC350" s="129"/>
      <c r="BD350" s="129"/>
      <c r="BE350" s="129"/>
      <c r="BF350" s="129"/>
      <c r="BG350" s="129"/>
      <c r="BH350" s="129"/>
      <c r="BI350" s="129"/>
    </row>
    <row r="351" spans="1:61">
      <c r="A351" s="503"/>
      <c r="B351" s="503"/>
      <c r="C351" s="503"/>
      <c r="D351" s="503"/>
      <c r="E351" s="503"/>
      <c r="F351" s="503"/>
      <c r="G351" s="503"/>
      <c r="H351" s="503"/>
      <c r="I351" s="503"/>
      <c r="J351" s="503"/>
      <c r="K351" s="503"/>
      <c r="L351" s="504"/>
      <c r="M351" s="504"/>
      <c r="N351" s="504"/>
      <c r="O351" s="504"/>
      <c r="P351" s="504"/>
      <c r="Q351" s="504"/>
      <c r="R351" s="504"/>
      <c r="S351" s="504"/>
      <c r="T351" s="504"/>
      <c r="U351" s="504"/>
      <c r="V351" s="504"/>
      <c r="W351" s="504"/>
      <c r="X351" s="505"/>
      <c r="Y351" s="505"/>
      <c r="Z351" s="505"/>
      <c r="AA351" s="502"/>
      <c r="AB351" s="502"/>
      <c r="AC351" s="502"/>
      <c r="AD351" s="502"/>
      <c r="AE351" s="501"/>
      <c r="AF351" s="501"/>
      <c r="AG351" s="501"/>
      <c r="AH351" s="501"/>
      <c r="AI351" s="501"/>
      <c r="AJ351" s="501"/>
      <c r="AK351" s="501"/>
      <c r="AL351" s="501"/>
      <c r="AM351" s="501"/>
      <c r="AN351" s="501"/>
      <c r="AO351" s="501"/>
      <c r="AP351" s="501"/>
      <c r="AQ351" s="501"/>
      <c r="AR351" s="501"/>
      <c r="AS351" s="501"/>
      <c r="AT351" s="501"/>
      <c r="AU351" s="501"/>
      <c r="AV351" s="501"/>
      <c r="AW351" s="501"/>
      <c r="AX351" s="501"/>
      <c r="AY351" s="129"/>
      <c r="AZ351" s="129"/>
      <c r="BA351" s="129"/>
      <c r="BB351" s="129"/>
      <c r="BC351" s="129"/>
      <c r="BD351" s="129"/>
      <c r="BE351" s="129"/>
      <c r="BF351" s="129"/>
      <c r="BG351" s="129"/>
      <c r="BH351" s="129"/>
      <c r="BI351" s="129"/>
    </row>
  </sheetData>
  <mergeCells count="5030">
    <mergeCell ref="AY153:BB154"/>
    <mergeCell ref="AY155:BB156"/>
    <mergeCell ref="A1:J1"/>
    <mergeCell ref="K1:AN2"/>
    <mergeCell ref="AU1:AX2"/>
    <mergeCell ref="A3:B5"/>
    <mergeCell ref="C3:H5"/>
    <mergeCell ref="I3:K5"/>
    <mergeCell ref="L3:N5"/>
    <mergeCell ref="O3:Q5"/>
    <mergeCell ref="X6:Z6"/>
    <mergeCell ref="AA6:AD6"/>
    <mergeCell ref="AU3:AX5"/>
    <mergeCell ref="AY3:BB5"/>
    <mergeCell ref="AM3:AP5"/>
    <mergeCell ref="AQ3:AT5"/>
    <mergeCell ref="X3:Z5"/>
    <mergeCell ref="AA3:AD5"/>
    <mergeCell ref="AE3:AH5"/>
    <mergeCell ref="AI3:AL5"/>
    <mergeCell ref="O8:Q8"/>
    <mergeCell ref="R8:T8"/>
    <mergeCell ref="A8:B8"/>
    <mergeCell ref="C8:H8"/>
    <mergeCell ref="I8:K8"/>
    <mergeCell ref="L8:N8"/>
    <mergeCell ref="O9:Q9"/>
    <mergeCell ref="R9:T9"/>
    <mergeCell ref="AA8:AD8"/>
    <mergeCell ref="AE8:AH8"/>
    <mergeCell ref="AI8:AL8"/>
    <mergeCell ref="AM8:AP8"/>
    <mergeCell ref="A6:B6"/>
    <mergeCell ref="C6:H6"/>
    <mergeCell ref="I6:K6"/>
    <mergeCell ref="L6:N6"/>
    <mergeCell ref="O6:Q6"/>
    <mergeCell ref="R3:T5"/>
    <mergeCell ref="U3:W5"/>
    <mergeCell ref="AU6:AX6"/>
    <mergeCell ref="AY6:BB6"/>
    <mergeCell ref="BG6:BI6"/>
    <mergeCell ref="A7:B7"/>
    <mergeCell ref="C7:H7"/>
    <mergeCell ref="I7:K7"/>
    <mergeCell ref="L7:N7"/>
    <mergeCell ref="O7:Q7"/>
    <mergeCell ref="R6:T6"/>
    <mergeCell ref="U6:W6"/>
    <mergeCell ref="X7:Z7"/>
    <mergeCell ref="AA7:AD7"/>
    <mergeCell ref="AE7:AH7"/>
    <mergeCell ref="AI7:AL7"/>
    <mergeCell ref="AM6:AP6"/>
    <mergeCell ref="AQ6:AT6"/>
    <mergeCell ref="AM7:AP7"/>
    <mergeCell ref="AQ7:AT7"/>
    <mergeCell ref="AE6:AH6"/>
    <mergeCell ref="AI6:AL6"/>
    <mergeCell ref="R7:T7"/>
    <mergeCell ref="U7:W7"/>
    <mergeCell ref="AU7:AX7"/>
    <mergeCell ref="AY7:BB7"/>
    <mergeCell ref="A10:B10"/>
    <mergeCell ref="C10:H10"/>
    <mergeCell ref="I10:K10"/>
    <mergeCell ref="L10:N10"/>
    <mergeCell ref="U9:W9"/>
    <mergeCell ref="U8:W8"/>
    <mergeCell ref="A9:B9"/>
    <mergeCell ref="C9:H9"/>
    <mergeCell ref="I9:K9"/>
    <mergeCell ref="L9:N9"/>
    <mergeCell ref="AU9:AX9"/>
    <mergeCell ref="AQ9:AT9"/>
    <mergeCell ref="AA10:AD10"/>
    <mergeCell ref="AE10:AH10"/>
    <mergeCell ref="AI10:AL10"/>
    <mergeCell ref="AM10:AP10"/>
    <mergeCell ref="AQ10:AT10"/>
    <mergeCell ref="AU10:AX10"/>
    <mergeCell ref="O10:Q10"/>
    <mergeCell ref="R10:T10"/>
    <mergeCell ref="U10:W10"/>
    <mergeCell ref="X10:Z10"/>
    <mergeCell ref="AY11:BB11"/>
    <mergeCell ref="O12:Q12"/>
    <mergeCell ref="R12:T12"/>
    <mergeCell ref="AE11:AH11"/>
    <mergeCell ref="AI11:AL11"/>
    <mergeCell ref="AM11:AP11"/>
    <mergeCell ref="AQ11:AT11"/>
    <mergeCell ref="AU11:AX11"/>
    <mergeCell ref="AY12:BB12"/>
    <mergeCell ref="X12:Z12"/>
    <mergeCell ref="AY10:BB10"/>
    <mergeCell ref="AU12:AX12"/>
    <mergeCell ref="AU8:AX8"/>
    <mergeCell ref="X8:Z8"/>
    <mergeCell ref="AM9:AP9"/>
    <mergeCell ref="AQ8:AT8"/>
    <mergeCell ref="X9:Z9"/>
    <mergeCell ref="AA9:AD9"/>
    <mergeCell ref="AE9:AH9"/>
    <mergeCell ref="AI9:AL9"/>
    <mergeCell ref="A13:B13"/>
    <mergeCell ref="C13:H13"/>
    <mergeCell ref="I13:K13"/>
    <mergeCell ref="L13:N13"/>
    <mergeCell ref="L12:N12"/>
    <mergeCell ref="AM13:AP13"/>
    <mergeCell ref="AE12:AH12"/>
    <mergeCell ref="AI12:AL12"/>
    <mergeCell ref="AM12:AP12"/>
    <mergeCell ref="O14:Q14"/>
    <mergeCell ref="R14:T14"/>
    <mergeCell ref="U14:W14"/>
    <mergeCell ref="X14:Z14"/>
    <mergeCell ref="O13:Q13"/>
    <mergeCell ref="R13:T13"/>
    <mergeCell ref="A11:B11"/>
    <mergeCell ref="C11:H11"/>
    <mergeCell ref="I11:K11"/>
    <mergeCell ref="L11:N11"/>
    <mergeCell ref="A12:B12"/>
    <mergeCell ref="C12:H12"/>
    <mergeCell ref="I12:K12"/>
    <mergeCell ref="X13:Z13"/>
    <mergeCell ref="AA13:AD13"/>
    <mergeCell ref="AE13:AH13"/>
    <mergeCell ref="AI13:AL13"/>
    <mergeCell ref="U11:W11"/>
    <mergeCell ref="X11:Z11"/>
    <mergeCell ref="AA11:AD11"/>
    <mergeCell ref="O11:Q11"/>
    <mergeCell ref="R11:T11"/>
    <mergeCell ref="AA12:AD12"/>
    <mergeCell ref="AU13:AX13"/>
    <mergeCell ref="AQ13:AT13"/>
    <mergeCell ref="AQ12:AT12"/>
    <mergeCell ref="C15:H15"/>
    <mergeCell ref="I15:K15"/>
    <mergeCell ref="L15:N15"/>
    <mergeCell ref="U15:W15"/>
    <mergeCell ref="AY13:BB13"/>
    <mergeCell ref="AA14:AD14"/>
    <mergeCell ref="AE14:AH14"/>
    <mergeCell ref="AI14:AL14"/>
    <mergeCell ref="AM14:AP14"/>
    <mergeCell ref="AY14:BB14"/>
    <mergeCell ref="X15:Z15"/>
    <mergeCell ref="AA15:AD15"/>
    <mergeCell ref="O15:Q15"/>
    <mergeCell ref="R15:T15"/>
    <mergeCell ref="U13:W13"/>
    <mergeCell ref="U12:W12"/>
    <mergeCell ref="R17:T17"/>
    <mergeCell ref="AA16:AD16"/>
    <mergeCell ref="X16:Z16"/>
    <mergeCell ref="A14:B14"/>
    <mergeCell ref="C14:H14"/>
    <mergeCell ref="I14:K14"/>
    <mergeCell ref="L14:N14"/>
    <mergeCell ref="A15:B15"/>
    <mergeCell ref="AY15:BB15"/>
    <mergeCell ref="O16:Q16"/>
    <mergeCell ref="R16:T16"/>
    <mergeCell ref="AE15:AH15"/>
    <mergeCell ref="AI15:AL15"/>
    <mergeCell ref="AM15:AP15"/>
    <mergeCell ref="AQ15:AT15"/>
    <mergeCell ref="AU15:AX15"/>
    <mergeCell ref="AY16:BB16"/>
    <mergeCell ref="AU16:AX16"/>
    <mergeCell ref="A16:B16"/>
    <mergeCell ref="C16:H16"/>
    <mergeCell ref="I16:K16"/>
    <mergeCell ref="AQ14:AT14"/>
    <mergeCell ref="AU14:AX14"/>
    <mergeCell ref="AU17:AX17"/>
    <mergeCell ref="AQ17:AT17"/>
    <mergeCell ref="AQ16:AT16"/>
    <mergeCell ref="A18:B18"/>
    <mergeCell ref="C18:H18"/>
    <mergeCell ref="I18:K18"/>
    <mergeCell ref="L18:N18"/>
    <mergeCell ref="AM17:AP17"/>
    <mergeCell ref="AE16:AH16"/>
    <mergeCell ref="AI16:AL16"/>
    <mergeCell ref="AY17:BB17"/>
    <mergeCell ref="AA18:AD18"/>
    <mergeCell ref="AE18:AH18"/>
    <mergeCell ref="AI18:AL18"/>
    <mergeCell ref="AM18:AP18"/>
    <mergeCell ref="AY18:BB18"/>
    <mergeCell ref="AQ18:AT18"/>
    <mergeCell ref="AU18:AX18"/>
    <mergeCell ref="AE17:AH17"/>
    <mergeCell ref="AI17:AL17"/>
    <mergeCell ref="U17:W17"/>
    <mergeCell ref="U16:W16"/>
    <mergeCell ref="A17:B17"/>
    <mergeCell ref="C17:H17"/>
    <mergeCell ref="I17:K17"/>
    <mergeCell ref="L17:N17"/>
    <mergeCell ref="L16:N16"/>
    <mergeCell ref="AM16:AP16"/>
    <mergeCell ref="O18:Q18"/>
    <mergeCell ref="R18:T18"/>
    <mergeCell ref="U18:W18"/>
    <mergeCell ref="X18:Z18"/>
    <mergeCell ref="X17:Z17"/>
    <mergeCell ref="AA17:AD17"/>
    <mergeCell ref="O17:Q17"/>
    <mergeCell ref="U19:W19"/>
    <mergeCell ref="X19:Z19"/>
    <mergeCell ref="AA19:AD19"/>
    <mergeCell ref="O19:Q19"/>
    <mergeCell ref="R19:T19"/>
    <mergeCell ref="A19:B19"/>
    <mergeCell ref="C19:H19"/>
    <mergeCell ref="I19:K19"/>
    <mergeCell ref="L19:N19"/>
    <mergeCell ref="AY19:BB19"/>
    <mergeCell ref="O20:Q20"/>
    <mergeCell ref="R20:T20"/>
    <mergeCell ref="AE19:AH19"/>
    <mergeCell ref="AI19:AL19"/>
    <mergeCell ref="AM19:AP19"/>
    <mergeCell ref="AQ19:AT19"/>
    <mergeCell ref="AU19:AX19"/>
    <mergeCell ref="AY20:BB20"/>
    <mergeCell ref="X20:Z20"/>
    <mergeCell ref="A20:B20"/>
    <mergeCell ref="C20:H20"/>
    <mergeCell ref="I20:K20"/>
    <mergeCell ref="AM23:AP23"/>
    <mergeCell ref="AQ23:AT23"/>
    <mergeCell ref="AU23:AX23"/>
    <mergeCell ref="U21:W21"/>
    <mergeCell ref="U20:W20"/>
    <mergeCell ref="A21:B21"/>
    <mergeCell ref="C21:H21"/>
    <mergeCell ref="I21:K21"/>
    <mergeCell ref="L21:N21"/>
    <mergeCell ref="L20:N20"/>
    <mergeCell ref="AI20:AL20"/>
    <mergeCell ref="AM20:AP20"/>
    <mergeCell ref="O22:Q22"/>
    <mergeCell ref="R22:T22"/>
    <mergeCell ref="U22:W22"/>
    <mergeCell ref="X22:Z22"/>
    <mergeCell ref="O21:Q21"/>
    <mergeCell ref="R21:T21"/>
    <mergeCell ref="AA20:AD20"/>
    <mergeCell ref="AU20:AX20"/>
    <mergeCell ref="X21:Z21"/>
    <mergeCell ref="AA21:AD21"/>
    <mergeCell ref="AE21:AH21"/>
    <mergeCell ref="AI21:AL21"/>
    <mergeCell ref="AU21:AX21"/>
    <mergeCell ref="AQ21:AT21"/>
    <mergeCell ref="AQ20:AT20"/>
    <mergeCell ref="AM21:AP21"/>
    <mergeCell ref="AE20:AH20"/>
    <mergeCell ref="AU26:AX26"/>
    <mergeCell ref="AE25:AH25"/>
    <mergeCell ref="AI25:AL25"/>
    <mergeCell ref="AY21:BB21"/>
    <mergeCell ref="AA22:AD22"/>
    <mergeCell ref="AE22:AH22"/>
    <mergeCell ref="AI22:AL22"/>
    <mergeCell ref="AM22:AP22"/>
    <mergeCell ref="AY22:BB22"/>
    <mergeCell ref="AQ22:AT22"/>
    <mergeCell ref="AU22:AX22"/>
    <mergeCell ref="AQ24:AT24"/>
    <mergeCell ref="A22:B22"/>
    <mergeCell ref="C22:H22"/>
    <mergeCell ref="I22:K22"/>
    <mergeCell ref="L22:N22"/>
    <mergeCell ref="A23:B23"/>
    <mergeCell ref="C23:H23"/>
    <mergeCell ref="I23:K23"/>
    <mergeCell ref="L23:N23"/>
    <mergeCell ref="X23:Z23"/>
    <mergeCell ref="AA23:AD23"/>
    <mergeCell ref="O23:Q23"/>
    <mergeCell ref="R23:T23"/>
    <mergeCell ref="X24:Z24"/>
    <mergeCell ref="U23:W23"/>
    <mergeCell ref="AA24:AD24"/>
    <mergeCell ref="AY23:BB23"/>
    <mergeCell ref="O24:Q24"/>
    <mergeCell ref="R24:T24"/>
    <mergeCell ref="AE23:AH23"/>
    <mergeCell ref="AI23:AL23"/>
    <mergeCell ref="AQ28:AT28"/>
    <mergeCell ref="AE28:AH28"/>
    <mergeCell ref="A28:B28"/>
    <mergeCell ref="AY24:BB24"/>
    <mergeCell ref="AU24:AX24"/>
    <mergeCell ref="A24:B24"/>
    <mergeCell ref="C24:H24"/>
    <mergeCell ref="I24:K24"/>
    <mergeCell ref="U25:W25"/>
    <mergeCell ref="U24:W24"/>
    <mergeCell ref="A25:B25"/>
    <mergeCell ref="C25:H25"/>
    <mergeCell ref="I25:K25"/>
    <mergeCell ref="L25:N25"/>
    <mergeCell ref="L24:N24"/>
    <mergeCell ref="U26:W26"/>
    <mergeCell ref="X26:Z26"/>
    <mergeCell ref="X25:Z25"/>
    <mergeCell ref="AA25:AD25"/>
    <mergeCell ref="O25:Q25"/>
    <mergeCell ref="R25:T25"/>
    <mergeCell ref="A26:B26"/>
    <mergeCell ref="C26:H26"/>
    <mergeCell ref="I26:K26"/>
    <mergeCell ref="L26:N26"/>
    <mergeCell ref="AM25:AP25"/>
    <mergeCell ref="AE24:AH24"/>
    <mergeCell ref="AI24:AL24"/>
    <mergeCell ref="AM24:AP24"/>
    <mergeCell ref="O26:Q26"/>
    <mergeCell ref="R26:T26"/>
    <mergeCell ref="AQ26:AT26"/>
    <mergeCell ref="R29:T29"/>
    <mergeCell ref="L30:N30"/>
    <mergeCell ref="AA30:AD30"/>
    <mergeCell ref="AU25:AX25"/>
    <mergeCell ref="AQ25:AT25"/>
    <mergeCell ref="A27:B27"/>
    <mergeCell ref="C27:H27"/>
    <mergeCell ref="I27:K27"/>
    <mergeCell ref="L27:N27"/>
    <mergeCell ref="AY25:BB25"/>
    <mergeCell ref="AA26:AD26"/>
    <mergeCell ref="AE26:AH26"/>
    <mergeCell ref="AI26:AL26"/>
    <mergeCell ref="AM26:AP26"/>
    <mergeCell ref="AY26:BB26"/>
    <mergeCell ref="AU27:AX27"/>
    <mergeCell ref="AY28:BB28"/>
    <mergeCell ref="X28:Z28"/>
    <mergeCell ref="U27:W27"/>
    <mergeCell ref="X27:Z27"/>
    <mergeCell ref="AA27:AD27"/>
    <mergeCell ref="AA28:AD28"/>
    <mergeCell ref="AI28:AL28"/>
    <mergeCell ref="AM28:AP28"/>
    <mergeCell ref="O28:Q28"/>
    <mergeCell ref="R28:T28"/>
    <mergeCell ref="AE27:AH27"/>
    <mergeCell ref="AI27:AL27"/>
    <mergeCell ref="AM27:AP27"/>
    <mergeCell ref="AQ27:AT27"/>
    <mergeCell ref="O27:Q27"/>
    <mergeCell ref="R27:T27"/>
    <mergeCell ref="L31:N31"/>
    <mergeCell ref="AU28:AX28"/>
    <mergeCell ref="X29:Z29"/>
    <mergeCell ref="AA29:AD29"/>
    <mergeCell ref="AE29:AH29"/>
    <mergeCell ref="AI29:AL29"/>
    <mergeCell ref="AU29:AX29"/>
    <mergeCell ref="AQ29:AT29"/>
    <mergeCell ref="AU30:AX30"/>
    <mergeCell ref="AM29:AP29"/>
    <mergeCell ref="O31:Q31"/>
    <mergeCell ref="R31:T31"/>
    <mergeCell ref="A31:B31"/>
    <mergeCell ref="C31:H31"/>
    <mergeCell ref="I31:K31"/>
    <mergeCell ref="A30:B30"/>
    <mergeCell ref="C30:H30"/>
    <mergeCell ref="I30:K30"/>
    <mergeCell ref="C28:H28"/>
    <mergeCell ref="I28:K28"/>
    <mergeCell ref="U29:W29"/>
    <mergeCell ref="U28:W28"/>
    <mergeCell ref="A29:B29"/>
    <mergeCell ref="C29:H29"/>
    <mergeCell ref="I29:K29"/>
    <mergeCell ref="L29:N29"/>
    <mergeCell ref="L28:N28"/>
    <mergeCell ref="O30:Q30"/>
    <mergeCell ref="R30:T30"/>
    <mergeCell ref="U30:W30"/>
    <mergeCell ref="X30:Z30"/>
    <mergeCell ref="O29:Q29"/>
    <mergeCell ref="A33:B33"/>
    <mergeCell ref="C33:H33"/>
    <mergeCell ref="AM32:AP32"/>
    <mergeCell ref="AY29:BB29"/>
    <mergeCell ref="AE30:AH30"/>
    <mergeCell ref="AI30:AL30"/>
    <mergeCell ref="AM30:AP30"/>
    <mergeCell ref="AY30:BB30"/>
    <mergeCell ref="AQ30:AT30"/>
    <mergeCell ref="AU31:AX31"/>
    <mergeCell ref="A32:B32"/>
    <mergeCell ref="C32:H32"/>
    <mergeCell ref="I32:K32"/>
    <mergeCell ref="L32:N32"/>
    <mergeCell ref="O32:Q32"/>
    <mergeCell ref="R32:T32"/>
    <mergeCell ref="AA32:AD32"/>
    <mergeCell ref="U31:W31"/>
    <mergeCell ref="X32:Z32"/>
    <mergeCell ref="U32:W32"/>
    <mergeCell ref="X31:Z31"/>
    <mergeCell ref="AA31:AD31"/>
    <mergeCell ref="AU32:AX32"/>
    <mergeCell ref="AQ32:AT32"/>
    <mergeCell ref="AM31:AP31"/>
    <mergeCell ref="AQ31:AT31"/>
    <mergeCell ref="AE32:AH32"/>
    <mergeCell ref="AI32:AL32"/>
    <mergeCell ref="AE31:AH31"/>
    <mergeCell ref="AI31:AL31"/>
    <mergeCell ref="I33:K33"/>
    <mergeCell ref="L33:N33"/>
    <mergeCell ref="AU34:AX34"/>
    <mergeCell ref="O35:Q35"/>
    <mergeCell ref="R35:T35"/>
    <mergeCell ref="U35:W35"/>
    <mergeCell ref="AE35:AH35"/>
    <mergeCell ref="X35:Z35"/>
    <mergeCell ref="AA35:AD35"/>
    <mergeCell ref="AU35:AX35"/>
    <mergeCell ref="AI35:AL35"/>
    <mergeCell ref="AM35:AP35"/>
    <mergeCell ref="L35:N35"/>
    <mergeCell ref="AE33:AH33"/>
    <mergeCell ref="AI33:AL33"/>
    <mergeCell ref="U33:W33"/>
    <mergeCell ref="X33:Z33"/>
    <mergeCell ref="AA33:AD33"/>
    <mergeCell ref="O33:Q33"/>
    <mergeCell ref="R33:T33"/>
    <mergeCell ref="AU33:AX33"/>
    <mergeCell ref="AQ33:AT33"/>
    <mergeCell ref="AM33:AP33"/>
    <mergeCell ref="O34:Q34"/>
    <mergeCell ref="R34:T34"/>
    <mergeCell ref="U34:W34"/>
    <mergeCell ref="X34:Z34"/>
    <mergeCell ref="AA34:AD34"/>
    <mergeCell ref="AE34:AH34"/>
    <mergeCell ref="AI34:AL34"/>
    <mergeCell ref="I38:K39"/>
    <mergeCell ref="L38:N39"/>
    <mergeCell ref="U36:W37"/>
    <mergeCell ref="X36:Z37"/>
    <mergeCell ref="AA36:AD37"/>
    <mergeCell ref="AE36:AH37"/>
    <mergeCell ref="O38:Q39"/>
    <mergeCell ref="R38:T39"/>
    <mergeCell ref="U38:W39"/>
    <mergeCell ref="X38:Z39"/>
    <mergeCell ref="O36:Q37"/>
    <mergeCell ref="R36:T37"/>
    <mergeCell ref="AQ35:AT35"/>
    <mergeCell ref="A34:B34"/>
    <mergeCell ref="C34:H34"/>
    <mergeCell ref="I34:K34"/>
    <mergeCell ref="L34:N34"/>
    <mergeCell ref="AM34:AP34"/>
    <mergeCell ref="AQ34:AT34"/>
    <mergeCell ref="A35:B35"/>
    <mergeCell ref="C35:H35"/>
    <mergeCell ref="I35:K35"/>
    <mergeCell ref="AQ36:AT37"/>
    <mergeCell ref="AU36:AX37"/>
    <mergeCell ref="AA38:AD39"/>
    <mergeCell ref="AE38:AH39"/>
    <mergeCell ref="AI38:AL39"/>
    <mergeCell ref="AM38:AP39"/>
    <mergeCell ref="AQ38:AT39"/>
    <mergeCell ref="AU38:AX39"/>
    <mergeCell ref="AI36:AL37"/>
    <mergeCell ref="AM36:AP37"/>
    <mergeCell ref="AU40:AX41"/>
    <mergeCell ref="A42:B44"/>
    <mergeCell ref="C42:H44"/>
    <mergeCell ref="I42:K44"/>
    <mergeCell ref="L42:N44"/>
    <mergeCell ref="O42:Q44"/>
    <mergeCell ref="R42:T44"/>
    <mergeCell ref="U42:W44"/>
    <mergeCell ref="A40:J40"/>
    <mergeCell ref="K40:AN41"/>
    <mergeCell ref="AM42:AP44"/>
    <mergeCell ref="AQ42:AT44"/>
    <mergeCell ref="X42:Z44"/>
    <mergeCell ref="AA42:AD44"/>
    <mergeCell ref="AE42:AH44"/>
    <mergeCell ref="AI42:AL44"/>
    <mergeCell ref="AU42:AX44"/>
    <mergeCell ref="A36:B37"/>
    <mergeCell ref="C36:H37"/>
    <mergeCell ref="I36:K37"/>
    <mergeCell ref="L36:N37"/>
    <mergeCell ref="A38:B39"/>
    <mergeCell ref="C38:H39"/>
    <mergeCell ref="A45:B45"/>
    <mergeCell ref="C45:H45"/>
    <mergeCell ref="I45:K45"/>
    <mergeCell ref="L45:N45"/>
    <mergeCell ref="O45:Q45"/>
    <mergeCell ref="R45:T45"/>
    <mergeCell ref="U45:W45"/>
    <mergeCell ref="X45:Z45"/>
    <mergeCell ref="AA45:AD45"/>
    <mergeCell ref="AU45:AX45"/>
    <mergeCell ref="A46:B46"/>
    <mergeCell ref="C46:H46"/>
    <mergeCell ref="I46:K46"/>
    <mergeCell ref="L46:N46"/>
    <mergeCell ref="O46:Q46"/>
    <mergeCell ref="AE45:AH45"/>
    <mergeCell ref="AI45:AL45"/>
    <mergeCell ref="AM45:AP45"/>
    <mergeCell ref="AQ45:AT45"/>
    <mergeCell ref="AU46:AX46"/>
    <mergeCell ref="R46:T46"/>
    <mergeCell ref="U46:W46"/>
    <mergeCell ref="AU48:AX48"/>
    <mergeCell ref="AI48:AL48"/>
    <mergeCell ref="A49:B49"/>
    <mergeCell ref="C49:H49"/>
    <mergeCell ref="I49:K49"/>
    <mergeCell ref="L49:N49"/>
    <mergeCell ref="AM49:AP49"/>
    <mergeCell ref="AQ49:AT49"/>
    <mergeCell ref="X49:Z49"/>
    <mergeCell ref="AA49:AD49"/>
    <mergeCell ref="AU49:AX49"/>
    <mergeCell ref="AQ46:AT46"/>
    <mergeCell ref="AE46:AH46"/>
    <mergeCell ref="AI46:AL46"/>
    <mergeCell ref="AE47:AH47"/>
    <mergeCell ref="AI47:AL47"/>
    <mergeCell ref="X46:Z46"/>
    <mergeCell ref="AA46:AD46"/>
    <mergeCell ref="R47:T47"/>
    <mergeCell ref="U47:W47"/>
    <mergeCell ref="AU47:AX47"/>
    <mergeCell ref="A47:B47"/>
    <mergeCell ref="C47:H47"/>
    <mergeCell ref="I47:K47"/>
    <mergeCell ref="L47:N47"/>
    <mergeCell ref="O47:Q47"/>
    <mergeCell ref="X47:Z47"/>
    <mergeCell ref="AA47:AD47"/>
    <mergeCell ref="AM47:AP47"/>
    <mergeCell ref="AQ47:AT47"/>
    <mergeCell ref="AM46:AP46"/>
    <mergeCell ref="R50:T50"/>
    <mergeCell ref="U50:W50"/>
    <mergeCell ref="R49:T49"/>
    <mergeCell ref="U49:W49"/>
    <mergeCell ref="AM48:AP48"/>
    <mergeCell ref="AQ48:AT48"/>
    <mergeCell ref="AE48:AH48"/>
    <mergeCell ref="X50:Z50"/>
    <mergeCell ref="AA50:AD50"/>
    <mergeCell ref="AE50:AH50"/>
    <mergeCell ref="AI50:AL50"/>
    <mergeCell ref="AE49:AH49"/>
    <mergeCell ref="AI49:AL49"/>
    <mergeCell ref="A50:B50"/>
    <mergeCell ref="C50:H50"/>
    <mergeCell ref="I50:K50"/>
    <mergeCell ref="L50:N50"/>
    <mergeCell ref="O50:Q50"/>
    <mergeCell ref="AM50:AP50"/>
    <mergeCell ref="AQ50:AT50"/>
    <mergeCell ref="A48:B48"/>
    <mergeCell ref="C48:H48"/>
    <mergeCell ref="AA48:AD48"/>
    <mergeCell ref="AU50:AX50"/>
    <mergeCell ref="O49:Q49"/>
    <mergeCell ref="R48:T48"/>
    <mergeCell ref="U48:W48"/>
    <mergeCell ref="AM51:AP51"/>
    <mergeCell ref="AQ51:AT51"/>
    <mergeCell ref="R52:T52"/>
    <mergeCell ref="U52:W52"/>
    <mergeCell ref="X52:Z52"/>
    <mergeCell ref="AI51:AL51"/>
    <mergeCell ref="AM52:AP52"/>
    <mergeCell ref="A51:B51"/>
    <mergeCell ref="C51:H51"/>
    <mergeCell ref="I51:K51"/>
    <mergeCell ref="L51:N51"/>
    <mergeCell ref="O51:Q51"/>
    <mergeCell ref="R51:T51"/>
    <mergeCell ref="U51:W51"/>
    <mergeCell ref="X51:Z51"/>
    <mergeCell ref="AA51:AD51"/>
    <mergeCell ref="AU51:AX51"/>
    <mergeCell ref="A52:B52"/>
    <mergeCell ref="C52:H52"/>
    <mergeCell ref="I52:K52"/>
    <mergeCell ref="L52:N52"/>
    <mergeCell ref="O52:Q52"/>
    <mergeCell ref="AE51:AH51"/>
    <mergeCell ref="AU52:AX52"/>
    <mergeCell ref="I48:K48"/>
    <mergeCell ref="L48:N48"/>
    <mergeCell ref="O48:Q48"/>
    <mergeCell ref="X48:Z48"/>
    <mergeCell ref="A53:B53"/>
    <mergeCell ref="C53:H53"/>
    <mergeCell ref="I53:K53"/>
    <mergeCell ref="L53:N53"/>
    <mergeCell ref="O53:Q53"/>
    <mergeCell ref="X53:Z53"/>
    <mergeCell ref="R53:T53"/>
    <mergeCell ref="U53:W53"/>
    <mergeCell ref="AA53:AD53"/>
    <mergeCell ref="AQ52:AT52"/>
    <mergeCell ref="AE52:AH52"/>
    <mergeCell ref="AI52:AL52"/>
    <mergeCell ref="AA52:AD52"/>
    <mergeCell ref="U54:W54"/>
    <mergeCell ref="AM54:AP54"/>
    <mergeCell ref="AA54:AD54"/>
    <mergeCell ref="AU53:AX53"/>
    <mergeCell ref="AI54:AL54"/>
    <mergeCell ref="AE53:AH53"/>
    <mergeCell ref="AI53:AL53"/>
    <mergeCell ref="AQ53:AT53"/>
    <mergeCell ref="AU54:AX54"/>
    <mergeCell ref="AQ54:AT54"/>
    <mergeCell ref="AM53:AP53"/>
    <mergeCell ref="AU57:AX57"/>
    <mergeCell ref="A54:B54"/>
    <mergeCell ref="C54:H54"/>
    <mergeCell ref="I54:K54"/>
    <mergeCell ref="L54:N54"/>
    <mergeCell ref="AE54:AH54"/>
    <mergeCell ref="AI55:AL55"/>
    <mergeCell ref="X54:Z54"/>
    <mergeCell ref="A55:B55"/>
    <mergeCell ref="C55:H55"/>
    <mergeCell ref="I55:K55"/>
    <mergeCell ref="L55:N55"/>
    <mergeCell ref="O54:Q54"/>
    <mergeCell ref="R54:T54"/>
    <mergeCell ref="AU55:AX55"/>
    <mergeCell ref="A56:B56"/>
    <mergeCell ref="C56:H56"/>
    <mergeCell ref="I56:K56"/>
    <mergeCell ref="AE57:AH57"/>
    <mergeCell ref="AI57:AL57"/>
    <mergeCell ref="AM57:AP57"/>
    <mergeCell ref="AQ57:AT57"/>
    <mergeCell ref="X57:Z57"/>
    <mergeCell ref="L56:N56"/>
    <mergeCell ref="O56:Q56"/>
    <mergeCell ref="R56:T56"/>
    <mergeCell ref="U56:W56"/>
    <mergeCell ref="O55:Q55"/>
    <mergeCell ref="X56:Z56"/>
    <mergeCell ref="AU56:AX56"/>
    <mergeCell ref="AQ55:AT55"/>
    <mergeCell ref="X55:Z55"/>
    <mergeCell ref="AI60:AL60"/>
    <mergeCell ref="R55:T55"/>
    <mergeCell ref="U55:W55"/>
    <mergeCell ref="I59:K59"/>
    <mergeCell ref="L59:N59"/>
    <mergeCell ref="O59:Q59"/>
    <mergeCell ref="X59:Z59"/>
    <mergeCell ref="AA59:AD59"/>
    <mergeCell ref="AM59:AP59"/>
    <mergeCell ref="AQ59:AT59"/>
    <mergeCell ref="AM58:AP58"/>
    <mergeCell ref="AQ58:AT58"/>
    <mergeCell ref="AE58:AH58"/>
    <mergeCell ref="AI58:AL58"/>
    <mergeCell ref="AE59:AH59"/>
    <mergeCell ref="AI59:AL59"/>
    <mergeCell ref="X58:Z58"/>
    <mergeCell ref="AA58:AD58"/>
    <mergeCell ref="AM55:AP55"/>
    <mergeCell ref="AA56:AD56"/>
    <mergeCell ref="AM56:AP56"/>
    <mergeCell ref="AQ56:AT56"/>
    <mergeCell ref="AA55:AD55"/>
    <mergeCell ref="AE55:AH55"/>
    <mergeCell ref="AE56:AH56"/>
    <mergeCell ref="AI56:AL56"/>
    <mergeCell ref="AA61:AD61"/>
    <mergeCell ref="A58:B58"/>
    <mergeCell ref="C58:H58"/>
    <mergeCell ref="I58:K58"/>
    <mergeCell ref="L58:N58"/>
    <mergeCell ref="O58:Q58"/>
    <mergeCell ref="AU58:AX58"/>
    <mergeCell ref="A59:B59"/>
    <mergeCell ref="C59:H59"/>
    <mergeCell ref="AU63:AX63"/>
    <mergeCell ref="A57:B57"/>
    <mergeCell ref="C57:H57"/>
    <mergeCell ref="I57:K57"/>
    <mergeCell ref="L57:N57"/>
    <mergeCell ref="O57:Q57"/>
    <mergeCell ref="R57:T57"/>
    <mergeCell ref="U57:W57"/>
    <mergeCell ref="AA57:AD57"/>
    <mergeCell ref="U60:W60"/>
    <mergeCell ref="R59:T59"/>
    <mergeCell ref="U59:W59"/>
    <mergeCell ref="R58:T58"/>
    <mergeCell ref="U58:W58"/>
    <mergeCell ref="AU59:AX59"/>
    <mergeCell ref="A60:B60"/>
    <mergeCell ref="C60:H60"/>
    <mergeCell ref="I60:K60"/>
    <mergeCell ref="L60:N60"/>
    <mergeCell ref="O60:Q60"/>
    <mergeCell ref="X60:Z60"/>
    <mergeCell ref="AA60:AD60"/>
    <mergeCell ref="AU60:AX60"/>
    <mergeCell ref="AU64:AX64"/>
    <mergeCell ref="R62:T62"/>
    <mergeCell ref="U62:W62"/>
    <mergeCell ref="R61:T61"/>
    <mergeCell ref="U61:W61"/>
    <mergeCell ref="AM60:AP60"/>
    <mergeCell ref="AQ60:AT60"/>
    <mergeCell ref="AE60:AH60"/>
    <mergeCell ref="X62:Z62"/>
    <mergeCell ref="AA62:AD62"/>
    <mergeCell ref="AE62:AH62"/>
    <mergeCell ref="AI62:AL62"/>
    <mergeCell ref="AE61:AH61"/>
    <mergeCell ref="AI61:AL61"/>
    <mergeCell ref="AU61:AX61"/>
    <mergeCell ref="A62:B62"/>
    <mergeCell ref="C62:H62"/>
    <mergeCell ref="I62:K62"/>
    <mergeCell ref="L62:N62"/>
    <mergeCell ref="O62:Q62"/>
    <mergeCell ref="AM62:AP62"/>
    <mergeCell ref="AQ62:AT62"/>
    <mergeCell ref="AU62:AX62"/>
    <mergeCell ref="O61:Q61"/>
    <mergeCell ref="R60:T60"/>
    <mergeCell ref="A61:B61"/>
    <mergeCell ref="C61:H61"/>
    <mergeCell ref="I61:K61"/>
    <mergeCell ref="L61:N61"/>
    <mergeCell ref="AM61:AP61"/>
    <mergeCell ref="AQ61:AT61"/>
    <mergeCell ref="X61:Z61"/>
    <mergeCell ref="AQ64:AT64"/>
    <mergeCell ref="AE64:AH64"/>
    <mergeCell ref="AI64:AL64"/>
    <mergeCell ref="AM63:AP63"/>
    <mergeCell ref="AQ63:AT63"/>
    <mergeCell ref="R64:T64"/>
    <mergeCell ref="U64:W64"/>
    <mergeCell ref="X64:Z64"/>
    <mergeCell ref="AI63:AL63"/>
    <mergeCell ref="AM64:AP64"/>
    <mergeCell ref="A63:B63"/>
    <mergeCell ref="C63:H63"/>
    <mergeCell ref="I63:K63"/>
    <mergeCell ref="L63:N63"/>
    <mergeCell ref="O63:Q63"/>
    <mergeCell ref="R63:T63"/>
    <mergeCell ref="U63:W63"/>
    <mergeCell ref="X63:Z63"/>
    <mergeCell ref="AA63:AD63"/>
    <mergeCell ref="AA64:AD64"/>
    <mergeCell ref="A64:B64"/>
    <mergeCell ref="C64:H64"/>
    <mergeCell ref="I64:K64"/>
    <mergeCell ref="L64:N64"/>
    <mergeCell ref="O64:Q64"/>
    <mergeCell ref="AE63:AH63"/>
    <mergeCell ref="AA66:AD66"/>
    <mergeCell ref="AU65:AX65"/>
    <mergeCell ref="AQ67:AT67"/>
    <mergeCell ref="AI66:AL66"/>
    <mergeCell ref="AE65:AH65"/>
    <mergeCell ref="AI65:AL65"/>
    <mergeCell ref="X67:Z67"/>
    <mergeCell ref="AA67:AD67"/>
    <mergeCell ref="AE67:AH67"/>
    <mergeCell ref="AQ65:AT65"/>
    <mergeCell ref="AU66:AX66"/>
    <mergeCell ref="AQ66:AT66"/>
    <mergeCell ref="AM67:AP67"/>
    <mergeCell ref="AM65:AP65"/>
    <mergeCell ref="AE68:AH68"/>
    <mergeCell ref="AI68:AL68"/>
    <mergeCell ref="A65:B65"/>
    <mergeCell ref="C65:H65"/>
    <mergeCell ref="I65:K65"/>
    <mergeCell ref="L65:N65"/>
    <mergeCell ref="O65:Q65"/>
    <mergeCell ref="X65:Z65"/>
    <mergeCell ref="R65:T65"/>
    <mergeCell ref="U65:W65"/>
    <mergeCell ref="AA65:AD65"/>
    <mergeCell ref="AU69:AX69"/>
    <mergeCell ref="A66:B66"/>
    <mergeCell ref="C66:H66"/>
    <mergeCell ref="I66:K66"/>
    <mergeCell ref="L66:N66"/>
    <mergeCell ref="AE66:AH66"/>
    <mergeCell ref="AI67:AL67"/>
    <mergeCell ref="X66:Z66"/>
    <mergeCell ref="A67:B67"/>
    <mergeCell ref="C67:H67"/>
    <mergeCell ref="I67:K67"/>
    <mergeCell ref="L67:N67"/>
    <mergeCell ref="O66:Q66"/>
    <mergeCell ref="R66:T66"/>
    <mergeCell ref="AU67:AX67"/>
    <mergeCell ref="A68:B68"/>
    <mergeCell ref="C68:H68"/>
    <mergeCell ref="I68:K68"/>
    <mergeCell ref="L68:N68"/>
    <mergeCell ref="O68:Q68"/>
    <mergeCell ref="R68:T68"/>
    <mergeCell ref="U68:W68"/>
    <mergeCell ref="O67:Q67"/>
    <mergeCell ref="R67:T67"/>
    <mergeCell ref="U67:W67"/>
    <mergeCell ref="X68:Z68"/>
    <mergeCell ref="AA68:AD68"/>
    <mergeCell ref="AM68:AP68"/>
    <mergeCell ref="AQ68:AT68"/>
    <mergeCell ref="AU68:AX68"/>
    <mergeCell ref="U66:W66"/>
    <mergeCell ref="AM66:AP66"/>
    <mergeCell ref="O70:Q70"/>
    <mergeCell ref="AE69:AH69"/>
    <mergeCell ref="AI69:AL69"/>
    <mergeCell ref="AM69:AP69"/>
    <mergeCell ref="AQ69:AT69"/>
    <mergeCell ref="AU70:AX70"/>
    <mergeCell ref="A71:B71"/>
    <mergeCell ref="C71:H71"/>
    <mergeCell ref="I71:K71"/>
    <mergeCell ref="L71:N71"/>
    <mergeCell ref="O71:Q71"/>
    <mergeCell ref="X71:Z71"/>
    <mergeCell ref="AA71:AD71"/>
    <mergeCell ref="AM71:AP71"/>
    <mergeCell ref="AQ71:AT71"/>
    <mergeCell ref="AM70:AP70"/>
    <mergeCell ref="AQ70:AT70"/>
    <mergeCell ref="AE70:AH70"/>
    <mergeCell ref="AI70:AL70"/>
    <mergeCell ref="AE71:AH71"/>
    <mergeCell ref="AI71:AL71"/>
    <mergeCell ref="X70:Z70"/>
    <mergeCell ref="AA70:AD70"/>
    <mergeCell ref="X69:Z69"/>
    <mergeCell ref="AA69:AD69"/>
    <mergeCell ref="A69:B69"/>
    <mergeCell ref="C69:H69"/>
    <mergeCell ref="I69:K69"/>
    <mergeCell ref="L69:N69"/>
    <mergeCell ref="O69:Q69"/>
    <mergeCell ref="R69:T69"/>
    <mergeCell ref="U69:W69"/>
    <mergeCell ref="R72:T72"/>
    <mergeCell ref="U72:W72"/>
    <mergeCell ref="R71:T71"/>
    <mergeCell ref="U71:W71"/>
    <mergeCell ref="R70:T70"/>
    <mergeCell ref="U70:W70"/>
    <mergeCell ref="AU71:AX71"/>
    <mergeCell ref="A72:B72"/>
    <mergeCell ref="C72:H72"/>
    <mergeCell ref="I72:K72"/>
    <mergeCell ref="L72:N72"/>
    <mergeCell ref="O72:Q72"/>
    <mergeCell ref="X72:Z72"/>
    <mergeCell ref="AA72:AD72"/>
    <mergeCell ref="AU72:AX72"/>
    <mergeCell ref="AI72:AL72"/>
    <mergeCell ref="U73:W73"/>
    <mergeCell ref="AM72:AP72"/>
    <mergeCell ref="AQ72:AT72"/>
    <mergeCell ref="A73:B73"/>
    <mergeCell ref="C73:H73"/>
    <mergeCell ref="I73:K73"/>
    <mergeCell ref="L73:N73"/>
    <mergeCell ref="AM73:AP73"/>
    <mergeCell ref="AQ73:AT73"/>
    <mergeCell ref="X73:Z73"/>
    <mergeCell ref="AE72:AH72"/>
    <mergeCell ref="AU73:AX73"/>
    <mergeCell ref="A70:B70"/>
    <mergeCell ref="C70:H70"/>
    <mergeCell ref="I70:K70"/>
    <mergeCell ref="L70:N70"/>
    <mergeCell ref="O73:Q73"/>
    <mergeCell ref="R73:T73"/>
    <mergeCell ref="AU75:AX76"/>
    <mergeCell ref="A77:B78"/>
    <mergeCell ref="C77:H78"/>
    <mergeCell ref="I77:K78"/>
    <mergeCell ref="L77:N78"/>
    <mergeCell ref="O77:Q78"/>
    <mergeCell ref="AE77:AH78"/>
    <mergeCell ref="AI77:AL78"/>
    <mergeCell ref="AE75:AH76"/>
    <mergeCell ref="A75:B76"/>
    <mergeCell ref="AI75:AL76"/>
    <mergeCell ref="AM75:AP76"/>
    <mergeCell ref="AQ75:AT76"/>
    <mergeCell ref="X75:Z76"/>
    <mergeCell ref="AA75:AD76"/>
    <mergeCell ref="X74:Z74"/>
    <mergeCell ref="AA74:AD74"/>
    <mergeCell ref="AE74:AH74"/>
    <mergeCell ref="AI74:AL74"/>
    <mergeCell ref="AE73:AH73"/>
    <mergeCell ref="AI73:AL73"/>
    <mergeCell ref="AA73:AD73"/>
    <mergeCell ref="A74:B74"/>
    <mergeCell ref="C74:H74"/>
    <mergeCell ref="I74:K74"/>
    <mergeCell ref="L74:N74"/>
    <mergeCell ref="O74:Q74"/>
    <mergeCell ref="AM74:AP74"/>
    <mergeCell ref="R74:T74"/>
    <mergeCell ref="U74:W74"/>
    <mergeCell ref="AM77:AP78"/>
    <mergeCell ref="AQ77:AT78"/>
    <mergeCell ref="U75:W76"/>
    <mergeCell ref="A79:J79"/>
    <mergeCell ref="K79:AN80"/>
    <mergeCell ref="AI81:AL83"/>
    <mergeCell ref="AM81:AP83"/>
    <mergeCell ref="AU79:AX80"/>
    <mergeCell ref="R77:T78"/>
    <mergeCell ref="U77:W78"/>
    <mergeCell ref="A81:B83"/>
    <mergeCell ref="C81:H83"/>
    <mergeCell ref="I81:K83"/>
    <mergeCell ref="L81:N83"/>
    <mergeCell ref="O81:Q83"/>
    <mergeCell ref="AQ74:AT74"/>
    <mergeCell ref="AU74:AX74"/>
    <mergeCell ref="C75:H76"/>
    <mergeCell ref="I75:K76"/>
    <mergeCell ref="L75:N76"/>
    <mergeCell ref="O75:Q76"/>
    <mergeCell ref="R75:T76"/>
    <mergeCell ref="X81:Z83"/>
    <mergeCell ref="AQ81:AT83"/>
    <mergeCell ref="AQ84:AT84"/>
    <mergeCell ref="AU81:AX83"/>
    <mergeCell ref="X77:Z78"/>
    <mergeCell ref="AA77:AD78"/>
    <mergeCell ref="AU77:AX78"/>
    <mergeCell ref="AA81:AD83"/>
    <mergeCell ref="AE81:AH83"/>
    <mergeCell ref="U85:W85"/>
    <mergeCell ref="X85:Z85"/>
    <mergeCell ref="AI84:AL84"/>
    <mergeCell ref="AM84:AP84"/>
    <mergeCell ref="A84:B84"/>
    <mergeCell ref="C84:H84"/>
    <mergeCell ref="I84:K84"/>
    <mergeCell ref="L84:N84"/>
    <mergeCell ref="O84:Q84"/>
    <mergeCell ref="R84:T84"/>
    <mergeCell ref="A85:B85"/>
    <mergeCell ref="C85:H85"/>
    <mergeCell ref="I85:K85"/>
    <mergeCell ref="L85:N85"/>
    <mergeCell ref="O85:Q85"/>
    <mergeCell ref="R85:T85"/>
    <mergeCell ref="AU84:AX84"/>
    <mergeCell ref="AA85:AD85"/>
    <mergeCell ref="AE85:AH85"/>
    <mergeCell ref="AI85:AL85"/>
    <mergeCell ref="AM85:AP85"/>
    <mergeCell ref="R81:T83"/>
    <mergeCell ref="U81:W83"/>
    <mergeCell ref="AQ85:AT85"/>
    <mergeCell ref="AU85:AX85"/>
    <mergeCell ref="AA84:AD84"/>
    <mergeCell ref="AE84:AH84"/>
    <mergeCell ref="AI86:AL86"/>
    <mergeCell ref="AM86:AP86"/>
    <mergeCell ref="A86:B86"/>
    <mergeCell ref="C86:H86"/>
    <mergeCell ref="I86:K86"/>
    <mergeCell ref="L86:N86"/>
    <mergeCell ref="O86:Q86"/>
    <mergeCell ref="R86:T86"/>
    <mergeCell ref="U86:W86"/>
    <mergeCell ref="X86:Z86"/>
    <mergeCell ref="AA86:AD86"/>
    <mergeCell ref="AE86:AH86"/>
    <mergeCell ref="A87:B87"/>
    <mergeCell ref="C87:H87"/>
    <mergeCell ref="I87:K87"/>
    <mergeCell ref="L87:N87"/>
    <mergeCell ref="O87:Q87"/>
    <mergeCell ref="R87:T87"/>
    <mergeCell ref="U87:W87"/>
    <mergeCell ref="X87:Z87"/>
    <mergeCell ref="U84:W84"/>
    <mergeCell ref="X84:Z84"/>
    <mergeCell ref="AQ86:AT86"/>
    <mergeCell ref="AU86:AX86"/>
    <mergeCell ref="AA87:AD87"/>
    <mergeCell ref="AE87:AH87"/>
    <mergeCell ref="AI87:AL87"/>
    <mergeCell ref="AM87:AP87"/>
    <mergeCell ref="AQ87:AT87"/>
    <mergeCell ref="AU87:AX87"/>
    <mergeCell ref="U89:W89"/>
    <mergeCell ref="X89:Z89"/>
    <mergeCell ref="AI88:AL88"/>
    <mergeCell ref="AM88:AP88"/>
    <mergeCell ref="A88:B88"/>
    <mergeCell ref="C88:H88"/>
    <mergeCell ref="I88:K88"/>
    <mergeCell ref="L88:N88"/>
    <mergeCell ref="O88:Q88"/>
    <mergeCell ref="R88:T88"/>
    <mergeCell ref="A89:B89"/>
    <mergeCell ref="C89:H89"/>
    <mergeCell ref="I89:K89"/>
    <mergeCell ref="L89:N89"/>
    <mergeCell ref="O89:Q89"/>
    <mergeCell ref="R89:T89"/>
    <mergeCell ref="AQ88:AT88"/>
    <mergeCell ref="AU88:AX88"/>
    <mergeCell ref="AA89:AD89"/>
    <mergeCell ref="AE89:AH89"/>
    <mergeCell ref="AI89:AL89"/>
    <mergeCell ref="AM89:AP89"/>
    <mergeCell ref="AQ89:AT89"/>
    <mergeCell ref="AU89:AX89"/>
    <mergeCell ref="AA88:AD88"/>
    <mergeCell ref="AE88:AH88"/>
    <mergeCell ref="AI90:AL90"/>
    <mergeCell ref="AM90:AP90"/>
    <mergeCell ref="A90:B90"/>
    <mergeCell ref="C90:H90"/>
    <mergeCell ref="I90:K90"/>
    <mergeCell ref="L90:N90"/>
    <mergeCell ref="O90:Q90"/>
    <mergeCell ref="R90:T90"/>
    <mergeCell ref="U90:W90"/>
    <mergeCell ref="X90:Z90"/>
    <mergeCell ref="AA90:AD90"/>
    <mergeCell ref="AE90:AH90"/>
    <mergeCell ref="A91:B91"/>
    <mergeCell ref="C91:H91"/>
    <mergeCell ref="I91:K91"/>
    <mergeCell ref="L91:N91"/>
    <mergeCell ref="O91:Q91"/>
    <mergeCell ref="R91:T91"/>
    <mergeCell ref="U91:W91"/>
    <mergeCell ref="X91:Z91"/>
    <mergeCell ref="U88:W88"/>
    <mergeCell ref="X88:Z88"/>
    <mergeCell ref="AQ90:AT90"/>
    <mergeCell ref="AU90:AX90"/>
    <mergeCell ref="AA91:AD91"/>
    <mergeCell ref="AE91:AH91"/>
    <mergeCell ref="AI91:AL91"/>
    <mergeCell ref="AM91:AP91"/>
    <mergeCell ref="AQ91:AT91"/>
    <mergeCell ref="AU91:AX91"/>
    <mergeCell ref="U93:W93"/>
    <mergeCell ref="X93:Z93"/>
    <mergeCell ref="AI92:AL92"/>
    <mergeCell ref="AM92:AP92"/>
    <mergeCell ref="A92:B92"/>
    <mergeCell ref="C92:H92"/>
    <mergeCell ref="I92:K92"/>
    <mergeCell ref="L92:N92"/>
    <mergeCell ref="O92:Q92"/>
    <mergeCell ref="R92:T92"/>
    <mergeCell ref="A93:B93"/>
    <mergeCell ref="C93:H93"/>
    <mergeCell ref="I93:K93"/>
    <mergeCell ref="L93:N93"/>
    <mergeCell ref="O93:Q93"/>
    <mergeCell ref="R93:T93"/>
    <mergeCell ref="AQ92:AT92"/>
    <mergeCell ref="AU92:AX92"/>
    <mergeCell ref="AA93:AD93"/>
    <mergeCell ref="AE93:AH93"/>
    <mergeCell ref="AI93:AL93"/>
    <mergeCell ref="AM93:AP93"/>
    <mergeCell ref="AQ93:AT93"/>
    <mergeCell ref="AU93:AX93"/>
    <mergeCell ref="AA92:AD92"/>
    <mergeCell ref="AE92:AH92"/>
    <mergeCell ref="AI94:AL94"/>
    <mergeCell ref="AM94:AP94"/>
    <mergeCell ref="A94:B94"/>
    <mergeCell ref="C94:H94"/>
    <mergeCell ref="I94:K94"/>
    <mergeCell ref="L94:N94"/>
    <mergeCell ref="O94:Q94"/>
    <mergeCell ref="R94:T94"/>
    <mergeCell ref="U94:W94"/>
    <mergeCell ref="X94:Z94"/>
    <mergeCell ref="AA94:AD94"/>
    <mergeCell ref="AE94:AH94"/>
    <mergeCell ref="A95:B95"/>
    <mergeCell ref="C95:H95"/>
    <mergeCell ref="I95:K95"/>
    <mergeCell ref="L95:N95"/>
    <mergeCell ref="O95:Q95"/>
    <mergeCell ref="R95:T95"/>
    <mergeCell ref="U95:W95"/>
    <mergeCell ref="X95:Z95"/>
    <mergeCell ref="U92:W92"/>
    <mergeCell ref="X92:Z92"/>
    <mergeCell ref="AQ94:AT94"/>
    <mergeCell ref="AU94:AX94"/>
    <mergeCell ref="AA95:AD95"/>
    <mergeCell ref="AE95:AH95"/>
    <mergeCell ref="AI95:AL95"/>
    <mergeCell ref="AM95:AP95"/>
    <mergeCell ref="AQ95:AT95"/>
    <mergeCell ref="AU95:AX95"/>
    <mergeCell ref="U97:W97"/>
    <mergeCell ref="X97:Z97"/>
    <mergeCell ref="AI96:AL96"/>
    <mergeCell ref="AM96:AP96"/>
    <mergeCell ref="A96:B96"/>
    <mergeCell ref="C96:H96"/>
    <mergeCell ref="I96:K96"/>
    <mergeCell ref="L96:N96"/>
    <mergeCell ref="O96:Q96"/>
    <mergeCell ref="R96:T96"/>
    <mergeCell ref="A97:B97"/>
    <mergeCell ref="C97:H97"/>
    <mergeCell ref="I97:K97"/>
    <mergeCell ref="L97:N97"/>
    <mergeCell ref="O97:Q97"/>
    <mergeCell ref="R97:T97"/>
    <mergeCell ref="AQ96:AT96"/>
    <mergeCell ref="AU96:AX96"/>
    <mergeCell ref="AA97:AD97"/>
    <mergeCell ref="AE97:AH97"/>
    <mergeCell ref="AI97:AL97"/>
    <mergeCell ref="AM97:AP97"/>
    <mergeCell ref="AQ97:AT97"/>
    <mergeCell ref="AU97:AX97"/>
    <mergeCell ref="AA96:AD96"/>
    <mergeCell ref="AE96:AH96"/>
    <mergeCell ref="AI98:AL98"/>
    <mergeCell ref="AM98:AP98"/>
    <mergeCell ref="A98:B98"/>
    <mergeCell ref="C98:H98"/>
    <mergeCell ref="I98:K98"/>
    <mergeCell ref="L98:N98"/>
    <mergeCell ref="O98:Q98"/>
    <mergeCell ref="R98:T98"/>
    <mergeCell ref="U98:W98"/>
    <mergeCell ref="X98:Z98"/>
    <mergeCell ref="AA98:AD98"/>
    <mergeCell ref="AE98:AH98"/>
    <mergeCell ref="A99:B99"/>
    <mergeCell ref="C99:H99"/>
    <mergeCell ref="I99:K99"/>
    <mergeCell ref="L99:N99"/>
    <mergeCell ref="O99:Q99"/>
    <mergeCell ref="R99:T99"/>
    <mergeCell ref="U99:W99"/>
    <mergeCell ref="X99:Z99"/>
    <mergeCell ref="U96:W96"/>
    <mergeCell ref="X96:Z96"/>
    <mergeCell ref="AQ98:AT98"/>
    <mergeCell ref="AU98:AX98"/>
    <mergeCell ref="AA99:AD99"/>
    <mergeCell ref="AE99:AH99"/>
    <mergeCell ref="AI99:AL99"/>
    <mergeCell ref="AM99:AP99"/>
    <mergeCell ref="AQ99:AT99"/>
    <mergeCell ref="AU99:AX99"/>
    <mergeCell ref="U101:W101"/>
    <mergeCell ref="X101:Z101"/>
    <mergeCell ref="AI100:AL100"/>
    <mergeCell ref="AM100:AP100"/>
    <mergeCell ref="A100:B100"/>
    <mergeCell ref="C100:H100"/>
    <mergeCell ref="I100:K100"/>
    <mergeCell ref="L100:N100"/>
    <mergeCell ref="O100:Q100"/>
    <mergeCell ref="R100:T100"/>
    <mergeCell ref="A101:B101"/>
    <mergeCell ref="C101:H101"/>
    <mergeCell ref="I101:K101"/>
    <mergeCell ref="L101:N101"/>
    <mergeCell ref="O101:Q101"/>
    <mergeCell ref="R101:T101"/>
    <mergeCell ref="AQ100:AT100"/>
    <mergeCell ref="AU100:AX100"/>
    <mergeCell ref="AA101:AD101"/>
    <mergeCell ref="AE101:AH101"/>
    <mergeCell ref="AI101:AL101"/>
    <mergeCell ref="AM101:AP101"/>
    <mergeCell ref="AQ101:AT101"/>
    <mergeCell ref="AU101:AX101"/>
    <mergeCell ref="AA100:AD100"/>
    <mergeCell ref="AE100:AH100"/>
    <mergeCell ref="AI102:AL102"/>
    <mergeCell ref="AM102:AP102"/>
    <mergeCell ref="A102:B102"/>
    <mergeCell ref="C102:H102"/>
    <mergeCell ref="I102:K102"/>
    <mergeCell ref="L102:N102"/>
    <mergeCell ref="O102:Q102"/>
    <mergeCell ref="R102:T102"/>
    <mergeCell ref="U102:W102"/>
    <mergeCell ref="X102:Z102"/>
    <mergeCell ref="AA102:AD102"/>
    <mergeCell ref="AE102:AH102"/>
    <mergeCell ref="A103:B103"/>
    <mergeCell ref="C103:H103"/>
    <mergeCell ref="I103:K103"/>
    <mergeCell ref="L103:N103"/>
    <mergeCell ref="O103:Q103"/>
    <mergeCell ref="R103:T103"/>
    <mergeCell ref="U103:W103"/>
    <mergeCell ref="X103:Z103"/>
    <mergeCell ref="U100:W100"/>
    <mergeCell ref="X100:Z100"/>
    <mergeCell ref="AQ102:AT102"/>
    <mergeCell ref="AU102:AX102"/>
    <mergeCell ref="AA103:AD103"/>
    <mergeCell ref="AE103:AH103"/>
    <mergeCell ref="AI103:AL103"/>
    <mergeCell ref="AM103:AP103"/>
    <mergeCell ref="AQ103:AT103"/>
    <mergeCell ref="AU103:AX103"/>
    <mergeCell ref="U105:W105"/>
    <mergeCell ref="X105:Z105"/>
    <mergeCell ref="AI104:AL104"/>
    <mergeCell ref="AM104:AP104"/>
    <mergeCell ref="A104:B104"/>
    <mergeCell ref="C104:H104"/>
    <mergeCell ref="I104:K104"/>
    <mergeCell ref="L104:N104"/>
    <mergeCell ref="O104:Q104"/>
    <mergeCell ref="R104:T104"/>
    <mergeCell ref="A105:B105"/>
    <mergeCell ref="C105:H105"/>
    <mergeCell ref="I105:K105"/>
    <mergeCell ref="L105:N105"/>
    <mergeCell ref="O105:Q105"/>
    <mergeCell ref="R105:T105"/>
    <mergeCell ref="AQ104:AT104"/>
    <mergeCell ref="AU104:AX104"/>
    <mergeCell ref="AA105:AD105"/>
    <mergeCell ref="AE105:AH105"/>
    <mergeCell ref="AI105:AL105"/>
    <mergeCell ref="AM105:AP105"/>
    <mergeCell ref="AQ105:AT105"/>
    <mergeCell ref="AU105:AX105"/>
    <mergeCell ref="AA104:AD104"/>
    <mergeCell ref="AE104:AH104"/>
    <mergeCell ref="AI106:AL106"/>
    <mergeCell ref="AM106:AP106"/>
    <mergeCell ref="A106:B106"/>
    <mergeCell ref="C106:H106"/>
    <mergeCell ref="I106:K106"/>
    <mergeCell ref="L106:N106"/>
    <mergeCell ref="O106:Q106"/>
    <mergeCell ref="R106:T106"/>
    <mergeCell ref="U106:W106"/>
    <mergeCell ref="X106:Z106"/>
    <mergeCell ref="AA106:AD106"/>
    <mergeCell ref="AE106:AH106"/>
    <mergeCell ref="A107:B107"/>
    <mergeCell ref="C107:H107"/>
    <mergeCell ref="I107:K107"/>
    <mergeCell ref="L107:N107"/>
    <mergeCell ref="O107:Q107"/>
    <mergeCell ref="R107:T107"/>
    <mergeCell ref="U107:W107"/>
    <mergeCell ref="X107:Z107"/>
    <mergeCell ref="U104:W104"/>
    <mergeCell ref="X104:Z104"/>
    <mergeCell ref="AQ106:AT106"/>
    <mergeCell ref="AU106:AX106"/>
    <mergeCell ref="AA107:AD107"/>
    <mergeCell ref="AE107:AH107"/>
    <mergeCell ref="AI107:AL107"/>
    <mergeCell ref="AM107:AP107"/>
    <mergeCell ref="AQ107:AT107"/>
    <mergeCell ref="AU107:AX107"/>
    <mergeCell ref="U109:W109"/>
    <mergeCell ref="X109:Z109"/>
    <mergeCell ref="AI108:AL108"/>
    <mergeCell ref="AM108:AP108"/>
    <mergeCell ref="A108:B108"/>
    <mergeCell ref="C108:H108"/>
    <mergeCell ref="I108:K108"/>
    <mergeCell ref="L108:N108"/>
    <mergeCell ref="O108:Q108"/>
    <mergeCell ref="R108:T108"/>
    <mergeCell ref="A109:B109"/>
    <mergeCell ref="C109:H109"/>
    <mergeCell ref="I109:K109"/>
    <mergeCell ref="L109:N109"/>
    <mergeCell ref="O109:Q109"/>
    <mergeCell ref="R109:T109"/>
    <mergeCell ref="AQ108:AT108"/>
    <mergeCell ref="AU108:AX108"/>
    <mergeCell ref="AA109:AD109"/>
    <mergeCell ref="AE109:AH109"/>
    <mergeCell ref="AI109:AL109"/>
    <mergeCell ref="AM109:AP109"/>
    <mergeCell ref="AQ109:AT109"/>
    <mergeCell ref="AU109:AX109"/>
    <mergeCell ref="AA108:AD108"/>
    <mergeCell ref="AE108:AH108"/>
    <mergeCell ref="AI110:AL110"/>
    <mergeCell ref="AM110:AP110"/>
    <mergeCell ref="A110:B110"/>
    <mergeCell ref="C110:H110"/>
    <mergeCell ref="I110:K110"/>
    <mergeCell ref="L110:N110"/>
    <mergeCell ref="O110:Q110"/>
    <mergeCell ref="R110:T110"/>
    <mergeCell ref="U110:W110"/>
    <mergeCell ref="X110:Z110"/>
    <mergeCell ref="AA110:AD110"/>
    <mergeCell ref="AE110:AH110"/>
    <mergeCell ref="A111:B111"/>
    <mergeCell ref="C111:H111"/>
    <mergeCell ref="I111:K111"/>
    <mergeCell ref="L111:N111"/>
    <mergeCell ref="O111:Q111"/>
    <mergeCell ref="R111:T111"/>
    <mergeCell ref="U111:W111"/>
    <mergeCell ref="X111:Z111"/>
    <mergeCell ref="U108:W108"/>
    <mergeCell ref="X108:Z108"/>
    <mergeCell ref="AQ110:AT110"/>
    <mergeCell ref="AU110:AX110"/>
    <mergeCell ref="AA111:AD111"/>
    <mergeCell ref="AE111:AH111"/>
    <mergeCell ref="AI111:AL111"/>
    <mergeCell ref="AM111:AP111"/>
    <mergeCell ref="AQ111:AT111"/>
    <mergeCell ref="AU111:AX111"/>
    <mergeCell ref="U113:W113"/>
    <mergeCell ref="X113:Z113"/>
    <mergeCell ref="AI112:AL112"/>
    <mergeCell ref="AM112:AP112"/>
    <mergeCell ref="A112:B112"/>
    <mergeCell ref="C112:H112"/>
    <mergeCell ref="I112:K112"/>
    <mergeCell ref="L112:N112"/>
    <mergeCell ref="O112:Q112"/>
    <mergeCell ref="R112:T112"/>
    <mergeCell ref="A113:B113"/>
    <mergeCell ref="C113:H113"/>
    <mergeCell ref="I113:K113"/>
    <mergeCell ref="L113:N113"/>
    <mergeCell ref="O113:Q113"/>
    <mergeCell ref="R113:T113"/>
    <mergeCell ref="AQ112:AT112"/>
    <mergeCell ref="AU112:AX112"/>
    <mergeCell ref="AA113:AD113"/>
    <mergeCell ref="AE113:AH113"/>
    <mergeCell ref="AI113:AL113"/>
    <mergeCell ref="AM113:AP113"/>
    <mergeCell ref="AQ113:AT113"/>
    <mergeCell ref="AU113:AX113"/>
    <mergeCell ref="AA112:AD112"/>
    <mergeCell ref="AE112:AH112"/>
    <mergeCell ref="AI114:AL115"/>
    <mergeCell ref="AM114:AP115"/>
    <mergeCell ref="A114:B115"/>
    <mergeCell ref="C114:H115"/>
    <mergeCell ref="I114:K115"/>
    <mergeCell ref="L114:N115"/>
    <mergeCell ref="O114:Q115"/>
    <mergeCell ref="R114:T115"/>
    <mergeCell ref="U114:W115"/>
    <mergeCell ref="X114:Z115"/>
    <mergeCell ref="AA114:AD115"/>
    <mergeCell ref="AE114:AH115"/>
    <mergeCell ref="A116:B117"/>
    <mergeCell ref="C116:H117"/>
    <mergeCell ref="I116:K117"/>
    <mergeCell ref="L116:N117"/>
    <mergeCell ref="O116:Q117"/>
    <mergeCell ref="R116:T117"/>
    <mergeCell ref="U116:W117"/>
    <mergeCell ref="X116:Z117"/>
    <mergeCell ref="U112:W112"/>
    <mergeCell ref="X112:Z112"/>
    <mergeCell ref="X120:Z122"/>
    <mergeCell ref="AA120:AD122"/>
    <mergeCell ref="AQ114:AT115"/>
    <mergeCell ref="AU114:AX115"/>
    <mergeCell ref="AA116:AD117"/>
    <mergeCell ref="AE116:AH117"/>
    <mergeCell ref="AI116:AL117"/>
    <mergeCell ref="AM116:AP117"/>
    <mergeCell ref="AQ116:AT117"/>
    <mergeCell ref="AU116:AX117"/>
    <mergeCell ref="R120:T122"/>
    <mergeCell ref="U120:W122"/>
    <mergeCell ref="AU118:AX119"/>
    <mergeCell ref="A120:B122"/>
    <mergeCell ref="C120:H122"/>
    <mergeCell ref="I120:K122"/>
    <mergeCell ref="L120:N122"/>
    <mergeCell ref="O120:Q122"/>
    <mergeCell ref="A118:J118"/>
    <mergeCell ref="K118:AN119"/>
    <mergeCell ref="AM120:AP122"/>
    <mergeCell ref="AQ120:AT122"/>
    <mergeCell ref="AM123:AP123"/>
    <mergeCell ref="AQ123:AT123"/>
    <mergeCell ref="AE120:AH122"/>
    <mergeCell ref="AI120:AL122"/>
    <mergeCell ref="AU120:AX122"/>
    <mergeCell ref="A123:B123"/>
    <mergeCell ref="C123:H123"/>
    <mergeCell ref="I123:K123"/>
    <mergeCell ref="L123:N123"/>
    <mergeCell ref="O123:Q123"/>
    <mergeCell ref="R123:T123"/>
    <mergeCell ref="U123:W123"/>
    <mergeCell ref="X123:Z123"/>
    <mergeCell ref="AA123:AD123"/>
    <mergeCell ref="AA125:AD125"/>
    <mergeCell ref="AU123:AX123"/>
    <mergeCell ref="A124:B124"/>
    <mergeCell ref="C124:H124"/>
    <mergeCell ref="I124:K124"/>
    <mergeCell ref="L124:N124"/>
    <mergeCell ref="O124:Q124"/>
    <mergeCell ref="AE123:AH123"/>
    <mergeCell ref="AI123:AL123"/>
    <mergeCell ref="AU124:AX124"/>
    <mergeCell ref="A125:B125"/>
    <mergeCell ref="C125:H125"/>
    <mergeCell ref="I125:K125"/>
    <mergeCell ref="L125:N125"/>
    <mergeCell ref="O125:Q125"/>
    <mergeCell ref="X125:Z125"/>
    <mergeCell ref="R125:T125"/>
    <mergeCell ref="U125:W125"/>
    <mergeCell ref="AM125:AP125"/>
    <mergeCell ref="AA124:AD124"/>
    <mergeCell ref="AU125:AX125"/>
    <mergeCell ref="AQ125:AT125"/>
    <mergeCell ref="AM124:AP124"/>
    <mergeCell ref="AQ124:AT124"/>
    <mergeCell ref="AE124:AH124"/>
    <mergeCell ref="AI124:AL124"/>
    <mergeCell ref="AE125:AH125"/>
    <mergeCell ref="AI125:AL125"/>
    <mergeCell ref="C126:H126"/>
    <mergeCell ref="I126:K126"/>
    <mergeCell ref="L126:N126"/>
    <mergeCell ref="O126:Q126"/>
    <mergeCell ref="X126:Z126"/>
    <mergeCell ref="R124:T124"/>
    <mergeCell ref="U124:W124"/>
    <mergeCell ref="X124:Z124"/>
    <mergeCell ref="AU126:AX126"/>
    <mergeCell ref="AI126:AL126"/>
    <mergeCell ref="A126:B126"/>
    <mergeCell ref="AA127:AD127"/>
    <mergeCell ref="R128:T128"/>
    <mergeCell ref="U128:W128"/>
    <mergeCell ref="R127:T127"/>
    <mergeCell ref="U127:W127"/>
    <mergeCell ref="AM126:AP126"/>
    <mergeCell ref="AA126:AD126"/>
    <mergeCell ref="AQ126:AT126"/>
    <mergeCell ref="R126:T126"/>
    <mergeCell ref="U126:W126"/>
    <mergeCell ref="AE126:AH126"/>
    <mergeCell ref="X128:Z128"/>
    <mergeCell ref="AA128:AD128"/>
    <mergeCell ref="AE128:AH128"/>
    <mergeCell ref="AI128:AL128"/>
    <mergeCell ref="AE127:AH127"/>
    <mergeCell ref="AI127:AL127"/>
    <mergeCell ref="AU127:AX127"/>
    <mergeCell ref="A128:B128"/>
    <mergeCell ref="C128:H128"/>
    <mergeCell ref="I128:K128"/>
    <mergeCell ref="L128:N128"/>
    <mergeCell ref="O128:Q128"/>
    <mergeCell ref="AM128:AP128"/>
    <mergeCell ref="AQ128:AT128"/>
    <mergeCell ref="AU128:AX128"/>
    <mergeCell ref="O127:Q127"/>
    <mergeCell ref="A129:B129"/>
    <mergeCell ref="C129:H129"/>
    <mergeCell ref="I129:K129"/>
    <mergeCell ref="L129:N129"/>
    <mergeCell ref="O129:Q129"/>
    <mergeCell ref="R129:T129"/>
    <mergeCell ref="U129:W129"/>
    <mergeCell ref="X129:Z129"/>
    <mergeCell ref="AA129:AD129"/>
    <mergeCell ref="AU129:AX129"/>
    <mergeCell ref="A127:B127"/>
    <mergeCell ref="C127:H127"/>
    <mergeCell ref="I127:K127"/>
    <mergeCell ref="L127:N127"/>
    <mergeCell ref="AM127:AP127"/>
    <mergeCell ref="AQ127:AT127"/>
    <mergeCell ref="X127:Z127"/>
    <mergeCell ref="I130:K130"/>
    <mergeCell ref="L130:N130"/>
    <mergeCell ref="O130:Q130"/>
    <mergeCell ref="AE129:AH129"/>
    <mergeCell ref="AU130:AX130"/>
    <mergeCell ref="A131:B131"/>
    <mergeCell ref="C131:H131"/>
    <mergeCell ref="I131:K131"/>
    <mergeCell ref="L131:N131"/>
    <mergeCell ref="O131:Q131"/>
    <mergeCell ref="X131:Z131"/>
    <mergeCell ref="AA131:AD131"/>
    <mergeCell ref="AQ130:AT130"/>
    <mergeCell ref="AE130:AH130"/>
    <mergeCell ref="AI130:AL130"/>
    <mergeCell ref="AM129:AP129"/>
    <mergeCell ref="AQ129:AT129"/>
    <mergeCell ref="R131:T131"/>
    <mergeCell ref="U131:W131"/>
    <mergeCell ref="R130:T130"/>
    <mergeCell ref="U130:W130"/>
    <mergeCell ref="X130:Z130"/>
    <mergeCell ref="AI129:AL129"/>
    <mergeCell ref="AM130:AP130"/>
    <mergeCell ref="AU131:AX131"/>
    <mergeCell ref="AI132:AL132"/>
    <mergeCell ref="AE131:AH131"/>
    <mergeCell ref="AI131:AL131"/>
    <mergeCell ref="X133:Z133"/>
    <mergeCell ref="AA133:AD133"/>
    <mergeCell ref="AA130:AD130"/>
    <mergeCell ref="AE133:AH133"/>
    <mergeCell ref="AQ131:AT131"/>
    <mergeCell ref="U132:W132"/>
    <mergeCell ref="AU132:AX132"/>
    <mergeCell ref="AM132:AP132"/>
    <mergeCell ref="AQ132:AT132"/>
    <mergeCell ref="AM133:AP133"/>
    <mergeCell ref="AM131:AP131"/>
    <mergeCell ref="U133:W133"/>
    <mergeCell ref="A132:B132"/>
    <mergeCell ref="C132:H132"/>
    <mergeCell ref="I132:K132"/>
    <mergeCell ref="L132:N132"/>
    <mergeCell ref="AE132:AH132"/>
    <mergeCell ref="AI133:AL133"/>
    <mergeCell ref="X132:Z132"/>
    <mergeCell ref="AA132:AD132"/>
    <mergeCell ref="A133:B133"/>
    <mergeCell ref="C133:H133"/>
    <mergeCell ref="I133:K133"/>
    <mergeCell ref="L133:N133"/>
    <mergeCell ref="O132:Q132"/>
    <mergeCell ref="R132:T132"/>
    <mergeCell ref="AU133:AX133"/>
    <mergeCell ref="A130:B130"/>
    <mergeCell ref="C130:H130"/>
    <mergeCell ref="O133:Q133"/>
    <mergeCell ref="R133:T133"/>
    <mergeCell ref="X135:Z135"/>
    <mergeCell ref="AA135:AD135"/>
    <mergeCell ref="X134:Z134"/>
    <mergeCell ref="AA134:AD134"/>
    <mergeCell ref="AM134:AP134"/>
    <mergeCell ref="AQ134:AT134"/>
    <mergeCell ref="AU134:AX134"/>
    <mergeCell ref="A135:B135"/>
    <mergeCell ref="C135:H135"/>
    <mergeCell ref="I135:K135"/>
    <mergeCell ref="L135:N135"/>
    <mergeCell ref="O135:Q135"/>
    <mergeCell ref="R135:T135"/>
    <mergeCell ref="U135:W135"/>
    <mergeCell ref="AE134:AH134"/>
    <mergeCell ref="AI134:AL134"/>
    <mergeCell ref="AU135:AX135"/>
    <mergeCell ref="AQ133:AT133"/>
    <mergeCell ref="AE135:AH135"/>
    <mergeCell ref="AI135:AL135"/>
    <mergeCell ref="AM135:AP135"/>
    <mergeCell ref="AQ135:AT135"/>
    <mergeCell ref="L137:N137"/>
    <mergeCell ref="O137:Q137"/>
    <mergeCell ref="X137:Z137"/>
    <mergeCell ref="AA137:AD137"/>
    <mergeCell ref="AM137:AP137"/>
    <mergeCell ref="AQ137:AT137"/>
    <mergeCell ref="AM136:AP136"/>
    <mergeCell ref="AQ136:AT136"/>
    <mergeCell ref="AE136:AH136"/>
    <mergeCell ref="AI136:AL136"/>
    <mergeCell ref="AE137:AH137"/>
    <mergeCell ref="AI137:AL137"/>
    <mergeCell ref="X136:Z136"/>
    <mergeCell ref="AA136:AD136"/>
    <mergeCell ref="A134:B134"/>
    <mergeCell ref="C134:H134"/>
    <mergeCell ref="I134:K134"/>
    <mergeCell ref="L134:N134"/>
    <mergeCell ref="O134:Q134"/>
    <mergeCell ref="R134:T134"/>
    <mergeCell ref="U134:W134"/>
    <mergeCell ref="U138:W138"/>
    <mergeCell ref="R137:T137"/>
    <mergeCell ref="U137:W137"/>
    <mergeCell ref="R136:T136"/>
    <mergeCell ref="U136:W136"/>
    <mergeCell ref="AU137:AX137"/>
    <mergeCell ref="A138:B138"/>
    <mergeCell ref="C138:H138"/>
    <mergeCell ref="I138:K138"/>
    <mergeCell ref="L138:N138"/>
    <mergeCell ref="O138:Q138"/>
    <mergeCell ref="X138:Z138"/>
    <mergeCell ref="AA138:AD138"/>
    <mergeCell ref="AU138:AX138"/>
    <mergeCell ref="AI138:AL138"/>
    <mergeCell ref="A139:B139"/>
    <mergeCell ref="C139:H139"/>
    <mergeCell ref="I139:K139"/>
    <mergeCell ref="L139:N139"/>
    <mergeCell ref="AM139:AP139"/>
    <mergeCell ref="AQ139:AT139"/>
    <mergeCell ref="X139:Z139"/>
    <mergeCell ref="AA139:AD139"/>
    <mergeCell ref="A136:B136"/>
    <mergeCell ref="C136:H136"/>
    <mergeCell ref="I136:K136"/>
    <mergeCell ref="L136:N136"/>
    <mergeCell ref="O136:Q136"/>
    <mergeCell ref="AU136:AX136"/>
    <mergeCell ref="A137:B137"/>
    <mergeCell ref="C137:H137"/>
    <mergeCell ref="I137:K137"/>
    <mergeCell ref="AU141:AX141"/>
    <mergeCell ref="A142:B142"/>
    <mergeCell ref="C142:H142"/>
    <mergeCell ref="I142:K142"/>
    <mergeCell ref="L142:N142"/>
    <mergeCell ref="O142:Q142"/>
    <mergeCell ref="AE141:AH141"/>
    <mergeCell ref="AU142:AX142"/>
    <mergeCell ref="R140:T140"/>
    <mergeCell ref="U140:W140"/>
    <mergeCell ref="R139:T139"/>
    <mergeCell ref="U139:W139"/>
    <mergeCell ref="AM138:AP138"/>
    <mergeCell ref="AQ138:AT138"/>
    <mergeCell ref="AE138:AH138"/>
    <mergeCell ref="X140:Z140"/>
    <mergeCell ref="AA140:AD140"/>
    <mergeCell ref="AE140:AH140"/>
    <mergeCell ref="AI140:AL140"/>
    <mergeCell ref="AE139:AH139"/>
    <mergeCell ref="AI139:AL139"/>
    <mergeCell ref="AU139:AX139"/>
    <mergeCell ref="A140:B140"/>
    <mergeCell ref="C140:H140"/>
    <mergeCell ref="I140:K140"/>
    <mergeCell ref="L140:N140"/>
    <mergeCell ref="O140:Q140"/>
    <mergeCell ref="AM140:AP140"/>
    <mergeCell ref="AQ140:AT140"/>
    <mergeCell ref="AU140:AX140"/>
    <mergeCell ref="O139:Q139"/>
    <mergeCell ref="R138:T138"/>
    <mergeCell ref="AQ142:AT142"/>
    <mergeCell ref="AE142:AH142"/>
    <mergeCell ref="AI142:AL142"/>
    <mergeCell ref="AM141:AP141"/>
    <mergeCell ref="AQ141:AT141"/>
    <mergeCell ref="R142:T142"/>
    <mergeCell ref="U142:W142"/>
    <mergeCell ref="X142:Z142"/>
    <mergeCell ref="AI141:AL141"/>
    <mergeCell ref="AM142:AP142"/>
    <mergeCell ref="A141:B141"/>
    <mergeCell ref="C141:H141"/>
    <mergeCell ref="I141:K141"/>
    <mergeCell ref="L141:N141"/>
    <mergeCell ref="O141:Q141"/>
    <mergeCell ref="R141:T141"/>
    <mergeCell ref="U141:W141"/>
    <mergeCell ref="X141:Z141"/>
    <mergeCell ref="AA141:AD141"/>
    <mergeCell ref="AA142:AD142"/>
    <mergeCell ref="AA144:AD144"/>
    <mergeCell ref="AU143:AX143"/>
    <mergeCell ref="AQ145:AT145"/>
    <mergeCell ref="AI144:AL144"/>
    <mergeCell ref="AE143:AH143"/>
    <mergeCell ref="AI143:AL143"/>
    <mergeCell ref="X145:Z145"/>
    <mergeCell ref="AA145:AD145"/>
    <mergeCell ref="AE145:AH145"/>
    <mergeCell ref="AQ143:AT143"/>
    <mergeCell ref="AU144:AX144"/>
    <mergeCell ref="AQ144:AT144"/>
    <mergeCell ref="AM145:AP145"/>
    <mergeCell ref="AM143:AP143"/>
    <mergeCell ref="AE146:AH146"/>
    <mergeCell ref="AI146:AL146"/>
    <mergeCell ref="A143:B143"/>
    <mergeCell ref="C143:H143"/>
    <mergeCell ref="I143:K143"/>
    <mergeCell ref="L143:N143"/>
    <mergeCell ref="O143:Q143"/>
    <mergeCell ref="X143:Z143"/>
    <mergeCell ref="R143:T143"/>
    <mergeCell ref="U143:W143"/>
    <mergeCell ref="AA143:AD143"/>
    <mergeCell ref="AU147:AX147"/>
    <mergeCell ref="A144:B144"/>
    <mergeCell ref="C144:H144"/>
    <mergeCell ref="I144:K144"/>
    <mergeCell ref="L144:N144"/>
    <mergeCell ref="AE144:AH144"/>
    <mergeCell ref="AI145:AL145"/>
    <mergeCell ref="X144:Z144"/>
    <mergeCell ref="A145:B145"/>
    <mergeCell ref="C145:H145"/>
    <mergeCell ref="I145:K145"/>
    <mergeCell ref="L145:N145"/>
    <mergeCell ref="O144:Q144"/>
    <mergeCell ref="R144:T144"/>
    <mergeCell ref="AU145:AX145"/>
    <mergeCell ref="A146:B146"/>
    <mergeCell ref="C146:H146"/>
    <mergeCell ref="I146:K146"/>
    <mergeCell ref="L146:N146"/>
    <mergeCell ref="O146:Q146"/>
    <mergeCell ref="R146:T146"/>
    <mergeCell ref="U146:W146"/>
    <mergeCell ref="O145:Q145"/>
    <mergeCell ref="R145:T145"/>
    <mergeCell ref="U145:W145"/>
    <mergeCell ref="X146:Z146"/>
    <mergeCell ref="AA146:AD146"/>
    <mergeCell ref="AM146:AP146"/>
    <mergeCell ref="AQ146:AT146"/>
    <mergeCell ref="AU146:AX146"/>
    <mergeCell ref="U144:W144"/>
    <mergeCell ref="AM144:AP144"/>
    <mergeCell ref="O148:Q148"/>
    <mergeCell ref="AE147:AH147"/>
    <mergeCell ref="AI147:AL147"/>
    <mergeCell ref="AM147:AP147"/>
    <mergeCell ref="AQ147:AT147"/>
    <mergeCell ref="AU148:AX148"/>
    <mergeCell ref="A149:B149"/>
    <mergeCell ref="C149:H149"/>
    <mergeCell ref="I149:K149"/>
    <mergeCell ref="L149:N149"/>
    <mergeCell ref="O149:Q149"/>
    <mergeCell ref="X149:Z149"/>
    <mergeCell ref="AA149:AD149"/>
    <mergeCell ref="AM149:AP149"/>
    <mergeCell ref="AQ149:AT149"/>
    <mergeCell ref="AM148:AP148"/>
    <mergeCell ref="AQ148:AT148"/>
    <mergeCell ref="AE148:AH148"/>
    <mergeCell ref="AI148:AL148"/>
    <mergeCell ref="AE149:AH149"/>
    <mergeCell ref="AI149:AL149"/>
    <mergeCell ref="X148:Z148"/>
    <mergeCell ref="AA148:AD148"/>
    <mergeCell ref="X147:Z147"/>
    <mergeCell ref="AA147:AD147"/>
    <mergeCell ref="A147:B147"/>
    <mergeCell ref="C147:H147"/>
    <mergeCell ref="I147:K147"/>
    <mergeCell ref="L147:N147"/>
    <mergeCell ref="O147:Q147"/>
    <mergeCell ref="R147:T147"/>
    <mergeCell ref="U147:W147"/>
    <mergeCell ref="R150:T150"/>
    <mergeCell ref="U150:W150"/>
    <mergeCell ref="R149:T149"/>
    <mergeCell ref="U149:W149"/>
    <mergeCell ref="R148:T148"/>
    <mergeCell ref="U148:W148"/>
    <mergeCell ref="AU149:AX149"/>
    <mergeCell ref="A150:B150"/>
    <mergeCell ref="C150:H150"/>
    <mergeCell ref="I150:K150"/>
    <mergeCell ref="L150:N150"/>
    <mergeCell ref="O150:Q150"/>
    <mergeCell ref="X150:Z150"/>
    <mergeCell ref="AA150:AD150"/>
    <mergeCell ref="AU150:AX150"/>
    <mergeCell ref="AI150:AL150"/>
    <mergeCell ref="U151:W151"/>
    <mergeCell ref="AM150:AP150"/>
    <mergeCell ref="AQ150:AT150"/>
    <mergeCell ref="A151:B151"/>
    <mergeCell ref="C151:H151"/>
    <mergeCell ref="I151:K151"/>
    <mergeCell ref="L151:N151"/>
    <mergeCell ref="AM151:AP151"/>
    <mergeCell ref="AQ151:AT151"/>
    <mergeCell ref="X151:Z151"/>
    <mergeCell ref="AE150:AH150"/>
    <mergeCell ref="AU151:AX151"/>
    <mergeCell ref="A148:B148"/>
    <mergeCell ref="C148:H148"/>
    <mergeCell ref="I148:K148"/>
    <mergeCell ref="L148:N148"/>
    <mergeCell ref="O151:Q151"/>
    <mergeCell ref="R151:T151"/>
    <mergeCell ref="AU153:AX154"/>
    <mergeCell ref="A155:B156"/>
    <mergeCell ref="C155:H156"/>
    <mergeCell ref="I155:K156"/>
    <mergeCell ref="L155:N156"/>
    <mergeCell ref="O155:Q156"/>
    <mergeCell ref="AE155:AH156"/>
    <mergeCell ref="AI155:AL156"/>
    <mergeCell ref="AE153:AH154"/>
    <mergeCell ref="A153:B154"/>
    <mergeCell ref="AI153:AL154"/>
    <mergeCell ref="AM153:AP154"/>
    <mergeCell ref="AQ153:AT154"/>
    <mergeCell ref="X153:Z154"/>
    <mergeCell ref="AA153:AD154"/>
    <mergeCell ref="X152:Z152"/>
    <mergeCell ref="AA152:AD152"/>
    <mergeCell ref="AE152:AH152"/>
    <mergeCell ref="AI152:AL152"/>
    <mergeCell ref="AE151:AH151"/>
    <mergeCell ref="AI151:AL151"/>
    <mergeCell ref="AA151:AD151"/>
    <mergeCell ref="A152:B152"/>
    <mergeCell ref="C152:H152"/>
    <mergeCell ref="I152:K152"/>
    <mergeCell ref="L152:N152"/>
    <mergeCell ref="O152:Q152"/>
    <mergeCell ref="AM152:AP152"/>
    <mergeCell ref="R152:T152"/>
    <mergeCell ref="U152:W152"/>
    <mergeCell ref="AM155:AP156"/>
    <mergeCell ref="AQ155:AT156"/>
    <mergeCell ref="U153:W154"/>
    <mergeCell ref="A157:J157"/>
    <mergeCell ref="K157:AN158"/>
    <mergeCell ref="AI159:AL161"/>
    <mergeCell ref="AM159:AP161"/>
    <mergeCell ref="AU157:AX158"/>
    <mergeCell ref="R155:T156"/>
    <mergeCell ref="U155:W156"/>
    <mergeCell ref="A159:B161"/>
    <mergeCell ref="C159:H161"/>
    <mergeCell ref="I159:K161"/>
    <mergeCell ref="L159:N161"/>
    <mergeCell ref="O159:Q161"/>
    <mergeCell ref="AQ152:AT152"/>
    <mergeCell ref="AU152:AX152"/>
    <mergeCell ref="C153:H154"/>
    <mergeCell ref="I153:K154"/>
    <mergeCell ref="L153:N154"/>
    <mergeCell ref="O153:Q154"/>
    <mergeCell ref="R153:T154"/>
    <mergeCell ref="X159:Z161"/>
    <mergeCell ref="AQ159:AT161"/>
    <mergeCell ref="AQ162:AT162"/>
    <mergeCell ref="AU159:AX161"/>
    <mergeCell ref="X155:Z156"/>
    <mergeCell ref="AA155:AD156"/>
    <mergeCell ref="AU155:AX156"/>
    <mergeCell ref="AA159:AD161"/>
    <mergeCell ref="AE159:AH161"/>
    <mergeCell ref="U163:W163"/>
    <mergeCell ref="X163:Z163"/>
    <mergeCell ref="AI162:AL162"/>
    <mergeCell ref="AM162:AP162"/>
    <mergeCell ref="A162:B162"/>
    <mergeCell ref="C162:H162"/>
    <mergeCell ref="I162:K162"/>
    <mergeCell ref="L162:N162"/>
    <mergeCell ref="O162:Q162"/>
    <mergeCell ref="R162:T162"/>
    <mergeCell ref="A163:B163"/>
    <mergeCell ref="C163:H163"/>
    <mergeCell ref="I163:K163"/>
    <mergeCell ref="L163:N163"/>
    <mergeCell ref="O163:Q163"/>
    <mergeCell ref="R163:T163"/>
    <mergeCell ref="AU162:AX162"/>
    <mergeCell ref="AA163:AD163"/>
    <mergeCell ref="AE163:AH163"/>
    <mergeCell ref="AI163:AL163"/>
    <mergeCell ref="AM163:AP163"/>
    <mergeCell ref="R159:T161"/>
    <mergeCell ref="U159:W161"/>
    <mergeCell ref="AQ163:AT163"/>
    <mergeCell ref="AU163:AX163"/>
    <mergeCell ref="AA162:AD162"/>
    <mergeCell ref="AE162:AH162"/>
    <mergeCell ref="AI164:AL164"/>
    <mergeCell ref="AM164:AP164"/>
    <mergeCell ref="A164:B164"/>
    <mergeCell ref="C164:H164"/>
    <mergeCell ref="I164:K164"/>
    <mergeCell ref="L164:N164"/>
    <mergeCell ref="O164:Q164"/>
    <mergeCell ref="R164:T164"/>
    <mergeCell ref="U164:W164"/>
    <mergeCell ref="X164:Z164"/>
    <mergeCell ref="AA164:AD164"/>
    <mergeCell ref="AE164:AH164"/>
    <mergeCell ref="A165:B165"/>
    <mergeCell ref="C165:H165"/>
    <mergeCell ref="I165:K165"/>
    <mergeCell ref="L165:N165"/>
    <mergeCell ref="O165:Q165"/>
    <mergeCell ref="R165:T165"/>
    <mergeCell ref="U165:W165"/>
    <mergeCell ref="X165:Z165"/>
    <mergeCell ref="U162:W162"/>
    <mergeCell ref="X162:Z162"/>
    <mergeCell ref="AQ164:AT164"/>
    <mergeCell ref="AU164:AX164"/>
    <mergeCell ref="AA165:AD165"/>
    <mergeCell ref="AE165:AH165"/>
    <mergeCell ref="AI165:AL165"/>
    <mergeCell ref="AM165:AP165"/>
    <mergeCell ref="AQ165:AT165"/>
    <mergeCell ref="AU165:AX165"/>
    <mergeCell ref="U167:W167"/>
    <mergeCell ref="X167:Z167"/>
    <mergeCell ref="AI166:AL166"/>
    <mergeCell ref="AM166:AP166"/>
    <mergeCell ref="A166:B166"/>
    <mergeCell ref="C166:H166"/>
    <mergeCell ref="I166:K166"/>
    <mergeCell ref="L166:N166"/>
    <mergeCell ref="O166:Q166"/>
    <mergeCell ref="R166:T166"/>
    <mergeCell ref="A167:B167"/>
    <mergeCell ref="C167:H167"/>
    <mergeCell ref="I167:K167"/>
    <mergeCell ref="L167:N167"/>
    <mergeCell ref="O167:Q167"/>
    <mergeCell ref="R167:T167"/>
    <mergeCell ref="AQ166:AT166"/>
    <mergeCell ref="AU166:AX166"/>
    <mergeCell ref="AA167:AD167"/>
    <mergeCell ref="AE167:AH167"/>
    <mergeCell ref="AI167:AL167"/>
    <mergeCell ref="AM167:AP167"/>
    <mergeCell ref="AQ167:AT167"/>
    <mergeCell ref="AU167:AX167"/>
    <mergeCell ref="AA166:AD166"/>
    <mergeCell ref="AE166:AH166"/>
    <mergeCell ref="AI168:AL168"/>
    <mergeCell ref="AM168:AP168"/>
    <mergeCell ref="A168:B168"/>
    <mergeCell ref="C168:H168"/>
    <mergeCell ref="I168:K168"/>
    <mergeCell ref="L168:N168"/>
    <mergeCell ref="O168:Q168"/>
    <mergeCell ref="R168:T168"/>
    <mergeCell ref="U168:W168"/>
    <mergeCell ref="X168:Z168"/>
    <mergeCell ref="AA168:AD168"/>
    <mergeCell ref="AE168:AH168"/>
    <mergeCell ref="A169:B169"/>
    <mergeCell ref="C169:H169"/>
    <mergeCell ref="I169:K169"/>
    <mergeCell ref="L169:N169"/>
    <mergeCell ref="O169:Q169"/>
    <mergeCell ref="R169:T169"/>
    <mergeCell ref="U169:W169"/>
    <mergeCell ref="X169:Z169"/>
    <mergeCell ref="U166:W166"/>
    <mergeCell ref="X166:Z166"/>
    <mergeCell ref="AQ168:AT168"/>
    <mergeCell ref="AU168:AX168"/>
    <mergeCell ref="AA169:AD169"/>
    <mergeCell ref="AE169:AH169"/>
    <mergeCell ref="AI169:AL169"/>
    <mergeCell ref="AM169:AP169"/>
    <mergeCell ref="AQ169:AT169"/>
    <mergeCell ref="AU169:AX169"/>
    <mergeCell ref="U171:W171"/>
    <mergeCell ref="X171:Z171"/>
    <mergeCell ref="AI170:AL170"/>
    <mergeCell ref="AM170:AP170"/>
    <mergeCell ref="A170:B170"/>
    <mergeCell ref="C170:H170"/>
    <mergeCell ref="I170:K170"/>
    <mergeCell ref="L170:N170"/>
    <mergeCell ref="O170:Q170"/>
    <mergeCell ref="R170:T170"/>
    <mergeCell ref="A171:B171"/>
    <mergeCell ref="C171:H171"/>
    <mergeCell ref="I171:K171"/>
    <mergeCell ref="L171:N171"/>
    <mergeCell ref="O171:Q171"/>
    <mergeCell ref="R171:T171"/>
    <mergeCell ref="AQ170:AT170"/>
    <mergeCell ref="AU170:AX170"/>
    <mergeCell ref="AA171:AD171"/>
    <mergeCell ref="AE171:AH171"/>
    <mergeCell ref="AI171:AL171"/>
    <mergeCell ref="AM171:AP171"/>
    <mergeCell ref="AQ171:AT171"/>
    <mergeCell ref="AU171:AX171"/>
    <mergeCell ref="AA170:AD170"/>
    <mergeCell ref="AE170:AH170"/>
    <mergeCell ref="AI172:AL172"/>
    <mergeCell ref="AM172:AP172"/>
    <mergeCell ref="A172:B172"/>
    <mergeCell ref="C172:H172"/>
    <mergeCell ref="I172:K172"/>
    <mergeCell ref="L172:N172"/>
    <mergeCell ref="O172:Q172"/>
    <mergeCell ref="R172:T172"/>
    <mergeCell ref="U172:W172"/>
    <mergeCell ref="X172:Z172"/>
    <mergeCell ref="AA172:AD172"/>
    <mergeCell ref="AE172:AH172"/>
    <mergeCell ref="A173:B173"/>
    <mergeCell ref="C173:H173"/>
    <mergeCell ref="I173:K173"/>
    <mergeCell ref="L173:N173"/>
    <mergeCell ref="O173:Q173"/>
    <mergeCell ref="R173:T173"/>
    <mergeCell ref="U173:W173"/>
    <mergeCell ref="X173:Z173"/>
    <mergeCell ref="U170:W170"/>
    <mergeCell ref="X170:Z170"/>
    <mergeCell ref="AQ172:AT172"/>
    <mergeCell ref="AU172:AX172"/>
    <mergeCell ref="AA173:AD173"/>
    <mergeCell ref="AE173:AH173"/>
    <mergeCell ref="AI173:AL173"/>
    <mergeCell ref="AM173:AP173"/>
    <mergeCell ref="AQ173:AT173"/>
    <mergeCell ref="AU173:AX173"/>
    <mergeCell ref="U175:W175"/>
    <mergeCell ref="X175:Z175"/>
    <mergeCell ref="AI174:AL174"/>
    <mergeCell ref="AM174:AP174"/>
    <mergeCell ref="A174:B174"/>
    <mergeCell ref="C174:H174"/>
    <mergeCell ref="I174:K174"/>
    <mergeCell ref="L174:N174"/>
    <mergeCell ref="O174:Q174"/>
    <mergeCell ref="R174:T174"/>
    <mergeCell ref="A175:B175"/>
    <mergeCell ref="C175:H175"/>
    <mergeCell ref="I175:K175"/>
    <mergeCell ref="L175:N175"/>
    <mergeCell ref="O175:Q175"/>
    <mergeCell ref="R175:T175"/>
    <mergeCell ref="AQ174:AT174"/>
    <mergeCell ref="AU174:AX174"/>
    <mergeCell ref="AA175:AD175"/>
    <mergeCell ref="AE175:AH175"/>
    <mergeCell ref="AI175:AL175"/>
    <mergeCell ref="AM175:AP175"/>
    <mergeCell ref="AQ175:AT175"/>
    <mergeCell ref="AU175:AX175"/>
    <mergeCell ref="AA174:AD174"/>
    <mergeCell ref="AE174:AH174"/>
    <mergeCell ref="AI176:AL176"/>
    <mergeCell ref="AM176:AP176"/>
    <mergeCell ref="A176:B176"/>
    <mergeCell ref="C176:H176"/>
    <mergeCell ref="I176:K176"/>
    <mergeCell ref="L176:N176"/>
    <mergeCell ref="O176:Q176"/>
    <mergeCell ref="R176:T176"/>
    <mergeCell ref="U176:W176"/>
    <mergeCell ref="X176:Z176"/>
    <mergeCell ref="AA176:AD176"/>
    <mergeCell ref="AE176:AH176"/>
    <mergeCell ref="A177:B177"/>
    <mergeCell ref="C177:H177"/>
    <mergeCell ref="I177:K177"/>
    <mergeCell ref="L177:N177"/>
    <mergeCell ref="O177:Q177"/>
    <mergeCell ref="R177:T177"/>
    <mergeCell ref="U177:W177"/>
    <mergeCell ref="X177:Z177"/>
    <mergeCell ref="U174:W174"/>
    <mergeCell ref="X174:Z174"/>
    <mergeCell ref="AQ176:AT176"/>
    <mergeCell ref="AU176:AX176"/>
    <mergeCell ref="AA177:AD177"/>
    <mergeCell ref="AE177:AH177"/>
    <mergeCell ref="AI177:AL177"/>
    <mergeCell ref="AM177:AP177"/>
    <mergeCell ref="AQ177:AT177"/>
    <mergeCell ref="AU177:AX177"/>
    <mergeCell ref="U179:W179"/>
    <mergeCell ref="X179:Z179"/>
    <mergeCell ref="AI178:AL178"/>
    <mergeCell ref="AM178:AP178"/>
    <mergeCell ref="A178:B178"/>
    <mergeCell ref="C178:H178"/>
    <mergeCell ref="I178:K178"/>
    <mergeCell ref="L178:N178"/>
    <mergeCell ref="O178:Q178"/>
    <mergeCell ref="R178:T178"/>
    <mergeCell ref="A179:B179"/>
    <mergeCell ref="C179:H179"/>
    <mergeCell ref="I179:K179"/>
    <mergeCell ref="L179:N179"/>
    <mergeCell ref="O179:Q179"/>
    <mergeCell ref="R179:T179"/>
    <mergeCell ref="AQ178:AT178"/>
    <mergeCell ref="AU178:AX178"/>
    <mergeCell ref="AA179:AD179"/>
    <mergeCell ref="AE179:AH179"/>
    <mergeCell ref="AI179:AL179"/>
    <mergeCell ref="AM179:AP179"/>
    <mergeCell ref="AQ179:AT179"/>
    <mergeCell ref="AU179:AX179"/>
    <mergeCell ref="AA178:AD178"/>
    <mergeCell ref="AE178:AH178"/>
    <mergeCell ref="AI180:AL180"/>
    <mergeCell ref="AM180:AP180"/>
    <mergeCell ref="A180:B180"/>
    <mergeCell ref="C180:H180"/>
    <mergeCell ref="I180:K180"/>
    <mergeCell ref="L180:N180"/>
    <mergeCell ref="O180:Q180"/>
    <mergeCell ref="R180:T180"/>
    <mergeCell ref="U180:W180"/>
    <mergeCell ref="X180:Z180"/>
    <mergeCell ref="AA180:AD180"/>
    <mergeCell ref="AE180:AH180"/>
    <mergeCell ref="A181:B181"/>
    <mergeCell ref="C181:H181"/>
    <mergeCell ref="I181:K181"/>
    <mergeCell ref="L181:N181"/>
    <mergeCell ref="O181:Q181"/>
    <mergeCell ref="R181:T181"/>
    <mergeCell ref="U181:W181"/>
    <mergeCell ref="X181:Z181"/>
    <mergeCell ref="U178:W178"/>
    <mergeCell ref="X178:Z178"/>
    <mergeCell ref="AQ180:AT180"/>
    <mergeCell ref="AU180:AX180"/>
    <mergeCell ref="AA181:AD181"/>
    <mergeCell ref="AE181:AH181"/>
    <mergeCell ref="AI181:AL181"/>
    <mergeCell ref="AM181:AP181"/>
    <mergeCell ref="AQ181:AT181"/>
    <mergeCell ref="AU181:AX181"/>
    <mergeCell ref="U183:W183"/>
    <mergeCell ref="X183:Z183"/>
    <mergeCell ref="AI182:AL182"/>
    <mergeCell ref="AM182:AP182"/>
    <mergeCell ref="A182:B182"/>
    <mergeCell ref="C182:H182"/>
    <mergeCell ref="I182:K182"/>
    <mergeCell ref="L182:N182"/>
    <mergeCell ref="O182:Q182"/>
    <mergeCell ref="R182:T182"/>
    <mergeCell ref="A183:B183"/>
    <mergeCell ref="C183:H183"/>
    <mergeCell ref="I183:K183"/>
    <mergeCell ref="L183:N183"/>
    <mergeCell ref="O183:Q183"/>
    <mergeCell ref="R183:T183"/>
    <mergeCell ref="AQ182:AT182"/>
    <mergeCell ref="AU182:AX182"/>
    <mergeCell ref="AA183:AD183"/>
    <mergeCell ref="AE183:AH183"/>
    <mergeCell ref="AI183:AL183"/>
    <mergeCell ref="AM183:AP183"/>
    <mergeCell ref="AQ183:AT183"/>
    <mergeCell ref="AU183:AX183"/>
    <mergeCell ref="AA182:AD182"/>
    <mergeCell ref="AE182:AH182"/>
    <mergeCell ref="AI184:AL184"/>
    <mergeCell ref="AM184:AP184"/>
    <mergeCell ref="A184:B184"/>
    <mergeCell ref="C184:H184"/>
    <mergeCell ref="I184:K184"/>
    <mergeCell ref="L184:N184"/>
    <mergeCell ref="O184:Q184"/>
    <mergeCell ref="R184:T184"/>
    <mergeCell ref="U184:W184"/>
    <mergeCell ref="X184:Z184"/>
    <mergeCell ref="AA184:AD184"/>
    <mergeCell ref="AE184:AH184"/>
    <mergeCell ref="A185:B185"/>
    <mergeCell ref="C185:H185"/>
    <mergeCell ref="I185:K185"/>
    <mergeCell ref="L185:N185"/>
    <mergeCell ref="O185:Q185"/>
    <mergeCell ref="R185:T185"/>
    <mergeCell ref="U185:W185"/>
    <mergeCell ref="X185:Z185"/>
    <mergeCell ref="U182:W182"/>
    <mergeCell ref="X182:Z182"/>
    <mergeCell ref="AQ184:AT184"/>
    <mergeCell ref="AU184:AX184"/>
    <mergeCell ref="AA185:AD185"/>
    <mergeCell ref="AE185:AH185"/>
    <mergeCell ref="AI185:AL185"/>
    <mergeCell ref="AM185:AP185"/>
    <mergeCell ref="AQ185:AT185"/>
    <mergeCell ref="AU185:AX185"/>
    <mergeCell ref="U187:W187"/>
    <mergeCell ref="X187:Z187"/>
    <mergeCell ref="AI186:AL186"/>
    <mergeCell ref="AM186:AP186"/>
    <mergeCell ref="A186:B186"/>
    <mergeCell ref="C186:H186"/>
    <mergeCell ref="I186:K186"/>
    <mergeCell ref="L186:N186"/>
    <mergeCell ref="O186:Q186"/>
    <mergeCell ref="R186:T186"/>
    <mergeCell ref="A187:B187"/>
    <mergeCell ref="C187:H187"/>
    <mergeCell ref="I187:K187"/>
    <mergeCell ref="L187:N187"/>
    <mergeCell ref="O187:Q187"/>
    <mergeCell ref="R187:T187"/>
    <mergeCell ref="AQ186:AT186"/>
    <mergeCell ref="AU186:AX186"/>
    <mergeCell ref="AA187:AD187"/>
    <mergeCell ref="AE187:AH187"/>
    <mergeCell ref="AI187:AL187"/>
    <mergeCell ref="AM187:AP187"/>
    <mergeCell ref="AQ187:AT187"/>
    <mergeCell ref="AU187:AX187"/>
    <mergeCell ref="AA186:AD186"/>
    <mergeCell ref="AE186:AH186"/>
    <mergeCell ref="AI188:AL188"/>
    <mergeCell ref="AM188:AP188"/>
    <mergeCell ref="A188:B188"/>
    <mergeCell ref="C188:H188"/>
    <mergeCell ref="I188:K188"/>
    <mergeCell ref="L188:N188"/>
    <mergeCell ref="O188:Q188"/>
    <mergeCell ref="R188:T188"/>
    <mergeCell ref="U188:W188"/>
    <mergeCell ref="X188:Z188"/>
    <mergeCell ref="AA188:AD188"/>
    <mergeCell ref="AE188:AH188"/>
    <mergeCell ref="A189:B189"/>
    <mergeCell ref="C189:H189"/>
    <mergeCell ref="I189:K189"/>
    <mergeCell ref="L189:N189"/>
    <mergeCell ref="O189:Q189"/>
    <mergeCell ref="R189:T189"/>
    <mergeCell ref="U189:W189"/>
    <mergeCell ref="X189:Z189"/>
    <mergeCell ref="U186:W186"/>
    <mergeCell ref="X186:Z186"/>
    <mergeCell ref="AQ188:AT188"/>
    <mergeCell ref="AU188:AX188"/>
    <mergeCell ref="AA189:AD189"/>
    <mergeCell ref="AE189:AH189"/>
    <mergeCell ref="AI189:AL189"/>
    <mergeCell ref="AM189:AP189"/>
    <mergeCell ref="AQ189:AT189"/>
    <mergeCell ref="AU189:AX189"/>
    <mergeCell ref="U191:W191"/>
    <mergeCell ref="X191:Z191"/>
    <mergeCell ref="AI190:AL190"/>
    <mergeCell ref="AM190:AP190"/>
    <mergeCell ref="A190:B190"/>
    <mergeCell ref="C190:H190"/>
    <mergeCell ref="I190:K190"/>
    <mergeCell ref="L190:N190"/>
    <mergeCell ref="O190:Q190"/>
    <mergeCell ref="R190:T190"/>
    <mergeCell ref="A191:B191"/>
    <mergeCell ref="C191:H191"/>
    <mergeCell ref="I191:K191"/>
    <mergeCell ref="L191:N191"/>
    <mergeCell ref="O191:Q191"/>
    <mergeCell ref="R191:T191"/>
    <mergeCell ref="AQ190:AT190"/>
    <mergeCell ref="AU190:AX190"/>
    <mergeCell ref="AA191:AD191"/>
    <mergeCell ref="AE191:AH191"/>
    <mergeCell ref="AI191:AL191"/>
    <mergeCell ref="AM191:AP191"/>
    <mergeCell ref="AQ191:AT191"/>
    <mergeCell ref="AU191:AX191"/>
    <mergeCell ref="AA190:AD190"/>
    <mergeCell ref="AE190:AH190"/>
    <mergeCell ref="AI192:AL193"/>
    <mergeCell ref="AM192:AP193"/>
    <mergeCell ref="A192:B193"/>
    <mergeCell ref="C192:H193"/>
    <mergeCell ref="I192:K193"/>
    <mergeCell ref="L192:N193"/>
    <mergeCell ref="O192:Q193"/>
    <mergeCell ref="R192:T193"/>
    <mergeCell ref="U192:W193"/>
    <mergeCell ref="X192:Z193"/>
    <mergeCell ref="AA192:AD193"/>
    <mergeCell ref="AE192:AH193"/>
    <mergeCell ref="A194:B195"/>
    <mergeCell ref="C194:H195"/>
    <mergeCell ref="I194:K195"/>
    <mergeCell ref="L194:N195"/>
    <mergeCell ref="O194:Q195"/>
    <mergeCell ref="R194:T195"/>
    <mergeCell ref="U194:W195"/>
    <mergeCell ref="X194:Z195"/>
    <mergeCell ref="U190:W190"/>
    <mergeCell ref="X190:Z190"/>
    <mergeCell ref="X198:Z200"/>
    <mergeCell ref="AA198:AD200"/>
    <mergeCell ref="AQ192:AT193"/>
    <mergeCell ref="AU192:AX193"/>
    <mergeCell ref="AA194:AD195"/>
    <mergeCell ref="AE194:AH195"/>
    <mergeCell ref="AI194:AL195"/>
    <mergeCell ref="AM194:AP195"/>
    <mergeCell ref="AQ194:AT195"/>
    <mergeCell ref="AU194:AX195"/>
    <mergeCell ref="R198:T200"/>
    <mergeCell ref="U198:W200"/>
    <mergeCell ref="AU196:AX197"/>
    <mergeCell ref="A198:B200"/>
    <mergeCell ref="C198:H200"/>
    <mergeCell ref="I198:K200"/>
    <mergeCell ref="L198:N200"/>
    <mergeCell ref="O198:Q200"/>
    <mergeCell ref="A196:J196"/>
    <mergeCell ref="K196:AN197"/>
    <mergeCell ref="AM198:AP200"/>
    <mergeCell ref="AQ198:AT200"/>
    <mergeCell ref="AM201:AP201"/>
    <mergeCell ref="AQ201:AT201"/>
    <mergeCell ref="AE198:AH200"/>
    <mergeCell ref="AI198:AL200"/>
    <mergeCell ref="AU198:AX200"/>
    <mergeCell ref="A201:B201"/>
    <mergeCell ref="C201:H201"/>
    <mergeCell ref="I201:K201"/>
    <mergeCell ref="L201:N201"/>
    <mergeCell ref="O201:Q201"/>
    <mergeCell ref="R201:T201"/>
    <mergeCell ref="U201:W201"/>
    <mergeCell ref="X201:Z201"/>
    <mergeCell ref="AA201:AD201"/>
    <mergeCell ref="AA203:AD203"/>
    <mergeCell ref="AU201:AX201"/>
    <mergeCell ref="A202:B202"/>
    <mergeCell ref="C202:H202"/>
    <mergeCell ref="I202:K202"/>
    <mergeCell ref="L202:N202"/>
    <mergeCell ref="O202:Q202"/>
    <mergeCell ref="AE201:AH201"/>
    <mergeCell ref="AI201:AL201"/>
    <mergeCell ref="AU202:AX202"/>
    <mergeCell ref="A203:B203"/>
    <mergeCell ref="C203:H203"/>
    <mergeCell ref="I203:K203"/>
    <mergeCell ref="L203:N203"/>
    <mergeCell ref="O203:Q203"/>
    <mergeCell ref="X203:Z203"/>
    <mergeCell ref="R203:T203"/>
    <mergeCell ref="U203:W203"/>
    <mergeCell ref="AM203:AP203"/>
    <mergeCell ref="AA202:AD202"/>
    <mergeCell ref="AU203:AX203"/>
    <mergeCell ref="AQ203:AT203"/>
    <mergeCell ref="AM202:AP202"/>
    <mergeCell ref="AQ202:AT202"/>
    <mergeCell ref="AE202:AH202"/>
    <mergeCell ref="AI202:AL202"/>
    <mergeCell ref="AE203:AH203"/>
    <mergeCell ref="AI203:AL203"/>
    <mergeCell ref="C204:H204"/>
    <mergeCell ref="I204:K204"/>
    <mergeCell ref="L204:N204"/>
    <mergeCell ref="O204:Q204"/>
    <mergeCell ref="X204:Z204"/>
    <mergeCell ref="R202:T202"/>
    <mergeCell ref="U202:W202"/>
    <mergeCell ref="X202:Z202"/>
    <mergeCell ref="AU204:AX204"/>
    <mergeCell ref="AI204:AL204"/>
    <mergeCell ref="A204:B204"/>
    <mergeCell ref="AA205:AD205"/>
    <mergeCell ref="R206:T206"/>
    <mergeCell ref="U206:W206"/>
    <mergeCell ref="R205:T205"/>
    <mergeCell ref="U205:W205"/>
    <mergeCell ref="AM204:AP204"/>
    <mergeCell ref="AA204:AD204"/>
    <mergeCell ref="AQ204:AT204"/>
    <mergeCell ref="R204:T204"/>
    <mergeCell ref="U204:W204"/>
    <mergeCell ref="AE204:AH204"/>
    <mergeCell ref="X206:Z206"/>
    <mergeCell ref="AA206:AD206"/>
    <mergeCell ref="AE206:AH206"/>
    <mergeCell ref="AI206:AL206"/>
    <mergeCell ref="AE205:AH205"/>
    <mergeCell ref="AI205:AL205"/>
    <mergeCell ref="AU205:AX205"/>
    <mergeCell ref="A206:B206"/>
    <mergeCell ref="C206:H206"/>
    <mergeCell ref="I206:K206"/>
    <mergeCell ref="L206:N206"/>
    <mergeCell ref="O206:Q206"/>
    <mergeCell ref="AM206:AP206"/>
    <mergeCell ref="AQ206:AT206"/>
    <mergeCell ref="AU206:AX206"/>
    <mergeCell ref="O205:Q205"/>
    <mergeCell ref="A207:B207"/>
    <mergeCell ref="C207:H207"/>
    <mergeCell ref="I207:K207"/>
    <mergeCell ref="L207:N207"/>
    <mergeCell ref="O207:Q207"/>
    <mergeCell ref="R207:T207"/>
    <mergeCell ref="U207:W207"/>
    <mergeCell ref="X207:Z207"/>
    <mergeCell ref="AA207:AD207"/>
    <mergeCell ref="AU207:AX207"/>
    <mergeCell ref="A205:B205"/>
    <mergeCell ref="C205:H205"/>
    <mergeCell ref="I205:K205"/>
    <mergeCell ref="L205:N205"/>
    <mergeCell ref="AM205:AP205"/>
    <mergeCell ref="AQ205:AT205"/>
    <mergeCell ref="X205:Z205"/>
    <mergeCell ref="I208:K208"/>
    <mergeCell ref="L208:N208"/>
    <mergeCell ref="O208:Q208"/>
    <mergeCell ref="AE207:AH207"/>
    <mergeCell ref="AU208:AX208"/>
    <mergeCell ref="A209:B209"/>
    <mergeCell ref="C209:H209"/>
    <mergeCell ref="I209:K209"/>
    <mergeCell ref="L209:N209"/>
    <mergeCell ref="O209:Q209"/>
    <mergeCell ref="X209:Z209"/>
    <mergeCell ref="AA209:AD209"/>
    <mergeCell ref="AQ208:AT208"/>
    <mergeCell ref="AE208:AH208"/>
    <mergeCell ref="AI208:AL208"/>
    <mergeCell ref="AM207:AP207"/>
    <mergeCell ref="AQ207:AT207"/>
    <mergeCell ref="R209:T209"/>
    <mergeCell ref="U209:W209"/>
    <mergeCell ref="R208:T208"/>
    <mergeCell ref="U208:W208"/>
    <mergeCell ref="X208:Z208"/>
    <mergeCell ref="AI207:AL207"/>
    <mergeCell ref="AM208:AP208"/>
    <mergeCell ref="AU209:AX209"/>
    <mergeCell ref="AI210:AL210"/>
    <mergeCell ref="AE209:AH209"/>
    <mergeCell ref="AI209:AL209"/>
    <mergeCell ref="X211:Z211"/>
    <mergeCell ref="AA211:AD211"/>
    <mergeCell ref="AA208:AD208"/>
    <mergeCell ref="AE211:AH211"/>
    <mergeCell ref="AQ209:AT209"/>
    <mergeCell ref="U210:W210"/>
    <mergeCell ref="AU210:AX210"/>
    <mergeCell ref="AM210:AP210"/>
    <mergeCell ref="AQ210:AT210"/>
    <mergeCell ref="AM211:AP211"/>
    <mergeCell ref="AM209:AP209"/>
    <mergeCell ref="U211:W211"/>
    <mergeCell ref="A210:B210"/>
    <mergeCell ref="C210:H210"/>
    <mergeCell ref="I210:K210"/>
    <mergeCell ref="L210:N210"/>
    <mergeCell ref="AE210:AH210"/>
    <mergeCell ref="AI211:AL211"/>
    <mergeCell ref="X210:Z210"/>
    <mergeCell ref="AA210:AD210"/>
    <mergeCell ref="A211:B211"/>
    <mergeCell ref="C211:H211"/>
    <mergeCell ref="I211:K211"/>
    <mergeCell ref="L211:N211"/>
    <mergeCell ref="O210:Q210"/>
    <mergeCell ref="R210:T210"/>
    <mergeCell ref="AU211:AX211"/>
    <mergeCell ref="A208:B208"/>
    <mergeCell ref="C208:H208"/>
    <mergeCell ref="O211:Q211"/>
    <mergeCell ref="R211:T211"/>
    <mergeCell ref="X213:Z213"/>
    <mergeCell ref="AA213:AD213"/>
    <mergeCell ref="X212:Z212"/>
    <mergeCell ref="AA212:AD212"/>
    <mergeCell ref="AM212:AP212"/>
    <mergeCell ref="AQ212:AT212"/>
    <mergeCell ref="AU212:AX212"/>
    <mergeCell ref="A213:B213"/>
    <mergeCell ref="C213:H213"/>
    <mergeCell ref="I213:K213"/>
    <mergeCell ref="L213:N213"/>
    <mergeCell ref="O213:Q213"/>
    <mergeCell ref="R213:T213"/>
    <mergeCell ref="U213:W213"/>
    <mergeCell ref="AE212:AH212"/>
    <mergeCell ref="AI212:AL212"/>
    <mergeCell ref="AU213:AX213"/>
    <mergeCell ref="AQ211:AT211"/>
    <mergeCell ref="AE213:AH213"/>
    <mergeCell ref="AI213:AL213"/>
    <mergeCell ref="AM213:AP213"/>
    <mergeCell ref="AQ213:AT213"/>
    <mergeCell ref="L215:N215"/>
    <mergeCell ref="O215:Q215"/>
    <mergeCell ref="X215:Z215"/>
    <mergeCell ref="AA215:AD215"/>
    <mergeCell ref="AM215:AP215"/>
    <mergeCell ref="AQ215:AT215"/>
    <mergeCell ref="AM214:AP214"/>
    <mergeCell ref="AQ214:AT214"/>
    <mergeCell ref="AE214:AH214"/>
    <mergeCell ref="AI214:AL214"/>
    <mergeCell ref="AE215:AH215"/>
    <mergeCell ref="AI215:AL215"/>
    <mergeCell ref="X214:Z214"/>
    <mergeCell ref="AA214:AD214"/>
    <mergeCell ref="A212:B212"/>
    <mergeCell ref="C212:H212"/>
    <mergeCell ref="I212:K212"/>
    <mergeCell ref="L212:N212"/>
    <mergeCell ref="O212:Q212"/>
    <mergeCell ref="R212:T212"/>
    <mergeCell ref="U212:W212"/>
    <mergeCell ref="U216:W216"/>
    <mergeCell ref="R215:T215"/>
    <mergeCell ref="U215:W215"/>
    <mergeCell ref="R214:T214"/>
    <mergeCell ref="U214:W214"/>
    <mergeCell ref="AU215:AX215"/>
    <mergeCell ref="A216:B216"/>
    <mergeCell ref="C216:H216"/>
    <mergeCell ref="I216:K216"/>
    <mergeCell ref="L216:N216"/>
    <mergeCell ref="O216:Q216"/>
    <mergeCell ref="X216:Z216"/>
    <mergeCell ref="AA216:AD216"/>
    <mergeCell ref="AU216:AX216"/>
    <mergeCell ref="AI216:AL216"/>
    <mergeCell ref="A217:B217"/>
    <mergeCell ref="C217:H217"/>
    <mergeCell ref="I217:K217"/>
    <mergeCell ref="L217:N217"/>
    <mergeCell ref="AM217:AP217"/>
    <mergeCell ref="AQ217:AT217"/>
    <mergeCell ref="X217:Z217"/>
    <mergeCell ref="AA217:AD217"/>
    <mergeCell ref="A214:B214"/>
    <mergeCell ref="C214:H214"/>
    <mergeCell ref="I214:K214"/>
    <mergeCell ref="L214:N214"/>
    <mergeCell ref="O214:Q214"/>
    <mergeCell ref="AU214:AX214"/>
    <mergeCell ref="A215:B215"/>
    <mergeCell ref="C215:H215"/>
    <mergeCell ref="I215:K215"/>
    <mergeCell ref="AU219:AX219"/>
    <mergeCell ref="A220:B220"/>
    <mergeCell ref="C220:H220"/>
    <mergeCell ref="I220:K220"/>
    <mergeCell ref="L220:N220"/>
    <mergeCell ref="O220:Q220"/>
    <mergeCell ref="AE219:AH219"/>
    <mergeCell ref="AU220:AX220"/>
    <mergeCell ref="R218:T218"/>
    <mergeCell ref="U218:W218"/>
    <mergeCell ref="R217:T217"/>
    <mergeCell ref="U217:W217"/>
    <mergeCell ref="AM216:AP216"/>
    <mergeCell ref="AQ216:AT216"/>
    <mergeCell ref="AE216:AH216"/>
    <mergeCell ref="X218:Z218"/>
    <mergeCell ref="AA218:AD218"/>
    <mergeCell ref="AE218:AH218"/>
    <mergeCell ref="AI218:AL218"/>
    <mergeCell ref="AE217:AH217"/>
    <mergeCell ref="AI217:AL217"/>
    <mergeCell ref="AU217:AX217"/>
    <mergeCell ref="A218:B218"/>
    <mergeCell ref="C218:H218"/>
    <mergeCell ref="I218:K218"/>
    <mergeCell ref="L218:N218"/>
    <mergeCell ref="O218:Q218"/>
    <mergeCell ref="AM218:AP218"/>
    <mergeCell ref="AQ218:AT218"/>
    <mergeCell ref="AU218:AX218"/>
    <mergeCell ref="O217:Q217"/>
    <mergeCell ref="R216:T216"/>
    <mergeCell ref="AQ220:AT220"/>
    <mergeCell ref="AE220:AH220"/>
    <mergeCell ref="AI220:AL220"/>
    <mergeCell ref="AM219:AP219"/>
    <mergeCell ref="AQ219:AT219"/>
    <mergeCell ref="R220:T220"/>
    <mergeCell ref="U220:W220"/>
    <mergeCell ref="X220:Z220"/>
    <mergeCell ref="AI219:AL219"/>
    <mergeCell ref="AM220:AP220"/>
    <mergeCell ref="A219:B219"/>
    <mergeCell ref="C219:H219"/>
    <mergeCell ref="I219:K219"/>
    <mergeCell ref="L219:N219"/>
    <mergeCell ref="O219:Q219"/>
    <mergeCell ref="R219:T219"/>
    <mergeCell ref="U219:W219"/>
    <mergeCell ref="X219:Z219"/>
    <mergeCell ref="AA219:AD219"/>
    <mergeCell ref="AA220:AD220"/>
    <mergeCell ref="AA222:AD222"/>
    <mergeCell ref="AU221:AX221"/>
    <mergeCell ref="AQ223:AT223"/>
    <mergeCell ref="AI222:AL222"/>
    <mergeCell ref="AE221:AH221"/>
    <mergeCell ref="AI221:AL221"/>
    <mergeCell ref="X223:Z223"/>
    <mergeCell ref="AA223:AD223"/>
    <mergeCell ref="AE223:AH223"/>
    <mergeCell ref="AQ221:AT221"/>
    <mergeCell ref="AU222:AX222"/>
    <mergeCell ref="AQ222:AT222"/>
    <mergeCell ref="AM223:AP223"/>
    <mergeCell ref="AM221:AP221"/>
    <mergeCell ref="AE224:AH224"/>
    <mergeCell ref="AI224:AL224"/>
    <mergeCell ref="A221:B221"/>
    <mergeCell ref="C221:H221"/>
    <mergeCell ref="I221:K221"/>
    <mergeCell ref="L221:N221"/>
    <mergeCell ref="O221:Q221"/>
    <mergeCell ref="X221:Z221"/>
    <mergeCell ref="R221:T221"/>
    <mergeCell ref="U221:W221"/>
    <mergeCell ref="AA221:AD221"/>
    <mergeCell ref="AU225:AX225"/>
    <mergeCell ref="A222:B222"/>
    <mergeCell ref="C222:H222"/>
    <mergeCell ref="I222:K222"/>
    <mergeCell ref="L222:N222"/>
    <mergeCell ref="AE222:AH222"/>
    <mergeCell ref="AI223:AL223"/>
    <mergeCell ref="X222:Z222"/>
    <mergeCell ref="A223:B223"/>
    <mergeCell ref="C223:H223"/>
    <mergeCell ref="I223:K223"/>
    <mergeCell ref="L223:N223"/>
    <mergeCell ref="O222:Q222"/>
    <mergeCell ref="R222:T222"/>
    <mergeCell ref="AU223:AX223"/>
    <mergeCell ref="A224:B224"/>
    <mergeCell ref="C224:H224"/>
    <mergeCell ref="I224:K224"/>
    <mergeCell ref="L224:N224"/>
    <mergeCell ref="O224:Q224"/>
    <mergeCell ref="R224:T224"/>
    <mergeCell ref="U224:W224"/>
    <mergeCell ref="O223:Q223"/>
    <mergeCell ref="R223:T223"/>
    <mergeCell ref="U223:W223"/>
    <mergeCell ref="X224:Z224"/>
    <mergeCell ref="AA224:AD224"/>
    <mergeCell ref="AM224:AP224"/>
    <mergeCell ref="AQ224:AT224"/>
    <mergeCell ref="AU224:AX224"/>
    <mergeCell ref="U222:W222"/>
    <mergeCell ref="AM222:AP222"/>
    <mergeCell ref="O226:Q226"/>
    <mergeCell ref="AE225:AH225"/>
    <mergeCell ref="AI225:AL225"/>
    <mergeCell ref="AM225:AP225"/>
    <mergeCell ref="AQ225:AT225"/>
    <mergeCell ref="AU226:AX226"/>
    <mergeCell ref="A227:B227"/>
    <mergeCell ref="C227:H227"/>
    <mergeCell ref="I227:K227"/>
    <mergeCell ref="L227:N227"/>
    <mergeCell ref="O227:Q227"/>
    <mergeCell ref="X227:Z227"/>
    <mergeCell ref="AA227:AD227"/>
    <mergeCell ref="AM227:AP227"/>
    <mergeCell ref="AQ227:AT227"/>
    <mergeCell ref="AM226:AP226"/>
    <mergeCell ref="AQ226:AT226"/>
    <mergeCell ref="AE226:AH226"/>
    <mergeCell ref="AI226:AL226"/>
    <mergeCell ref="AE227:AH227"/>
    <mergeCell ref="AI227:AL227"/>
    <mergeCell ref="X226:Z226"/>
    <mergeCell ref="AA226:AD226"/>
    <mergeCell ref="X225:Z225"/>
    <mergeCell ref="AA225:AD225"/>
    <mergeCell ref="A225:B225"/>
    <mergeCell ref="C225:H225"/>
    <mergeCell ref="I225:K225"/>
    <mergeCell ref="L225:N225"/>
    <mergeCell ref="O225:Q225"/>
    <mergeCell ref="R225:T225"/>
    <mergeCell ref="U225:W225"/>
    <mergeCell ref="R228:T228"/>
    <mergeCell ref="U228:W228"/>
    <mergeCell ref="R227:T227"/>
    <mergeCell ref="U227:W227"/>
    <mergeCell ref="R226:T226"/>
    <mergeCell ref="U226:W226"/>
    <mergeCell ref="AU227:AX227"/>
    <mergeCell ref="A228:B228"/>
    <mergeCell ref="C228:H228"/>
    <mergeCell ref="I228:K228"/>
    <mergeCell ref="L228:N228"/>
    <mergeCell ref="O228:Q228"/>
    <mergeCell ref="X228:Z228"/>
    <mergeCell ref="AA228:AD228"/>
    <mergeCell ref="AU228:AX228"/>
    <mergeCell ref="AI228:AL228"/>
    <mergeCell ref="U229:W229"/>
    <mergeCell ref="AM228:AP228"/>
    <mergeCell ref="AQ228:AT228"/>
    <mergeCell ref="A229:B229"/>
    <mergeCell ref="C229:H229"/>
    <mergeCell ref="I229:K229"/>
    <mergeCell ref="L229:N229"/>
    <mergeCell ref="AM229:AP229"/>
    <mergeCell ref="AQ229:AT229"/>
    <mergeCell ref="X229:Z229"/>
    <mergeCell ref="AE228:AH228"/>
    <mergeCell ref="AU229:AX229"/>
    <mergeCell ref="A226:B226"/>
    <mergeCell ref="C226:H226"/>
    <mergeCell ref="I226:K226"/>
    <mergeCell ref="L226:N226"/>
    <mergeCell ref="O229:Q229"/>
    <mergeCell ref="R229:T229"/>
    <mergeCell ref="AU231:AX232"/>
    <mergeCell ref="A233:B234"/>
    <mergeCell ref="C233:H234"/>
    <mergeCell ref="I233:K234"/>
    <mergeCell ref="L233:N234"/>
    <mergeCell ref="O233:Q234"/>
    <mergeCell ref="AE233:AH234"/>
    <mergeCell ref="AI233:AL234"/>
    <mergeCell ref="AE231:AH232"/>
    <mergeCell ref="A231:B232"/>
    <mergeCell ref="AI231:AL232"/>
    <mergeCell ref="AM231:AP232"/>
    <mergeCell ref="AQ231:AT232"/>
    <mergeCell ref="X231:Z232"/>
    <mergeCell ref="AA231:AD232"/>
    <mergeCell ref="X230:Z230"/>
    <mergeCell ref="AA230:AD230"/>
    <mergeCell ref="AE230:AH230"/>
    <mergeCell ref="AI230:AL230"/>
    <mergeCell ref="AE229:AH229"/>
    <mergeCell ref="AI229:AL229"/>
    <mergeCell ref="AA229:AD229"/>
    <mergeCell ref="A230:B230"/>
    <mergeCell ref="C230:H230"/>
    <mergeCell ref="I230:K230"/>
    <mergeCell ref="L230:N230"/>
    <mergeCell ref="O230:Q230"/>
    <mergeCell ref="AM230:AP230"/>
    <mergeCell ref="R230:T230"/>
    <mergeCell ref="U230:W230"/>
    <mergeCell ref="AM233:AP234"/>
    <mergeCell ref="AQ233:AT234"/>
    <mergeCell ref="U231:W232"/>
    <mergeCell ref="A235:J235"/>
    <mergeCell ref="K235:AN236"/>
    <mergeCell ref="AI237:AL239"/>
    <mergeCell ref="AM237:AP239"/>
    <mergeCell ref="AU235:AX236"/>
    <mergeCell ref="R233:T234"/>
    <mergeCell ref="U233:W234"/>
    <mergeCell ref="A237:B239"/>
    <mergeCell ref="C237:H239"/>
    <mergeCell ref="I237:K239"/>
    <mergeCell ref="L237:N239"/>
    <mergeCell ref="O237:Q239"/>
    <mergeCell ref="AQ230:AT230"/>
    <mergeCell ref="AU230:AX230"/>
    <mergeCell ref="C231:H232"/>
    <mergeCell ref="I231:K232"/>
    <mergeCell ref="L231:N232"/>
    <mergeCell ref="O231:Q232"/>
    <mergeCell ref="R231:T232"/>
    <mergeCell ref="X237:Z239"/>
    <mergeCell ref="AQ237:AT239"/>
    <mergeCell ref="AQ240:AT240"/>
    <mergeCell ref="AU237:AX239"/>
    <mergeCell ref="X233:Z234"/>
    <mergeCell ref="AA233:AD234"/>
    <mergeCell ref="AU233:AX234"/>
    <mergeCell ref="AA237:AD239"/>
    <mergeCell ref="AE237:AH239"/>
    <mergeCell ref="U241:W241"/>
    <mergeCell ref="X241:Z241"/>
    <mergeCell ref="AI240:AL240"/>
    <mergeCell ref="AM240:AP240"/>
    <mergeCell ref="A240:B240"/>
    <mergeCell ref="C240:H240"/>
    <mergeCell ref="I240:K240"/>
    <mergeCell ref="L240:N240"/>
    <mergeCell ref="O240:Q240"/>
    <mergeCell ref="R240:T240"/>
    <mergeCell ref="A241:B241"/>
    <mergeCell ref="C241:H241"/>
    <mergeCell ref="I241:K241"/>
    <mergeCell ref="L241:N241"/>
    <mergeCell ref="O241:Q241"/>
    <mergeCell ref="R241:T241"/>
    <mergeCell ref="AU240:AX240"/>
    <mergeCell ref="AA241:AD241"/>
    <mergeCell ref="AE241:AH241"/>
    <mergeCell ref="AI241:AL241"/>
    <mergeCell ref="AM241:AP241"/>
    <mergeCell ref="R237:T239"/>
    <mergeCell ref="U237:W239"/>
    <mergeCell ref="AQ241:AT241"/>
    <mergeCell ref="AU241:AX241"/>
    <mergeCell ref="AA240:AD240"/>
    <mergeCell ref="AE240:AH240"/>
    <mergeCell ref="AI242:AL242"/>
    <mergeCell ref="AM242:AP242"/>
    <mergeCell ref="A242:B242"/>
    <mergeCell ref="C242:H242"/>
    <mergeCell ref="I242:K242"/>
    <mergeCell ref="L242:N242"/>
    <mergeCell ref="O242:Q242"/>
    <mergeCell ref="R242:T242"/>
    <mergeCell ref="U242:W242"/>
    <mergeCell ref="X242:Z242"/>
    <mergeCell ref="AA242:AD242"/>
    <mergeCell ref="AE242:AH242"/>
    <mergeCell ref="A243:B243"/>
    <mergeCell ref="C243:H243"/>
    <mergeCell ref="I243:K243"/>
    <mergeCell ref="L243:N243"/>
    <mergeCell ref="O243:Q243"/>
    <mergeCell ref="R243:T243"/>
    <mergeCell ref="U243:W243"/>
    <mergeCell ref="X243:Z243"/>
    <mergeCell ref="U240:W240"/>
    <mergeCell ref="X240:Z240"/>
    <mergeCell ref="AQ242:AT242"/>
    <mergeCell ref="AU242:AX242"/>
    <mergeCell ref="AA243:AD243"/>
    <mergeCell ref="AE243:AH243"/>
    <mergeCell ref="AI243:AL243"/>
    <mergeCell ref="AM243:AP243"/>
    <mergeCell ref="AQ243:AT243"/>
    <mergeCell ref="AU243:AX243"/>
    <mergeCell ref="U245:W245"/>
    <mergeCell ref="X245:Z245"/>
    <mergeCell ref="AI244:AL244"/>
    <mergeCell ref="AM244:AP244"/>
    <mergeCell ref="A244:B244"/>
    <mergeCell ref="C244:H244"/>
    <mergeCell ref="I244:K244"/>
    <mergeCell ref="L244:N244"/>
    <mergeCell ref="O244:Q244"/>
    <mergeCell ref="R244:T244"/>
    <mergeCell ref="A245:B245"/>
    <mergeCell ref="C245:H245"/>
    <mergeCell ref="I245:K245"/>
    <mergeCell ref="L245:N245"/>
    <mergeCell ref="O245:Q245"/>
    <mergeCell ref="R245:T245"/>
    <mergeCell ref="AQ244:AT244"/>
    <mergeCell ref="AU244:AX244"/>
    <mergeCell ref="AA245:AD245"/>
    <mergeCell ref="AE245:AH245"/>
    <mergeCell ref="AI245:AL245"/>
    <mergeCell ref="AM245:AP245"/>
    <mergeCell ref="AQ245:AT245"/>
    <mergeCell ref="AU245:AX245"/>
    <mergeCell ref="AA244:AD244"/>
    <mergeCell ref="AE244:AH244"/>
    <mergeCell ref="AI246:AL246"/>
    <mergeCell ref="AM246:AP246"/>
    <mergeCell ref="A246:B246"/>
    <mergeCell ref="C246:H246"/>
    <mergeCell ref="I246:K246"/>
    <mergeCell ref="L246:N246"/>
    <mergeCell ref="O246:Q246"/>
    <mergeCell ref="R246:T246"/>
    <mergeCell ref="U246:W246"/>
    <mergeCell ref="X246:Z246"/>
    <mergeCell ref="AA246:AD246"/>
    <mergeCell ref="AE246:AH246"/>
    <mergeCell ref="A247:B247"/>
    <mergeCell ref="C247:H247"/>
    <mergeCell ref="I247:K247"/>
    <mergeCell ref="L247:N247"/>
    <mergeCell ref="O247:Q247"/>
    <mergeCell ref="R247:T247"/>
    <mergeCell ref="U247:W247"/>
    <mergeCell ref="X247:Z247"/>
    <mergeCell ref="U244:W244"/>
    <mergeCell ref="X244:Z244"/>
    <mergeCell ref="AQ246:AT246"/>
    <mergeCell ref="AU246:AX246"/>
    <mergeCell ref="AA247:AD247"/>
    <mergeCell ref="AE247:AH247"/>
    <mergeCell ref="AI247:AL247"/>
    <mergeCell ref="AM247:AP247"/>
    <mergeCell ref="AQ247:AT247"/>
    <mergeCell ref="AU247:AX247"/>
    <mergeCell ref="U249:W249"/>
    <mergeCell ref="X249:Z249"/>
    <mergeCell ref="AI248:AL248"/>
    <mergeCell ref="AM248:AP248"/>
    <mergeCell ref="A248:B248"/>
    <mergeCell ref="C248:H248"/>
    <mergeCell ref="I248:K248"/>
    <mergeCell ref="L248:N248"/>
    <mergeCell ref="O248:Q248"/>
    <mergeCell ref="R248:T248"/>
    <mergeCell ref="A249:B249"/>
    <mergeCell ref="C249:H249"/>
    <mergeCell ref="I249:K249"/>
    <mergeCell ref="L249:N249"/>
    <mergeCell ref="O249:Q249"/>
    <mergeCell ref="R249:T249"/>
    <mergeCell ref="AQ248:AT248"/>
    <mergeCell ref="AU248:AX248"/>
    <mergeCell ref="AA249:AD249"/>
    <mergeCell ref="AE249:AH249"/>
    <mergeCell ref="AI249:AL249"/>
    <mergeCell ref="AM249:AP249"/>
    <mergeCell ref="AQ249:AT249"/>
    <mergeCell ref="AU249:AX249"/>
    <mergeCell ref="AA248:AD248"/>
    <mergeCell ref="AE248:AH248"/>
    <mergeCell ref="AI250:AL250"/>
    <mergeCell ref="AM250:AP250"/>
    <mergeCell ref="A250:B250"/>
    <mergeCell ref="C250:H250"/>
    <mergeCell ref="I250:K250"/>
    <mergeCell ref="L250:N250"/>
    <mergeCell ref="O250:Q250"/>
    <mergeCell ref="R250:T250"/>
    <mergeCell ref="U250:W250"/>
    <mergeCell ref="X250:Z250"/>
    <mergeCell ref="AA250:AD250"/>
    <mergeCell ref="AE250:AH250"/>
    <mergeCell ref="A251:B251"/>
    <mergeCell ref="C251:H251"/>
    <mergeCell ref="I251:K251"/>
    <mergeCell ref="L251:N251"/>
    <mergeCell ref="O251:Q251"/>
    <mergeCell ref="R251:T251"/>
    <mergeCell ref="U251:W251"/>
    <mergeCell ref="X251:Z251"/>
    <mergeCell ref="U248:W248"/>
    <mergeCell ref="X248:Z248"/>
    <mergeCell ref="AQ250:AT250"/>
    <mergeCell ref="AU250:AX250"/>
    <mergeCell ref="AA251:AD251"/>
    <mergeCell ref="AE251:AH251"/>
    <mergeCell ref="AI251:AL251"/>
    <mergeCell ref="AM251:AP251"/>
    <mergeCell ref="AQ251:AT251"/>
    <mergeCell ref="AU251:AX251"/>
    <mergeCell ref="U253:W253"/>
    <mergeCell ref="X253:Z253"/>
    <mergeCell ref="AI252:AL252"/>
    <mergeCell ref="AM252:AP252"/>
    <mergeCell ref="A252:B252"/>
    <mergeCell ref="C252:H252"/>
    <mergeCell ref="I252:K252"/>
    <mergeCell ref="L252:N252"/>
    <mergeCell ref="O252:Q252"/>
    <mergeCell ref="R252:T252"/>
    <mergeCell ref="A253:B253"/>
    <mergeCell ref="C253:H253"/>
    <mergeCell ref="I253:K253"/>
    <mergeCell ref="L253:N253"/>
    <mergeCell ref="O253:Q253"/>
    <mergeCell ref="R253:T253"/>
    <mergeCell ref="AQ252:AT252"/>
    <mergeCell ref="AU252:AX252"/>
    <mergeCell ref="AA253:AD253"/>
    <mergeCell ref="AE253:AH253"/>
    <mergeCell ref="AI253:AL253"/>
    <mergeCell ref="AM253:AP253"/>
    <mergeCell ref="AQ253:AT253"/>
    <mergeCell ref="AU253:AX253"/>
    <mergeCell ref="AA252:AD252"/>
    <mergeCell ref="AE252:AH252"/>
    <mergeCell ref="AI254:AL254"/>
    <mergeCell ref="AM254:AP254"/>
    <mergeCell ref="A254:B254"/>
    <mergeCell ref="C254:H254"/>
    <mergeCell ref="I254:K254"/>
    <mergeCell ref="L254:N254"/>
    <mergeCell ref="O254:Q254"/>
    <mergeCell ref="R254:T254"/>
    <mergeCell ref="U254:W254"/>
    <mergeCell ref="X254:Z254"/>
    <mergeCell ref="AA254:AD254"/>
    <mergeCell ref="AE254:AH254"/>
    <mergeCell ref="A255:B255"/>
    <mergeCell ref="C255:H255"/>
    <mergeCell ref="I255:K255"/>
    <mergeCell ref="L255:N255"/>
    <mergeCell ref="O255:Q255"/>
    <mergeCell ref="R255:T255"/>
    <mergeCell ref="U255:W255"/>
    <mergeCell ref="X255:Z255"/>
    <mergeCell ref="U252:W252"/>
    <mergeCell ref="X252:Z252"/>
    <mergeCell ref="AQ254:AT254"/>
    <mergeCell ref="AU254:AX254"/>
    <mergeCell ref="AA255:AD255"/>
    <mergeCell ref="AE255:AH255"/>
    <mergeCell ref="AI255:AL255"/>
    <mergeCell ref="AM255:AP255"/>
    <mergeCell ref="AQ255:AT255"/>
    <mergeCell ref="AU255:AX255"/>
    <mergeCell ref="U257:W257"/>
    <mergeCell ref="X257:Z257"/>
    <mergeCell ref="AI256:AL256"/>
    <mergeCell ref="AM256:AP256"/>
    <mergeCell ref="A256:B256"/>
    <mergeCell ref="C256:H256"/>
    <mergeCell ref="I256:K256"/>
    <mergeCell ref="L256:N256"/>
    <mergeCell ref="O256:Q256"/>
    <mergeCell ref="R256:T256"/>
    <mergeCell ref="A257:B257"/>
    <mergeCell ref="C257:H257"/>
    <mergeCell ref="I257:K257"/>
    <mergeCell ref="L257:N257"/>
    <mergeCell ref="O257:Q257"/>
    <mergeCell ref="R257:T257"/>
    <mergeCell ref="AQ256:AT256"/>
    <mergeCell ref="AU256:AX256"/>
    <mergeCell ref="AA257:AD257"/>
    <mergeCell ref="AE257:AH257"/>
    <mergeCell ref="AI257:AL257"/>
    <mergeCell ref="AM257:AP257"/>
    <mergeCell ref="AQ257:AT257"/>
    <mergeCell ref="AU257:AX257"/>
    <mergeCell ref="AA256:AD256"/>
    <mergeCell ref="AE256:AH256"/>
    <mergeCell ref="AI258:AL258"/>
    <mergeCell ref="AM258:AP258"/>
    <mergeCell ref="A258:B258"/>
    <mergeCell ref="C258:H258"/>
    <mergeCell ref="I258:K258"/>
    <mergeCell ref="L258:N258"/>
    <mergeCell ref="O258:Q258"/>
    <mergeCell ref="R258:T258"/>
    <mergeCell ref="U258:W258"/>
    <mergeCell ref="X258:Z258"/>
    <mergeCell ref="AA258:AD258"/>
    <mergeCell ref="AE258:AH258"/>
    <mergeCell ref="A259:B259"/>
    <mergeCell ref="C259:H259"/>
    <mergeCell ref="I259:K259"/>
    <mergeCell ref="L259:N259"/>
    <mergeCell ref="O259:Q259"/>
    <mergeCell ref="R259:T259"/>
    <mergeCell ref="U259:W259"/>
    <mergeCell ref="X259:Z259"/>
    <mergeCell ref="U256:W256"/>
    <mergeCell ref="X256:Z256"/>
    <mergeCell ref="AQ258:AT258"/>
    <mergeCell ref="AU258:AX258"/>
    <mergeCell ref="AA259:AD259"/>
    <mergeCell ref="AE259:AH259"/>
    <mergeCell ref="AI259:AL259"/>
    <mergeCell ref="AM259:AP259"/>
    <mergeCell ref="AQ259:AT259"/>
    <mergeCell ref="AU259:AX259"/>
    <mergeCell ref="U261:W261"/>
    <mergeCell ref="X261:Z261"/>
    <mergeCell ref="AI260:AL260"/>
    <mergeCell ref="AM260:AP260"/>
    <mergeCell ref="A260:B260"/>
    <mergeCell ref="C260:H260"/>
    <mergeCell ref="I260:K260"/>
    <mergeCell ref="L260:N260"/>
    <mergeCell ref="O260:Q260"/>
    <mergeCell ref="R260:T260"/>
    <mergeCell ref="A261:B261"/>
    <mergeCell ref="C261:H261"/>
    <mergeCell ref="I261:K261"/>
    <mergeCell ref="L261:N261"/>
    <mergeCell ref="O261:Q261"/>
    <mergeCell ref="R261:T261"/>
    <mergeCell ref="AQ260:AT260"/>
    <mergeCell ref="AU260:AX260"/>
    <mergeCell ref="AA261:AD261"/>
    <mergeCell ref="AE261:AH261"/>
    <mergeCell ref="AI261:AL261"/>
    <mergeCell ref="AM261:AP261"/>
    <mergeCell ref="AQ261:AT261"/>
    <mergeCell ref="AU261:AX261"/>
    <mergeCell ref="AA260:AD260"/>
    <mergeCell ref="AE260:AH260"/>
    <mergeCell ref="AI262:AL262"/>
    <mergeCell ref="AM262:AP262"/>
    <mergeCell ref="A262:B262"/>
    <mergeCell ref="C262:H262"/>
    <mergeCell ref="I262:K262"/>
    <mergeCell ref="L262:N262"/>
    <mergeCell ref="O262:Q262"/>
    <mergeCell ref="R262:T262"/>
    <mergeCell ref="U262:W262"/>
    <mergeCell ref="X262:Z262"/>
    <mergeCell ref="AA262:AD262"/>
    <mergeCell ref="AE262:AH262"/>
    <mergeCell ref="A263:B263"/>
    <mergeCell ref="C263:H263"/>
    <mergeCell ref="I263:K263"/>
    <mergeCell ref="L263:N263"/>
    <mergeCell ref="O263:Q263"/>
    <mergeCell ref="R263:T263"/>
    <mergeCell ref="U263:W263"/>
    <mergeCell ref="X263:Z263"/>
    <mergeCell ref="U260:W260"/>
    <mergeCell ref="X260:Z260"/>
    <mergeCell ref="AQ262:AT262"/>
    <mergeCell ref="AU262:AX262"/>
    <mergeCell ref="AA263:AD263"/>
    <mergeCell ref="AE263:AH263"/>
    <mergeCell ref="AI263:AL263"/>
    <mergeCell ref="AM263:AP263"/>
    <mergeCell ref="AQ263:AT263"/>
    <mergeCell ref="AU263:AX263"/>
    <mergeCell ref="U265:W265"/>
    <mergeCell ref="X265:Z265"/>
    <mergeCell ref="AI264:AL264"/>
    <mergeCell ref="AM264:AP264"/>
    <mergeCell ref="A264:B264"/>
    <mergeCell ref="C264:H264"/>
    <mergeCell ref="I264:K264"/>
    <mergeCell ref="L264:N264"/>
    <mergeCell ref="O264:Q264"/>
    <mergeCell ref="R264:T264"/>
    <mergeCell ref="A265:B265"/>
    <mergeCell ref="C265:H265"/>
    <mergeCell ref="I265:K265"/>
    <mergeCell ref="L265:N265"/>
    <mergeCell ref="O265:Q265"/>
    <mergeCell ref="R265:T265"/>
    <mergeCell ref="AQ264:AT264"/>
    <mergeCell ref="AU264:AX264"/>
    <mergeCell ref="AA265:AD265"/>
    <mergeCell ref="AE265:AH265"/>
    <mergeCell ref="AI265:AL265"/>
    <mergeCell ref="AM265:AP265"/>
    <mergeCell ref="AQ265:AT265"/>
    <mergeCell ref="AU265:AX265"/>
    <mergeCell ref="AA264:AD264"/>
    <mergeCell ref="AE264:AH264"/>
    <mergeCell ref="AI266:AL266"/>
    <mergeCell ref="AM266:AP266"/>
    <mergeCell ref="A266:B266"/>
    <mergeCell ref="C266:H266"/>
    <mergeCell ref="I266:K266"/>
    <mergeCell ref="L266:N266"/>
    <mergeCell ref="O266:Q266"/>
    <mergeCell ref="R266:T266"/>
    <mergeCell ref="U266:W266"/>
    <mergeCell ref="X266:Z266"/>
    <mergeCell ref="AA266:AD266"/>
    <mergeCell ref="AE266:AH266"/>
    <mergeCell ref="A267:B267"/>
    <mergeCell ref="C267:H267"/>
    <mergeCell ref="I267:K267"/>
    <mergeCell ref="L267:N267"/>
    <mergeCell ref="O267:Q267"/>
    <mergeCell ref="R267:T267"/>
    <mergeCell ref="U267:W267"/>
    <mergeCell ref="X267:Z267"/>
    <mergeCell ref="U264:W264"/>
    <mergeCell ref="X264:Z264"/>
    <mergeCell ref="AQ266:AT266"/>
    <mergeCell ref="AU266:AX266"/>
    <mergeCell ref="AA267:AD267"/>
    <mergeCell ref="AE267:AH267"/>
    <mergeCell ref="AI267:AL267"/>
    <mergeCell ref="AM267:AP267"/>
    <mergeCell ref="AQ267:AT267"/>
    <mergeCell ref="AU267:AX267"/>
    <mergeCell ref="U269:W269"/>
    <mergeCell ref="X269:Z269"/>
    <mergeCell ref="AI268:AL268"/>
    <mergeCell ref="AM268:AP268"/>
    <mergeCell ref="A268:B268"/>
    <mergeCell ref="C268:H268"/>
    <mergeCell ref="I268:K268"/>
    <mergeCell ref="L268:N268"/>
    <mergeCell ref="O268:Q268"/>
    <mergeCell ref="R268:T268"/>
    <mergeCell ref="A269:B269"/>
    <mergeCell ref="C269:H269"/>
    <mergeCell ref="I269:K269"/>
    <mergeCell ref="L269:N269"/>
    <mergeCell ref="O269:Q269"/>
    <mergeCell ref="R269:T269"/>
    <mergeCell ref="AQ268:AT268"/>
    <mergeCell ref="AU268:AX268"/>
    <mergeCell ref="AA269:AD269"/>
    <mergeCell ref="AE269:AH269"/>
    <mergeCell ref="AI269:AL269"/>
    <mergeCell ref="AM269:AP269"/>
    <mergeCell ref="AQ269:AT269"/>
    <mergeCell ref="AU269:AX269"/>
    <mergeCell ref="AA268:AD268"/>
    <mergeCell ref="AE268:AH268"/>
    <mergeCell ref="AI270:AL271"/>
    <mergeCell ref="AM270:AP271"/>
    <mergeCell ref="A270:B271"/>
    <mergeCell ref="C270:H271"/>
    <mergeCell ref="I270:K271"/>
    <mergeCell ref="L270:N271"/>
    <mergeCell ref="O270:Q271"/>
    <mergeCell ref="R270:T271"/>
    <mergeCell ref="U270:W271"/>
    <mergeCell ref="X270:Z271"/>
    <mergeCell ref="AA270:AD271"/>
    <mergeCell ref="AE270:AH271"/>
    <mergeCell ref="A272:B273"/>
    <mergeCell ref="C272:H273"/>
    <mergeCell ref="I272:K273"/>
    <mergeCell ref="L272:N273"/>
    <mergeCell ref="O272:Q273"/>
    <mergeCell ref="R272:T273"/>
    <mergeCell ref="U272:W273"/>
    <mergeCell ref="X272:Z273"/>
    <mergeCell ref="U268:W268"/>
    <mergeCell ref="X268:Z268"/>
    <mergeCell ref="X276:Z278"/>
    <mergeCell ref="AA276:AD278"/>
    <mergeCell ref="AQ270:AT271"/>
    <mergeCell ref="AU270:AX271"/>
    <mergeCell ref="AA272:AD273"/>
    <mergeCell ref="AE272:AH273"/>
    <mergeCell ref="AI272:AL273"/>
    <mergeCell ref="AM272:AP273"/>
    <mergeCell ref="AQ272:AT273"/>
    <mergeCell ref="AU272:AX273"/>
    <mergeCell ref="R276:T278"/>
    <mergeCell ref="U276:W278"/>
    <mergeCell ref="AU274:AX275"/>
    <mergeCell ref="A276:B278"/>
    <mergeCell ref="C276:H278"/>
    <mergeCell ref="I276:K278"/>
    <mergeCell ref="L276:N278"/>
    <mergeCell ref="O276:Q278"/>
    <mergeCell ref="A274:J274"/>
    <mergeCell ref="K274:AN275"/>
    <mergeCell ref="AM276:AP278"/>
    <mergeCell ref="AQ276:AT278"/>
    <mergeCell ref="AM279:AP279"/>
    <mergeCell ref="AQ279:AT279"/>
    <mergeCell ref="AE276:AH278"/>
    <mergeCell ref="AI276:AL278"/>
    <mergeCell ref="AU276:AX278"/>
    <mergeCell ref="A279:B279"/>
    <mergeCell ref="C279:H279"/>
    <mergeCell ref="I279:K279"/>
    <mergeCell ref="L279:N279"/>
    <mergeCell ref="O279:Q279"/>
    <mergeCell ref="R279:T279"/>
    <mergeCell ref="U279:W279"/>
    <mergeCell ref="X279:Z279"/>
    <mergeCell ref="AA279:AD279"/>
    <mergeCell ref="AA281:AD281"/>
    <mergeCell ref="AU279:AX279"/>
    <mergeCell ref="A280:B280"/>
    <mergeCell ref="C280:H280"/>
    <mergeCell ref="I280:K280"/>
    <mergeCell ref="L280:N280"/>
    <mergeCell ref="O280:Q280"/>
    <mergeCell ref="AE279:AH279"/>
    <mergeCell ref="AI279:AL279"/>
    <mergeCell ref="AU280:AX280"/>
    <mergeCell ref="A281:B281"/>
    <mergeCell ref="C281:H281"/>
    <mergeCell ref="I281:K281"/>
    <mergeCell ref="L281:N281"/>
    <mergeCell ref="O281:Q281"/>
    <mergeCell ref="X281:Z281"/>
    <mergeCell ref="R281:T281"/>
    <mergeCell ref="U281:W281"/>
    <mergeCell ref="AM281:AP281"/>
    <mergeCell ref="AA280:AD280"/>
    <mergeCell ref="AU281:AX281"/>
    <mergeCell ref="AQ281:AT281"/>
    <mergeCell ref="AM280:AP280"/>
    <mergeCell ref="AQ280:AT280"/>
    <mergeCell ref="AE280:AH280"/>
    <mergeCell ref="AI280:AL280"/>
    <mergeCell ref="AE281:AH281"/>
    <mergeCell ref="AI281:AL281"/>
    <mergeCell ref="C282:H282"/>
    <mergeCell ref="I282:K282"/>
    <mergeCell ref="L282:N282"/>
    <mergeCell ref="O282:Q282"/>
    <mergeCell ref="X282:Z282"/>
    <mergeCell ref="R280:T280"/>
    <mergeCell ref="U280:W280"/>
    <mergeCell ref="X280:Z280"/>
    <mergeCell ref="AU282:AX282"/>
    <mergeCell ref="AI282:AL282"/>
    <mergeCell ref="A282:B282"/>
    <mergeCell ref="AA283:AD283"/>
    <mergeCell ref="R284:T284"/>
    <mergeCell ref="U284:W284"/>
    <mergeCell ref="R283:T283"/>
    <mergeCell ref="U283:W283"/>
    <mergeCell ref="AM282:AP282"/>
    <mergeCell ref="AA282:AD282"/>
    <mergeCell ref="AQ282:AT282"/>
    <mergeCell ref="R282:T282"/>
    <mergeCell ref="U282:W282"/>
    <mergeCell ref="AE282:AH282"/>
    <mergeCell ref="X284:Z284"/>
    <mergeCell ref="AA284:AD284"/>
    <mergeCell ref="AE284:AH284"/>
    <mergeCell ref="AI284:AL284"/>
    <mergeCell ref="AE283:AH283"/>
    <mergeCell ref="AI283:AL283"/>
    <mergeCell ref="AU283:AX283"/>
    <mergeCell ref="A284:B284"/>
    <mergeCell ref="C284:H284"/>
    <mergeCell ref="I284:K284"/>
    <mergeCell ref="L284:N284"/>
    <mergeCell ref="O284:Q284"/>
    <mergeCell ref="AM284:AP284"/>
    <mergeCell ref="AQ284:AT284"/>
    <mergeCell ref="AU284:AX284"/>
    <mergeCell ref="O283:Q283"/>
    <mergeCell ref="A285:B285"/>
    <mergeCell ref="C285:H285"/>
    <mergeCell ref="I285:K285"/>
    <mergeCell ref="L285:N285"/>
    <mergeCell ref="O285:Q285"/>
    <mergeCell ref="R285:T285"/>
    <mergeCell ref="U285:W285"/>
    <mergeCell ref="X285:Z285"/>
    <mergeCell ref="AA285:AD285"/>
    <mergeCell ref="AU285:AX285"/>
    <mergeCell ref="A283:B283"/>
    <mergeCell ref="C283:H283"/>
    <mergeCell ref="I283:K283"/>
    <mergeCell ref="L283:N283"/>
    <mergeCell ref="AM283:AP283"/>
    <mergeCell ref="AQ283:AT283"/>
    <mergeCell ref="X283:Z283"/>
    <mergeCell ref="I286:K286"/>
    <mergeCell ref="L286:N286"/>
    <mergeCell ref="O286:Q286"/>
    <mergeCell ref="AE285:AH285"/>
    <mergeCell ref="AU286:AX286"/>
    <mergeCell ref="A287:B287"/>
    <mergeCell ref="C287:H287"/>
    <mergeCell ref="I287:K287"/>
    <mergeCell ref="L287:N287"/>
    <mergeCell ref="O287:Q287"/>
    <mergeCell ref="X287:Z287"/>
    <mergeCell ref="AA287:AD287"/>
    <mergeCell ref="AQ286:AT286"/>
    <mergeCell ref="AE286:AH286"/>
    <mergeCell ref="AI286:AL286"/>
    <mergeCell ref="AM285:AP285"/>
    <mergeCell ref="AQ285:AT285"/>
    <mergeCell ref="R287:T287"/>
    <mergeCell ref="U287:W287"/>
    <mergeCell ref="R286:T286"/>
    <mergeCell ref="U286:W286"/>
    <mergeCell ref="X286:Z286"/>
    <mergeCell ref="AI285:AL285"/>
    <mergeCell ref="AM286:AP286"/>
    <mergeCell ref="AU287:AX287"/>
    <mergeCell ref="AI288:AL288"/>
    <mergeCell ref="AE287:AH287"/>
    <mergeCell ref="AI287:AL287"/>
    <mergeCell ref="X289:Z289"/>
    <mergeCell ref="AA289:AD289"/>
    <mergeCell ref="AA286:AD286"/>
    <mergeCell ref="AE289:AH289"/>
    <mergeCell ref="AQ287:AT287"/>
    <mergeCell ref="U288:W288"/>
    <mergeCell ref="AU288:AX288"/>
    <mergeCell ref="AM288:AP288"/>
    <mergeCell ref="AQ288:AT288"/>
    <mergeCell ref="AM289:AP289"/>
    <mergeCell ref="AM287:AP287"/>
    <mergeCell ref="U289:W289"/>
    <mergeCell ref="A288:B288"/>
    <mergeCell ref="C288:H288"/>
    <mergeCell ref="I288:K288"/>
    <mergeCell ref="L288:N288"/>
    <mergeCell ref="AE288:AH288"/>
    <mergeCell ref="AI289:AL289"/>
    <mergeCell ref="X288:Z288"/>
    <mergeCell ref="AA288:AD288"/>
    <mergeCell ref="A289:B289"/>
    <mergeCell ref="C289:H289"/>
    <mergeCell ref="I289:K289"/>
    <mergeCell ref="L289:N289"/>
    <mergeCell ref="O288:Q288"/>
    <mergeCell ref="R288:T288"/>
    <mergeCell ref="AU289:AX289"/>
    <mergeCell ref="A286:B286"/>
    <mergeCell ref="C286:H286"/>
    <mergeCell ref="O289:Q289"/>
    <mergeCell ref="R289:T289"/>
    <mergeCell ref="X291:Z291"/>
    <mergeCell ref="AA291:AD291"/>
    <mergeCell ref="X290:Z290"/>
    <mergeCell ref="AA290:AD290"/>
    <mergeCell ref="AM290:AP290"/>
    <mergeCell ref="AQ290:AT290"/>
    <mergeCell ref="AU290:AX290"/>
    <mergeCell ref="A291:B291"/>
    <mergeCell ref="C291:H291"/>
    <mergeCell ref="I291:K291"/>
    <mergeCell ref="L291:N291"/>
    <mergeCell ref="O291:Q291"/>
    <mergeCell ref="R291:T291"/>
    <mergeCell ref="U291:W291"/>
    <mergeCell ref="AE290:AH290"/>
    <mergeCell ref="AI290:AL290"/>
    <mergeCell ref="AU291:AX291"/>
    <mergeCell ref="AQ289:AT289"/>
    <mergeCell ref="AE291:AH291"/>
    <mergeCell ref="AI291:AL291"/>
    <mergeCell ref="AM291:AP291"/>
    <mergeCell ref="AQ291:AT291"/>
    <mergeCell ref="L293:N293"/>
    <mergeCell ref="O293:Q293"/>
    <mergeCell ref="X293:Z293"/>
    <mergeCell ref="AA293:AD293"/>
    <mergeCell ref="AM293:AP293"/>
    <mergeCell ref="AQ293:AT293"/>
    <mergeCell ref="AM292:AP292"/>
    <mergeCell ref="AQ292:AT292"/>
    <mergeCell ref="AE292:AH292"/>
    <mergeCell ref="AI292:AL292"/>
    <mergeCell ref="AE293:AH293"/>
    <mergeCell ref="AI293:AL293"/>
    <mergeCell ref="X292:Z292"/>
    <mergeCell ref="AA292:AD292"/>
    <mergeCell ref="A290:B290"/>
    <mergeCell ref="C290:H290"/>
    <mergeCell ref="I290:K290"/>
    <mergeCell ref="L290:N290"/>
    <mergeCell ref="O290:Q290"/>
    <mergeCell ref="R290:T290"/>
    <mergeCell ref="U290:W290"/>
    <mergeCell ref="U294:W294"/>
    <mergeCell ref="R293:T293"/>
    <mergeCell ref="U293:W293"/>
    <mergeCell ref="R292:T292"/>
    <mergeCell ref="U292:W292"/>
    <mergeCell ref="AU293:AX293"/>
    <mergeCell ref="A294:B294"/>
    <mergeCell ref="C294:H294"/>
    <mergeCell ref="I294:K294"/>
    <mergeCell ref="L294:N294"/>
    <mergeCell ref="O294:Q294"/>
    <mergeCell ref="X294:Z294"/>
    <mergeCell ref="AA294:AD294"/>
    <mergeCell ref="AU294:AX294"/>
    <mergeCell ref="AI294:AL294"/>
    <mergeCell ref="A295:B295"/>
    <mergeCell ref="C295:H295"/>
    <mergeCell ref="I295:K295"/>
    <mergeCell ref="L295:N295"/>
    <mergeCell ref="AM295:AP295"/>
    <mergeCell ref="AQ295:AT295"/>
    <mergeCell ref="X295:Z295"/>
    <mergeCell ref="AA295:AD295"/>
    <mergeCell ref="A292:B292"/>
    <mergeCell ref="C292:H292"/>
    <mergeCell ref="I292:K292"/>
    <mergeCell ref="L292:N292"/>
    <mergeCell ref="O292:Q292"/>
    <mergeCell ref="AU292:AX292"/>
    <mergeCell ref="A293:B293"/>
    <mergeCell ref="C293:H293"/>
    <mergeCell ref="I293:K293"/>
    <mergeCell ref="AU297:AX297"/>
    <mergeCell ref="A298:B298"/>
    <mergeCell ref="C298:H298"/>
    <mergeCell ref="I298:K298"/>
    <mergeCell ref="L298:N298"/>
    <mergeCell ref="O298:Q298"/>
    <mergeCell ref="AE297:AH297"/>
    <mergeCell ref="AU298:AX298"/>
    <mergeCell ref="R296:T296"/>
    <mergeCell ref="U296:W296"/>
    <mergeCell ref="R295:T295"/>
    <mergeCell ref="U295:W295"/>
    <mergeCell ref="AM294:AP294"/>
    <mergeCell ref="AQ294:AT294"/>
    <mergeCell ref="AE294:AH294"/>
    <mergeCell ref="X296:Z296"/>
    <mergeCell ref="AA296:AD296"/>
    <mergeCell ref="AE296:AH296"/>
    <mergeCell ref="AI296:AL296"/>
    <mergeCell ref="AE295:AH295"/>
    <mergeCell ref="AI295:AL295"/>
    <mergeCell ref="AU295:AX295"/>
    <mergeCell ref="A296:B296"/>
    <mergeCell ref="C296:H296"/>
    <mergeCell ref="I296:K296"/>
    <mergeCell ref="L296:N296"/>
    <mergeCell ref="O296:Q296"/>
    <mergeCell ref="AM296:AP296"/>
    <mergeCell ref="AQ296:AT296"/>
    <mergeCell ref="AU296:AX296"/>
    <mergeCell ref="O295:Q295"/>
    <mergeCell ref="R294:T294"/>
    <mergeCell ref="A299:B299"/>
    <mergeCell ref="C299:H299"/>
    <mergeCell ref="I299:K299"/>
    <mergeCell ref="L299:N299"/>
    <mergeCell ref="O299:Q299"/>
    <mergeCell ref="X299:Z299"/>
    <mergeCell ref="R299:T299"/>
    <mergeCell ref="U299:W299"/>
    <mergeCell ref="AA299:AD299"/>
    <mergeCell ref="AQ298:AT298"/>
    <mergeCell ref="AE298:AH298"/>
    <mergeCell ref="AI298:AL298"/>
    <mergeCell ref="AM297:AP297"/>
    <mergeCell ref="AQ297:AT297"/>
    <mergeCell ref="R298:T298"/>
    <mergeCell ref="U298:W298"/>
    <mergeCell ref="X298:Z298"/>
    <mergeCell ref="AI297:AL297"/>
    <mergeCell ref="AM298:AP298"/>
    <mergeCell ref="A297:B297"/>
    <mergeCell ref="C297:H297"/>
    <mergeCell ref="I297:K297"/>
    <mergeCell ref="L297:N297"/>
    <mergeCell ref="O297:Q297"/>
    <mergeCell ref="R297:T297"/>
    <mergeCell ref="U297:W297"/>
    <mergeCell ref="X297:Z297"/>
    <mergeCell ref="AA297:AD297"/>
    <mergeCell ref="L302:N302"/>
    <mergeCell ref="O302:Q302"/>
    <mergeCell ref="R302:T302"/>
    <mergeCell ref="U302:W302"/>
    <mergeCell ref="O301:Q301"/>
    <mergeCell ref="R301:T301"/>
    <mergeCell ref="U301:W301"/>
    <mergeCell ref="AA298:AD298"/>
    <mergeCell ref="U300:W300"/>
    <mergeCell ref="AM300:AP300"/>
    <mergeCell ref="AA300:AD300"/>
    <mergeCell ref="AU299:AX299"/>
    <mergeCell ref="AQ301:AT301"/>
    <mergeCell ref="AI300:AL300"/>
    <mergeCell ref="AE299:AH299"/>
    <mergeCell ref="AI299:AL299"/>
    <mergeCell ref="X301:Z301"/>
    <mergeCell ref="AA301:AD301"/>
    <mergeCell ref="AE301:AH301"/>
    <mergeCell ref="AQ299:AT299"/>
    <mergeCell ref="AU300:AX300"/>
    <mergeCell ref="AQ300:AT300"/>
    <mergeCell ref="AM301:AP301"/>
    <mergeCell ref="AM299:AP299"/>
    <mergeCell ref="X302:Z302"/>
    <mergeCell ref="AA302:AD302"/>
    <mergeCell ref="AM302:AP302"/>
    <mergeCell ref="AQ302:AT302"/>
    <mergeCell ref="AU302:AX302"/>
    <mergeCell ref="A303:B303"/>
    <mergeCell ref="C303:H303"/>
    <mergeCell ref="I303:K303"/>
    <mergeCell ref="L303:N303"/>
    <mergeCell ref="O303:Q303"/>
    <mergeCell ref="R303:T303"/>
    <mergeCell ref="U303:W303"/>
    <mergeCell ref="AE302:AH302"/>
    <mergeCell ref="AI302:AL302"/>
    <mergeCell ref="AU303:AX303"/>
    <mergeCell ref="A300:B300"/>
    <mergeCell ref="C300:H300"/>
    <mergeCell ref="I300:K300"/>
    <mergeCell ref="L300:N300"/>
    <mergeCell ref="AE300:AH300"/>
    <mergeCell ref="AI301:AL301"/>
    <mergeCell ref="X300:Z300"/>
    <mergeCell ref="A301:B301"/>
    <mergeCell ref="C301:H301"/>
    <mergeCell ref="I301:K301"/>
    <mergeCell ref="L301:N301"/>
    <mergeCell ref="O300:Q300"/>
    <mergeCell ref="R300:T300"/>
    <mergeCell ref="AU301:AX301"/>
    <mergeCell ref="A302:B302"/>
    <mergeCell ref="C302:H302"/>
    <mergeCell ref="I302:K302"/>
    <mergeCell ref="AE303:AH303"/>
    <mergeCell ref="AI303:AL303"/>
    <mergeCell ref="AM303:AP303"/>
    <mergeCell ref="AQ303:AT303"/>
    <mergeCell ref="X303:Z303"/>
    <mergeCell ref="AU304:AX304"/>
    <mergeCell ref="A305:B305"/>
    <mergeCell ref="C305:H305"/>
    <mergeCell ref="I305:K305"/>
    <mergeCell ref="L305:N305"/>
    <mergeCell ref="O305:Q305"/>
    <mergeCell ref="X305:Z305"/>
    <mergeCell ref="AA305:AD305"/>
    <mergeCell ref="AM305:AP305"/>
    <mergeCell ref="AQ305:AT305"/>
    <mergeCell ref="AM304:AP304"/>
    <mergeCell ref="AQ304:AT304"/>
    <mergeCell ref="AE304:AH304"/>
    <mergeCell ref="AI304:AL304"/>
    <mergeCell ref="AE305:AH305"/>
    <mergeCell ref="AI305:AL305"/>
    <mergeCell ref="X304:Z304"/>
    <mergeCell ref="AA304:AD304"/>
    <mergeCell ref="AA303:AD303"/>
    <mergeCell ref="R305:T305"/>
    <mergeCell ref="U305:W305"/>
    <mergeCell ref="R304:T304"/>
    <mergeCell ref="U304:W304"/>
    <mergeCell ref="AU305:AX305"/>
    <mergeCell ref="A306:B306"/>
    <mergeCell ref="C306:H306"/>
    <mergeCell ref="I306:K306"/>
    <mergeCell ref="L306:N306"/>
    <mergeCell ref="O306:Q306"/>
    <mergeCell ref="X306:Z306"/>
    <mergeCell ref="AA306:AD306"/>
    <mergeCell ref="AU306:AX306"/>
    <mergeCell ref="AI306:AL306"/>
    <mergeCell ref="U307:W307"/>
    <mergeCell ref="AM306:AP306"/>
    <mergeCell ref="AQ306:AT306"/>
    <mergeCell ref="A307:B307"/>
    <mergeCell ref="C307:H307"/>
    <mergeCell ref="I307:K307"/>
    <mergeCell ref="L307:N307"/>
    <mergeCell ref="AM307:AP307"/>
    <mergeCell ref="AQ307:AT307"/>
    <mergeCell ref="X307:Z307"/>
    <mergeCell ref="AE306:AH306"/>
    <mergeCell ref="AU307:AX307"/>
    <mergeCell ref="A304:B304"/>
    <mergeCell ref="C304:H304"/>
    <mergeCell ref="I304:K304"/>
    <mergeCell ref="L304:N304"/>
    <mergeCell ref="O304:Q304"/>
    <mergeCell ref="AI307:AL307"/>
    <mergeCell ref="AA307:AD307"/>
    <mergeCell ref="A308:B308"/>
    <mergeCell ref="C308:H308"/>
    <mergeCell ref="I308:K308"/>
    <mergeCell ref="L308:N308"/>
    <mergeCell ref="O308:Q308"/>
    <mergeCell ref="AM308:AP308"/>
    <mergeCell ref="R308:T308"/>
    <mergeCell ref="U308:W308"/>
    <mergeCell ref="C309:H310"/>
    <mergeCell ref="I309:K310"/>
    <mergeCell ref="L309:N310"/>
    <mergeCell ref="O309:Q310"/>
    <mergeCell ref="R309:T310"/>
    <mergeCell ref="R306:T306"/>
    <mergeCell ref="U306:W306"/>
    <mergeCell ref="AQ308:AT308"/>
    <mergeCell ref="AU308:AX308"/>
    <mergeCell ref="O307:Q307"/>
    <mergeCell ref="R307:T307"/>
    <mergeCell ref="AU309:AX310"/>
    <mergeCell ref="A311:B312"/>
    <mergeCell ref="C311:H312"/>
    <mergeCell ref="I311:K312"/>
    <mergeCell ref="L311:N312"/>
    <mergeCell ref="O311:Q312"/>
    <mergeCell ref="AE311:AH312"/>
    <mergeCell ref="AI311:AL312"/>
    <mergeCell ref="AM311:AP312"/>
    <mergeCell ref="A309:B310"/>
    <mergeCell ref="AQ311:AT312"/>
    <mergeCell ref="A313:J313"/>
    <mergeCell ref="K313:AN314"/>
    <mergeCell ref="AE309:AH310"/>
    <mergeCell ref="AI309:AL310"/>
    <mergeCell ref="AM309:AP310"/>
    <mergeCell ref="AQ309:AT310"/>
    <mergeCell ref="X309:Z310"/>
    <mergeCell ref="AA309:AD310"/>
    <mergeCell ref="U309:W310"/>
    <mergeCell ref="AU313:AX314"/>
    <mergeCell ref="R311:T312"/>
    <mergeCell ref="U311:W312"/>
    <mergeCell ref="X308:Z308"/>
    <mergeCell ref="AA308:AD308"/>
    <mergeCell ref="AE308:AH308"/>
    <mergeCell ref="AI308:AL308"/>
    <mergeCell ref="AE307:AH307"/>
    <mergeCell ref="A315:B317"/>
    <mergeCell ref="C315:H317"/>
    <mergeCell ref="I315:K317"/>
    <mergeCell ref="L315:N317"/>
    <mergeCell ref="O315:Q317"/>
    <mergeCell ref="R315:T317"/>
    <mergeCell ref="U315:W317"/>
    <mergeCell ref="X315:Z317"/>
    <mergeCell ref="AQ315:AT317"/>
    <mergeCell ref="AU315:AX317"/>
    <mergeCell ref="X311:Z312"/>
    <mergeCell ref="AA311:AD312"/>
    <mergeCell ref="AU311:AX312"/>
    <mergeCell ref="AA315:AD317"/>
    <mergeCell ref="AE315:AH317"/>
    <mergeCell ref="AI315:AL317"/>
    <mergeCell ref="AM315:AP317"/>
    <mergeCell ref="A318:B318"/>
    <mergeCell ref="C318:H318"/>
    <mergeCell ref="I318:K318"/>
    <mergeCell ref="L318:N318"/>
    <mergeCell ref="O318:Q318"/>
    <mergeCell ref="R318:T318"/>
    <mergeCell ref="U318:W318"/>
    <mergeCell ref="X318:Z318"/>
    <mergeCell ref="AA318:AD318"/>
    <mergeCell ref="AE318:AH318"/>
    <mergeCell ref="A319:B319"/>
    <mergeCell ref="C319:H319"/>
    <mergeCell ref="I319:K319"/>
    <mergeCell ref="L319:N319"/>
    <mergeCell ref="O319:Q319"/>
    <mergeCell ref="R319:T319"/>
    <mergeCell ref="U319:W319"/>
    <mergeCell ref="X319:Z319"/>
    <mergeCell ref="AQ318:AT318"/>
    <mergeCell ref="AU318:AX318"/>
    <mergeCell ref="AA319:AD319"/>
    <mergeCell ref="AE319:AH319"/>
    <mergeCell ref="AI319:AL319"/>
    <mergeCell ref="AM319:AP319"/>
    <mergeCell ref="AQ319:AT319"/>
    <mergeCell ref="AU319:AX319"/>
    <mergeCell ref="U321:W321"/>
    <mergeCell ref="X321:Z321"/>
    <mergeCell ref="AI320:AL320"/>
    <mergeCell ref="AM320:AP320"/>
    <mergeCell ref="A320:B320"/>
    <mergeCell ref="C320:H320"/>
    <mergeCell ref="I320:K320"/>
    <mergeCell ref="L320:N320"/>
    <mergeCell ref="O320:Q320"/>
    <mergeCell ref="R320:T320"/>
    <mergeCell ref="A321:B321"/>
    <mergeCell ref="C321:H321"/>
    <mergeCell ref="I321:K321"/>
    <mergeCell ref="L321:N321"/>
    <mergeCell ref="O321:Q321"/>
    <mergeCell ref="R321:T321"/>
    <mergeCell ref="AQ320:AT320"/>
    <mergeCell ref="AU320:AX320"/>
    <mergeCell ref="AA321:AD321"/>
    <mergeCell ref="AE321:AH321"/>
    <mergeCell ref="AI321:AL321"/>
    <mergeCell ref="AM321:AP321"/>
    <mergeCell ref="AI318:AL318"/>
    <mergeCell ref="AM318:AP318"/>
    <mergeCell ref="AQ321:AT321"/>
    <mergeCell ref="AU321:AX321"/>
    <mergeCell ref="AA320:AD320"/>
    <mergeCell ref="AE320:AH320"/>
    <mergeCell ref="AI322:AL322"/>
    <mergeCell ref="AM322:AP322"/>
    <mergeCell ref="A322:B322"/>
    <mergeCell ref="C322:H322"/>
    <mergeCell ref="I322:K322"/>
    <mergeCell ref="L322:N322"/>
    <mergeCell ref="O322:Q322"/>
    <mergeCell ref="R322:T322"/>
    <mergeCell ref="U322:W322"/>
    <mergeCell ref="X322:Z322"/>
    <mergeCell ref="AA322:AD322"/>
    <mergeCell ref="AE322:AH322"/>
    <mergeCell ref="A323:B323"/>
    <mergeCell ref="C323:H323"/>
    <mergeCell ref="I323:K323"/>
    <mergeCell ref="L323:N323"/>
    <mergeCell ref="O323:Q323"/>
    <mergeCell ref="R323:T323"/>
    <mergeCell ref="U323:W323"/>
    <mergeCell ref="X323:Z323"/>
    <mergeCell ref="U320:W320"/>
    <mergeCell ref="X320:Z320"/>
    <mergeCell ref="AQ322:AT322"/>
    <mergeCell ref="AU322:AX322"/>
    <mergeCell ref="AA323:AD323"/>
    <mergeCell ref="AE323:AH323"/>
    <mergeCell ref="AI323:AL323"/>
    <mergeCell ref="AM323:AP323"/>
    <mergeCell ref="AQ323:AT323"/>
    <mergeCell ref="AU323:AX323"/>
    <mergeCell ref="U325:W325"/>
    <mergeCell ref="X325:Z325"/>
    <mergeCell ref="AI324:AL324"/>
    <mergeCell ref="AM324:AP324"/>
    <mergeCell ref="A324:B324"/>
    <mergeCell ref="C324:H324"/>
    <mergeCell ref="I324:K324"/>
    <mergeCell ref="L324:N324"/>
    <mergeCell ref="O324:Q324"/>
    <mergeCell ref="R324:T324"/>
    <mergeCell ref="A325:B325"/>
    <mergeCell ref="C325:H325"/>
    <mergeCell ref="I325:K325"/>
    <mergeCell ref="L325:N325"/>
    <mergeCell ref="O325:Q325"/>
    <mergeCell ref="R325:T325"/>
    <mergeCell ref="AQ324:AT324"/>
    <mergeCell ref="AU324:AX324"/>
    <mergeCell ref="AA325:AD325"/>
    <mergeCell ref="AE325:AH325"/>
    <mergeCell ref="AI325:AL325"/>
    <mergeCell ref="AM325:AP325"/>
    <mergeCell ref="AQ325:AT325"/>
    <mergeCell ref="AU325:AX325"/>
    <mergeCell ref="AA324:AD324"/>
    <mergeCell ref="AE324:AH324"/>
    <mergeCell ref="U324:W324"/>
    <mergeCell ref="X324:Z324"/>
    <mergeCell ref="AI326:AL326"/>
    <mergeCell ref="AM326:AP326"/>
    <mergeCell ref="A326:B326"/>
    <mergeCell ref="C326:H326"/>
    <mergeCell ref="I326:K326"/>
    <mergeCell ref="L326:N326"/>
    <mergeCell ref="O326:Q326"/>
    <mergeCell ref="R326:T326"/>
    <mergeCell ref="U326:W326"/>
    <mergeCell ref="X326:Z326"/>
    <mergeCell ref="AA326:AD326"/>
    <mergeCell ref="AE326:AH326"/>
    <mergeCell ref="A327:B327"/>
    <mergeCell ref="C327:H327"/>
    <mergeCell ref="I327:K327"/>
    <mergeCell ref="L327:N327"/>
    <mergeCell ref="O327:Q327"/>
    <mergeCell ref="R327:T327"/>
    <mergeCell ref="U327:W327"/>
    <mergeCell ref="X327:Z327"/>
    <mergeCell ref="AQ326:AT326"/>
    <mergeCell ref="AU326:AX326"/>
    <mergeCell ref="AA327:AD327"/>
    <mergeCell ref="AE327:AH327"/>
    <mergeCell ref="AI327:AL327"/>
    <mergeCell ref="AM327:AP327"/>
    <mergeCell ref="AQ327:AT327"/>
    <mergeCell ref="AU327:AX327"/>
    <mergeCell ref="U329:W329"/>
    <mergeCell ref="X329:Z329"/>
    <mergeCell ref="AI328:AL328"/>
    <mergeCell ref="AM328:AP328"/>
    <mergeCell ref="A328:B328"/>
    <mergeCell ref="C328:H328"/>
    <mergeCell ref="I328:K328"/>
    <mergeCell ref="L328:N328"/>
    <mergeCell ref="O328:Q328"/>
    <mergeCell ref="R328:T328"/>
    <mergeCell ref="A329:B329"/>
    <mergeCell ref="C329:H329"/>
    <mergeCell ref="I329:K329"/>
    <mergeCell ref="L329:N329"/>
    <mergeCell ref="O329:Q329"/>
    <mergeCell ref="R329:T329"/>
    <mergeCell ref="AQ328:AT328"/>
    <mergeCell ref="AU328:AX328"/>
    <mergeCell ref="AA329:AD329"/>
    <mergeCell ref="AE329:AH329"/>
    <mergeCell ref="AI329:AL329"/>
    <mergeCell ref="AM329:AP329"/>
    <mergeCell ref="AQ329:AT329"/>
    <mergeCell ref="AU329:AX329"/>
    <mergeCell ref="AA328:AD328"/>
    <mergeCell ref="AE328:AH328"/>
    <mergeCell ref="AI330:AL330"/>
    <mergeCell ref="AM330:AP330"/>
    <mergeCell ref="A330:B330"/>
    <mergeCell ref="C330:H330"/>
    <mergeCell ref="I330:K330"/>
    <mergeCell ref="L330:N330"/>
    <mergeCell ref="O330:Q330"/>
    <mergeCell ref="R330:T330"/>
    <mergeCell ref="U330:W330"/>
    <mergeCell ref="X330:Z330"/>
    <mergeCell ref="AA330:AD330"/>
    <mergeCell ref="AE330:AH330"/>
    <mergeCell ref="A331:B331"/>
    <mergeCell ref="C331:H331"/>
    <mergeCell ref="I331:K331"/>
    <mergeCell ref="L331:N331"/>
    <mergeCell ref="O331:Q331"/>
    <mergeCell ref="R331:T331"/>
    <mergeCell ref="U331:W331"/>
    <mergeCell ref="X331:Z331"/>
    <mergeCell ref="U328:W328"/>
    <mergeCell ref="X328:Z328"/>
    <mergeCell ref="AQ330:AT330"/>
    <mergeCell ref="AU330:AX330"/>
    <mergeCell ref="AA331:AD331"/>
    <mergeCell ref="AE331:AH331"/>
    <mergeCell ref="AI331:AL331"/>
    <mergeCell ref="AM331:AP331"/>
    <mergeCell ref="AQ331:AT331"/>
    <mergeCell ref="AU331:AX331"/>
    <mergeCell ref="U333:W333"/>
    <mergeCell ref="X333:Z333"/>
    <mergeCell ref="AI332:AL332"/>
    <mergeCell ref="AM332:AP332"/>
    <mergeCell ref="A332:B332"/>
    <mergeCell ref="C332:H332"/>
    <mergeCell ref="I332:K332"/>
    <mergeCell ref="L332:N332"/>
    <mergeCell ref="O332:Q332"/>
    <mergeCell ref="R332:T332"/>
    <mergeCell ref="A333:B333"/>
    <mergeCell ref="C333:H333"/>
    <mergeCell ref="I333:K333"/>
    <mergeCell ref="L333:N333"/>
    <mergeCell ref="O333:Q333"/>
    <mergeCell ref="R333:T333"/>
    <mergeCell ref="AQ332:AT332"/>
    <mergeCell ref="AU332:AX332"/>
    <mergeCell ref="AA333:AD333"/>
    <mergeCell ref="AE333:AH333"/>
    <mergeCell ref="AI333:AL333"/>
    <mergeCell ref="AM333:AP333"/>
    <mergeCell ref="AE332:AH332"/>
    <mergeCell ref="U332:W332"/>
    <mergeCell ref="AI334:AL334"/>
    <mergeCell ref="AM334:AP334"/>
    <mergeCell ref="A334:B334"/>
    <mergeCell ref="C334:H334"/>
    <mergeCell ref="I334:K334"/>
    <mergeCell ref="L334:N334"/>
    <mergeCell ref="O334:Q334"/>
    <mergeCell ref="R334:T334"/>
    <mergeCell ref="U334:W334"/>
    <mergeCell ref="X334:Z334"/>
    <mergeCell ref="AA334:AD334"/>
    <mergeCell ref="AE334:AH334"/>
    <mergeCell ref="A335:B335"/>
    <mergeCell ref="C335:H335"/>
    <mergeCell ref="I335:K335"/>
    <mergeCell ref="L335:N335"/>
    <mergeCell ref="O335:Q335"/>
    <mergeCell ref="R335:T335"/>
    <mergeCell ref="U335:W335"/>
    <mergeCell ref="X335:Z335"/>
    <mergeCell ref="X332:Z332"/>
    <mergeCell ref="U336:W336"/>
    <mergeCell ref="X336:Z336"/>
    <mergeCell ref="AQ334:AT334"/>
    <mergeCell ref="AU334:AX334"/>
    <mergeCell ref="AA335:AD335"/>
    <mergeCell ref="AE335:AH335"/>
    <mergeCell ref="AI335:AL335"/>
    <mergeCell ref="AM335:AP335"/>
    <mergeCell ref="AQ335:AT335"/>
    <mergeCell ref="AU335:AX335"/>
    <mergeCell ref="U337:W337"/>
    <mergeCell ref="X337:Z337"/>
    <mergeCell ref="AI336:AL336"/>
    <mergeCell ref="AM336:AP336"/>
    <mergeCell ref="A336:B336"/>
    <mergeCell ref="C336:H336"/>
    <mergeCell ref="I336:K336"/>
    <mergeCell ref="L336:N336"/>
    <mergeCell ref="O336:Q336"/>
    <mergeCell ref="R336:T336"/>
    <mergeCell ref="A337:B337"/>
    <mergeCell ref="C337:H337"/>
    <mergeCell ref="I337:K337"/>
    <mergeCell ref="L337:N337"/>
    <mergeCell ref="O337:Q337"/>
    <mergeCell ref="R337:T337"/>
    <mergeCell ref="AQ336:AT336"/>
    <mergeCell ref="AU336:AX336"/>
    <mergeCell ref="AA337:AD337"/>
    <mergeCell ref="AE337:AH337"/>
    <mergeCell ref="AI337:AL337"/>
    <mergeCell ref="AM337:AP337"/>
    <mergeCell ref="A338:B338"/>
    <mergeCell ref="C338:H338"/>
    <mergeCell ref="I338:K338"/>
    <mergeCell ref="L338:N338"/>
    <mergeCell ref="O338:Q338"/>
    <mergeCell ref="R338:T338"/>
    <mergeCell ref="U338:W338"/>
    <mergeCell ref="X338:Z338"/>
    <mergeCell ref="AA338:AD338"/>
    <mergeCell ref="AE338:AH338"/>
    <mergeCell ref="A339:B339"/>
    <mergeCell ref="C339:H339"/>
    <mergeCell ref="I339:K339"/>
    <mergeCell ref="L339:N339"/>
    <mergeCell ref="O339:Q339"/>
    <mergeCell ref="R339:T339"/>
    <mergeCell ref="U339:W339"/>
    <mergeCell ref="X339:Z339"/>
    <mergeCell ref="A340:B340"/>
    <mergeCell ref="C340:H340"/>
    <mergeCell ref="I340:K340"/>
    <mergeCell ref="L340:N340"/>
    <mergeCell ref="O340:Q340"/>
    <mergeCell ref="R340:T340"/>
    <mergeCell ref="A341:B341"/>
    <mergeCell ref="C341:H341"/>
    <mergeCell ref="I341:K341"/>
    <mergeCell ref="L341:N341"/>
    <mergeCell ref="O341:Q341"/>
    <mergeCell ref="R341:T341"/>
    <mergeCell ref="AQ340:AT340"/>
    <mergeCell ref="AU340:AX340"/>
    <mergeCell ref="AA341:AD341"/>
    <mergeCell ref="AE341:AH341"/>
    <mergeCell ref="AI341:AL341"/>
    <mergeCell ref="AM341:AP341"/>
    <mergeCell ref="L343:N343"/>
    <mergeCell ref="O343:Q343"/>
    <mergeCell ref="R343:T343"/>
    <mergeCell ref="U343:W343"/>
    <mergeCell ref="X343:Z343"/>
    <mergeCell ref="U340:W340"/>
    <mergeCell ref="X340:Z340"/>
    <mergeCell ref="AQ338:AT338"/>
    <mergeCell ref="AU338:AX338"/>
    <mergeCell ref="AA339:AD339"/>
    <mergeCell ref="AE339:AH339"/>
    <mergeCell ref="AI339:AL339"/>
    <mergeCell ref="AM339:AP339"/>
    <mergeCell ref="AQ339:AT339"/>
    <mergeCell ref="AU339:AX339"/>
    <mergeCell ref="U341:W341"/>
    <mergeCell ref="X341:Z341"/>
    <mergeCell ref="AI340:AL340"/>
    <mergeCell ref="AM340:AP340"/>
    <mergeCell ref="AI338:AL338"/>
    <mergeCell ref="AM338:AP338"/>
    <mergeCell ref="R344:T344"/>
    <mergeCell ref="A345:B345"/>
    <mergeCell ref="C345:H345"/>
    <mergeCell ref="I345:K345"/>
    <mergeCell ref="L345:N345"/>
    <mergeCell ref="O345:Q345"/>
    <mergeCell ref="R345:T345"/>
    <mergeCell ref="AU344:AX344"/>
    <mergeCell ref="AA345:AD345"/>
    <mergeCell ref="AE345:AH345"/>
    <mergeCell ref="AI345:AL345"/>
    <mergeCell ref="AM345:AP345"/>
    <mergeCell ref="AQ345:AT345"/>
    <mergeCell ref="AQ341:AT341"/>
    <mergeCell ref="AU341:AX341"/>
    <mergeCell ref="AA340:AD340"/>
    <mergeCell ref="AE340:AH340"/>
    <mergeCell ref="AI342:AL342"/>
    <mergeCell ref="AM342:AP342"/>
    <mergeCell ref="A342:B342"/>
    <mergeCell ref="C342:H342"/>
    <mergeCell ref="I342:K342"/>
    <mergeCell ref="L342:N342"/>
    <mergeCell ref="O342:Q342"/>
    <mergeCell ref="R342:T342"/>
    <mergeCell ref="U342:W342"/>
    <mergeCell ref="X342:Z342"/>
    <mergeCell ref="AA342:AD342"/>
    <mergeCell ref="AE342:AH342"/>
    <mergeCell ref="A343:B343"/>
    <mergeCell ref="C343:H343"/>
    <mergeCell ref="I343:K343"/>
    <mergeCell ref="O346:Q346"/>
    <mergeCell ref="R346:T346"/>
    <mergeCell ref="U346:W346"/>
    <mergeCell ref="X346:Z346"/>
    <mergeCell ref="AE346:AH346"/>
    <mergeCell ref="A347:B347"/>
    <mergeCell ref="C347:H347"/>
    <mergeCell ref="I347:K347"/>
    <mergeCell ref="L347:N347"/>
    <mergeCell ref="O347:Q347"/>
    <mergeCell ref="R347:T347"/>
    <mergeCell ref="U347:W347"/>
    <mergeCell ref="X347:Z347"/>
    <mergeCell ref="U344:W344"/>
    <mergeCell ref="X344:Z344"/>
    <mergeCell ref="AQ342:AT342"/>
    <mergeCell ref="AU342:AX342"/>
    <mergeCell ref="AA343:AD343"/>
    <mergeCell ref="AE343:AH343"/>
    <mergeCell ref="AI343:AL343"/>
    <mergeCell ref="AM343:AP343"/>
    <mergeCell ref="AQ343:AT343"/>
    <mergeCell ref="AU343:AX343"/>
    <mergeCell ref="U345:W345"/>
    <mergeCell ref="X345:Z345"/>
    <mergeCell ref="AI344:AL344"/>
    <mergeCell ref="AM344:AP344"/>
    <mergeCell ref="A344:B344"/>
    <mergeCell ref="C344:H344"/>
    <mergeCell ref="I344:K344"/>
    <mergeCell ref="L344:N344"/>
    <mergeCell ref="O344:Q344"/>
    <mergeCell ref="A350:B351"/>
    <mergeCell ref="C350:H351"/>
    <mergeCell ref="I350:K351"/>
    <mergeCell ref="L350:N351"/>
    <mergeCell ref="AQ346:AT346"/>
    <mergeCell ref="AU346:AX346"/>
    <mergeCell ref="AA347:AD347"/>
    <mergeCell ref="AE347:AH347"/>
    <mergeCell ref="AI347:AL347"/>
    <mergeCell ref="AM347:AP347"/>
    <mergeCell ref="A348:B349"/>
    <mergeCell ref="C348:H349"/>
    <mergeCell ref="I348:K349"/>
    <mergeCell ref="L348:N349"/>
    <mergeCell ref="AA348:AD349"/>
    <mergeCell ref="AE348:AH349"/>
    <mergeCell ref="O348:Q349"/>
    <mergeCell ref="R348:T349"/>
    <mergeCell ref="O350:Q351"/>
    <mergeCell ref="R350:T351"/>
    <mergeCell ref="U350:W351"/>
    <mergeCell ref="X350:Z351"/>
    <mergeCell ref="AI348:AL349"/>
    <mergeCell ref="AM348:AP349"/>
    <mergeCell ref="U348:W349"/>
    <mergeCell ref="X348:Z349"/>
    <mergeCell ref="AI346:AL346"/>
    <mergeCell ref="AM346:AP346"/>
    <mergeCell ref="A346:B346"/>
    <mergeCell ref="C346:H346"/>
    <mergeCell ref="I346:K346"/>
    <mergeCell ref="L346:N346"/>
    <mergeCell ref="AQ344:AT344"/>
    <mergeCell ref="BG28:BI28"/>
    <mergeCell ref="AA350:AD351"/>
    <mergeCell ref="AE350:AH351"/>
    <mergeCell ref="AI350:AL351"/>
    <mergeCell ref="AM350:AP351"/>
    <mergeCell ref="AQ347:AT347"/>
    <mergeCell ref="AU347:AX347"/>
    <mergeCell ref="AA346:AD346"/>
    <mergeCell ref="AY38:BB39"/>
    <mergeCell ref="AY33:BB33"/>
    <mergeCell ref="BG29:BI29"/>
    <mergeCell ref="BG30:BI30"/>
    <mergeCell ref="AY36:BB37"/>
    <mergeCell ref="BC30:BF30"/>
    <mergeCell ref="AY35:BB35"/>
    <mergeCell ref="AY34:BB34"/>
    <mergeCell ref="AY31:BB31"/>
    <mergeCell ref="AY32:BB32"/>
    <mergeCell ref="BC28:BF28"/>
    <mergeCell ref="BC29:BF29"/>
    <mergeCell ref="AY42:BB44"/>
    <mergeCell ref="AU345:AX345"/>
    <mergeCell ref="AA344:AD344"/>
    <mergeCell ref="AE344:AH344"/>
    <mergeCell ref="AQ337:AT337"/>
    <mergeCell ref="AU337:AX337"/>
    <mergeCell ref="AA336:AD336"/>
    <mergeCell ref="AE336:AH336"/>
    <mergeCell ref="AQ333:AT333"/>
    <mergeCell ref="AU333:AX333"/>
    <mergeCell ref="AA332:AD332"/>
    <mergeCell ref="AQ350:AT351"/>
    <mergeCell ref="AU350:AX351"/>
    <mergeCell ref="BG21:BI21"/>
    <mergeCell ref="BG22:BI22"/>
    <mergeCell ref="BC22:BF22"/>
    <mergeCell ref="BC23:BF23"/>
    <mergeCell ref="BG26:BI26"/>
    <mergeCell ref="BG27:BI27"/>
    <mergeCell ref="BG15:BI15"/>
    <mergeCell ref="BG16:BI16"/>
    <mergeCell ref="BG19:BI19"/>
    <mergeCell ref="BG20:BI20"/>
    <mergeCell ref="BG23:BI23"/>
    <mergeCell ref="BG24:BI24"/>
    <mergeCell ref="BG25:BI25"/>
    <mergeCell ref="BC24:BF24"/>
    <mergeCell ref="BC13:BF13"/>
    <mergeCell ref="BC20:BF20"/>
    <mergeCell ref="BC17:BF17"/>
    <mergeCell ref="BC18:BF18"/>
    <mergeCell ref="BG13:BI13"/>
    <mergeCell ref="BC25:BF25"/>
    <mergeCell ref="BC19:BF19"/>
    <mergeCell ref="BC21:BF21"/>
    <mergeCell ref="BG14:BI14"/>
    <mergeCell ref="AQ348:AT349"/>
    <mergeCell ref="AU348:AX349"/>
    <mergeCell ref="BG17:BI17"/>
    <mergeCell ref="BG18:BI18"/>
    <mergeCell ref="BC14:BF14"/>
    <mergeCell ref="BC15:BF15"/>
    <mergeCell ref="BC26:BF26"/>
    <mergeCell ref="BC42:BF44"/>
    <mergeCell ref="AY27:BB27"/>
    <mergeCell ref="BC6:BF6"/>
    <mergeCell ref="BC7:BF7"/>
    <mergeCell ref="BC8:BF8"/>
    <mergeCell ref="BC9:BF9"/>
    <mergeCell ref="BC3:BF5"/>
    <mergeCell ref="BC16:BF16"/>
    <mergeCell ref="BC10:BF10"/>
    <mergeCell ref="BG42:BI44"/>
    <mergeCell ref="BC31:BF31"/>
    <mergeCell ref="BC32:BF32"/>
    <mergeCell ref="BC33:BF33"/>
    <mergeCell ref="BC34:BF34"/>
    <mergeCell ref="BC35:BF35"/>
    <mergeCell ref="BG32:BI32"/>
    <mergeCell ref="BG33:BI33"/>
    <mergeCell ref="BG34:BI34"/>
    <mergeCell ref="BG35:BI35"/>
    <mergeCell ref="BG7:BI7"/>
    <mergeCell ref="BG8:BI8"/>
    <mergeCell ref="BG9:BI9"/>
    <mergeCell ref="BG10:BI10"/>
    <mergeCell ref="BG11:BI11"/>
    <mergeCell ref="BG12:BI12"/>
    <mergeCell ref="BC11:BF11"/>
    <mergeCell ref="BC12:BF12"/>
    <mergeCell ref="BG31:BI31"/>
    <mergeCell ref="BC27:BF27"/>
    <mergeCell ref="AY8:BB8"/>
    <mergeCell ref="AY9:BB9"/>
    <mergeCell ref="BG3:BI5"/>
    <mergeCell ref="AY45:BB45"/>
    <mergeCell ref="BC45:BF45"/>
    <mergeCell ref="BG45:BI45"/>
    <mergeCell ref="AY46:BB46"/>
    <mergeCell ref="BC46:BF46"/>
    <mergeCell ref="BG46:BI46"/>
    <mergeCell ref="AY47:BB47"/>
    <mergeCell ref="BC47:BF47"/>
    <mergeCell ref="BG47:BI47"/>
    <mergeCell ref="AY48:BB48"/>
    <mergeCell ref="BC48:BF48"/>
    <mergeCell ref="BG48:BI48"/>
    <mergeCell ref="AY49:BB49"/>
    <mergeCell ref="BC49:BF49"/>
    <mergeCell ref="BG49:BI49"/>
    <mergeCell ref="AY50:BB50"/>
    <mergeCell ref="BC50:BF50"/>
    <mergeCell ref="BG50:BI50"/>
    <mergeCell ref="AY51:BB51"/>
    <mergeCell ref="BC51:BF51"/>
    <mergeCell ref="BG51:BI51"/>
    <mergeCell ref="AY52:BB52"/>
    <mergeCell ref="BC52:BF52"/>
    <mergeCell ref="BG52:BI52"/>
    <mergeCell ref="AY53:BB53"/>
    <mergeCell ref="BC53:BF53"/>
    <mergeCell ref="BG53:BI53"/>
    <mergeCell ref="AY54:BB54"/>
    <mergeCell ref="BC54:BF54"/>
    <mergeCell ref="BG54:BI54"/>
    <mergeCell ref="AY55:BB55"/>
    <mergeCell ref="BC55:BF55"/>
    <mergeCell ref="BG55:BI55"/>
    <mergeCell ref="AY56:BB56"/>
    <mergeCell ref="BC56:BF56"/>
    <mergeCell ref="BG56:BI56"/>
    <mergeCell ref="AY57:BB57"/>
    <mergeCell ref="BC57:BF57"/>
    <mergeCell ref="BG57:BI57"/>
    <mergeCell ref="AY58:BB58"/>
    <mergeCell ref="BC58:BF58"/>
    <mergeCell ref="BG58:BI58"/>
    <mergeCell ref="AY59:BB59"/>
    <mergeCell ref="BC59:BF59"/>
    <mergeCell ref="BG59:BI59"/>
    <mergeCell ref="AY60:BB60"/>
    <mergeCell ref="BC60:BF60"/>
    <mergeCell ref="BG60:BI60"/>
    <mergeCell ref="AY65:BB65"/>
    <mergeCell ref="AY63:BB63"/>
    <mergeCell ref="AY61:BB61"/>
    <mergeCell ref="BC61:BF61"/>
    <mergeCell ref="BG61:BI61"/>
    <mergeCell ref="AY62:BB62"/>
    <mergeCell ref="BC62:BF62"/>
    <mergeCell ref="BG62:BI62"/>
    <mergeCell ref="AY68:BB68"/>
    <mergeCell ref="BC68:BF68"/>
    <mergeCell ref="BG68:BI68"/>
    <mergeCell ref="BC63:BF63"/>
    <mergeCell ref="BG63:BI63"/>
    <mergeCell ref="AY64:BB64"/>
    <mergeCell ref="BC64:BF64"/>
    <mergeCell ref="BG64:BI64"/>
    <mergeCell ref="BC65:BF65"/>
    <mergeCell ref="BG65:BI65"/>
    <mergeCell ref="AY66:BB66"/>
    <mergeCell ref="BC66:BF66"/>
    <mergeCell ref="BG66:BI66"/>
    <mergeCell ref="BC67:BF67"/>
    <mergeCell ref="BG67:BI67"/>
    <mergeCell ref="AY67:BB67"/>
    <mergeCell ref="AY70:BB70"/>
    <mergeCell ref="BC70:BF70"/>
    <mergeCell ref="BG70:BI70"/>
    <mergeCell ref="AY69:BB69"/>
    <mergeCell ref="BC69:BF69"/>
    <mergeCell ref="BG69:BI69"/>
    <mergeCell ref="BC71:BF71"/>
    <mergeCell ref="BG71:BI71"/>
    <mergeCell ref="BC74:BF74"/>
    <mergeCell ref="BG74:BI74"/>
    <mergeCell ref="BC72:BF72"/>
    <mergeCell ref="BG72:BI72"/>
    <mergeCell ref="BC73:BF73"/>
    <mergeCell ref="BG73:BI73"/>
    <mergeCell ref="AY81:BB83"/>
    <mergeCell ref="BC81:BF83"/>
    <mergeCell ref="BG81:BI83"/>
    <mergeCell ref="AY84:BB84"/>
    <mergeCell ref="BC84:BF84"/>
    <mergeCell ref="BG84:BI84"/>
    <mergeCell ref="AY85:BB85"/>
    <mergeCell ref="BC85:BF85"/>
    <mergeCell ref="BG85:BI85"/>
    <mergeCell ref="AY73:BB73"/>
    <mergeCell ref="AY71:BB71"/>
    <mergeCell ref="AY72:BB72"/>
    <mergeCell ref="AY74:BB74"/>
    <mergeCell ref="AY86:BB86"/>
    <mergeCell ref="BC86:BF86"/>
    <mergeCell ref="BG86:BI86"/>
    <mergeCell ref="AY87:BB87"/>
    <mergeCell ref="BC87:BF87"/>
    <mergeCell ref="BG87:BI87"/>
    <mergeCell ref="AY88:BB88"/>
    <mergeCell ref="BC88:BF88"/>
    <mergeCell ref="BG88:BI88"/>
    <mergeCell ref="AY89:BB89"/>
    <mergeCell ref="BC89:BF89"/>
    <mergeCell ref="BG89:BI89"/>
    <mergeCell ref="AY90:BB90"/>
    <mergeCell ref="BC90:BF90"/>
    <mergeCell ref="BG90:BI90"/>
    <mergeCell ref="AY91:BB91"/>
    <mergeCell ref="BC91:BF91"/>
    <mergeCell ref="BG91:BI91"/>
    <mergeCell ref="AY92:BB92"/>
    <mergeCell ref="BC92:BF92"/>
    <mergeCell ref="BG92:BI92"/>
    <mergeCell ref="AY93:BB93"/>
    <mergeCell ref="BC93:BF93"/>
    <mergeCell ref="BG93:BI93"/>
    <mergeCell ref="AY94:BB94"/>
    <mergeCell ref="BC94:BF94"/>
    <mergeCell ref="BG94:BI94"/>
    <mergeCell ref="AY95:BB95"/>
    <mergeCell ref="BC95:BF95"/>
    <mergeCell ref="BG95:BI95"/>
    <mergeCell ref="AY96:BB96"/>
    <mergeCell ref="BC96:BF96"/>
    <mergeCell ref="BG96:BI96"/>
    <mergeCell ref="AY97:BB97"/>
    <mergeCell ref="BC97:BF97"/>
    <mergeCell ref="BG97:BI97"/>
    <mergeCell ref="AY98:BB98"/>
    <mergeCell ref="BC98:BF98"/>
    <mergeCell ref="BG98:BI98"/>
    <mergeCell ref="AY99:BB99"/>
    <mergeCell ref="BC99:BF99"/>
    <mergeCell ref="BG99:BI99"/>
    <mergeCell ref="AY100:BB100"/>
    <mergeCell ref="BC100:BF100"/>
    <mergeCell ref="BG100:BI100"/>
    <mergeCell ref="AY101:BB101"/>
    <mergeCell ref="BC101:BF101"/>
    <mergeCell ref="BG101:BI101"/>
    <mergeCell ref="AY102:BB102"/>
    <mergeCell ref="BC102:BF102"/>
    <mergeCell ref="BG102:BI102"/>
    <mergeCell ref="AY103:BB103"/>
    <mergeCell ref="BC103:BF103"/>
    <mergeCell ref="BG103:BI103"/>
    <mergeCell ref="AY104:BB104"/>
    <mergeCell ref="BC104:BF104"/>
    <mergeCell ref="BG104:BI104"/>
    <mergeCell ref="AY105:BB105"/>
    <mergeCell ref="BC105:BF105"/>
    <mergeCell ref="BG105:BI105"/>
    <mergeCell ref="AY106:BB106"/>
    <mergeCell ref="BC106:BF106"/>
    <mergeCell ref="BG106:BI106"/>
    <mergeCell ref="AY107:BB107"/>
    <mergeCell ref="BC107:BF107"/>
    <mergeCell ref="BG107:BI107"/>
    <mergeCell ref="AY108:BB108"/>
    <mergeCell ref="BC108:BF108"/>
    <mergeCell ref="BG108:BI108"/>
    <mergeCell ref="AY109:BB109"/>
    <mergeCell ref="BC109:BF109"/>
    <mergeCell ref="BG109:BI109"/>
    <mergeCell ref="AY110:BB110"/>
    <mergeCell ref="BC110:BF110"/>
    <mergeCell ref="BG110:BI110"/>
    <mergeCell ref="AY111:BB111"/>
    <mergeCell ref="BC111:BF111"/>
    <mergeCell ref="BG111:BI111"/>
    <mergeCell ref="AY112:BB112"/>
    <mergeCell ref="BC112:BF112"/>
    <mergeCell ref="BG112:BI112"/>
    <mergeCell ref="AY113:BB113"/>
    <mergeCell ref="BC113:BF113"/>
    <mergeCell ref="BG113:BI113"/>
    <mergeCell ref="AY120:BB122"/>
    <mergeCell ref="BC120:BF122"/>
    <mergeCell ref="BG120:BI122"/>
    <mergeCell ref="AY114:BB115"/>
    <mergeCell ref="AY116:BB117"/>
    <mergeCell ref="AY123:BB123"/>
    <mergeCell ref="BC123:BF123"/>
    <mergeCell ref="BG123:BI123"/>
    <mergeCell ref="AY124:BB124"/>
    <mergeCell ref="BC124:BF124"/>
    <mergeCell ref="BG124:BI124"/>
    <mergeCell ref="AY125:BB125"/>
    <mergeCell ref="BC125:BF125"/>
    <mergeCell ref="BG125:BI125"/>
    <mergeCell ref="AY126:BB126"/>
    <mergeCell ref="BC126:BF126"/>
    <mergeCell ref="BG126:BI126"/>
    <mergeCell ref="AY127:BB127"/>
    <mergeCell ref="BC127:BF127"/>
    <mergeCell ref="BG127:BI127"/>
    <mergeCell ref="AY128:BB128"/>
    <mergeCell ref="BC128:BF128"/>
    <mergeCell ref="BG128:BI128"/>
    <mergeCell ref="AY129:BB129"/>
    <mergeCell ref="BC129:BF129"/>
    <mergeCell ref="BG129:BI129"/>
    <mergeCell ref="AY130:BB130"/>
    <mergeCell ref="BC130:BF130"/>
    <mergeCell ref="BG130:BI130"/>
    <mergeCell ref="AY131:BB131"/>
    <mergeCell ref="BC131:BF131"/>
    <mergeCell ref="BG131:BI131"/>
    <mergeCell ref="AY132:BB132"/>
    <mergeCell ref="BC132:BF132"/>
    <mergeCell ref="BG132:BI132"/>
    <mergeCell ref="AY133:BB133"/>
    <mergeCell ref="BC133:BF133"/>
    <mergeCell ref="BG133:BI133"/>
    <mergeCell ref="AY134:BB134"/>
    <mergeCell ref="BC134:BF134"/>
    <mergeCell ref="BG134:BI134"/>
    <mergeCell ref="AY135:BB135"/>
    <mergeCell ref="BC135:BF135"/>
    <mergeCell ref="BG135:BI135"/>
    <mergeCell ref="AY136:BB136"/>
    <mergeCell ref="BC136:BF136"/>
    <mergeCell ref="BG136:BI136"/>
    <mergeCell ref="AY137:BB137"/>
    <mergeCell ref="BC137:BF137"/>
    <mergeCell ref="BG137:BI137"/>
    <mergeCell ref="AY138:BB138"/>
    <mergeCell ref="BC138:BF138"/>
    <mergeCell ref="BG138:BI138"/>
    <mergeCell ref="AY139:BB139"/>
    <mergeCell ref="BC139:BF139"/>
    <mergeCell ref="BG139:BI139"/>
    <mergeCell ref="AY140:BB140"/>
    <mergeCell ref="BC140:BF140"/>
    <mergeCell ref="BG140:BI140"/>
    <mergeCell ref="AY141:BB141"/>
    <mergeCell ref="BC141:BF141"/>
    <mergeCell ref="BG141:BI141"/>
    <mergeCell ref="AY142:BB142"/>
    <mergeCell ref="BC142:BF142"/>
    <mergeCell ref="BG142:BI142"/>
    <mergeCell ref="AY143:BB143"/>
    <mergeCell ref="BC143:BF143"/>
    <mergeCell ref="BG143:BI143"/>
    <mergeCell ref="AY144:BB144"/>
    <mergeCell ref="BC144:BF144"/>
    <mergeCell ref="BG144:BI144"/>
    <mergeCell ref="AY145:BB145"/>
    <mergeCell ref="BC145:BF145"/>
    <mergeCell ref="BG145:BI145"/>
    <mergeCell ref="AY146:BB146"/>
    <mergeCell ref="BC146:BF146"/>
    <mergeCell ref="BG146:BI146"/>
    <mergeCell ref="AY147:BB147"/>
    <mergeCell ref="BC147:BF147"/>
    <mergeCell ref="BG147:BI147"/>
    <mergeCell ref="AY148:BB148"/>
    <mergeCell ref="BC148:BF148"/>
    <mergeCell ref="BG148:BI148"/>
    <mergeCell ref="AY149:BB149"/>
    <mergeCell ref="BC149:BF149"/>
    <mergeCell ref="BG149:BI149"/>
    <mergeCell ref="AY150:BB150"/>
    <mergeCell ref="BC150:BF150"/>
    <mergeCell ref="BG150:BI150"/>
    <mergeCell ref="AY151:BB151"/>
    <mergeCell ref="BC151:BF151"/>
    <mergeCell ref="BG151:BI151"/>
    <mergeCell ref="AY152:BB152"/>
    <mergeCell ref="BC152:BF152"/>
    <mergeCell ref="BG152:BI152"/>
    <mergeCell ref="AY159:BB161"/>
    <mergeCell ref="BC159:BF161"/>
    <mergeCell ref="BG159:BI161"/>
    <mergeCell ref="AY162:BB162"/>
    <mergeCell ref="BC162:BF162"/>
    <mergeCell ref="BG162:BI162"/>
    <mergeCell ref="AY163:BB163"/>
    <mergeCell ref="BC163:BF163"/>
    <mergeCell ref="BG163:BI163"/>
    <mergeCell ref="AY164:BB164"/>
    <mergeCell ref="BC164:BF164"/>
    <mergeCell ref="BG164:BI164"/>
    <mergeCell ref="AY165:BB165"/>
    <mergeCell ref="BC165:BF165"/>
    <mergeCell ref="BG165:BI165"/>
    <mergeCell ref="AY166:BB166"/>
    <mergeCell ref="BC166:BF166"/>
    <mergeCell ref="BG166:BI166"/>
    <mergeCell ref="AY167:BB167"/>
    <mergeCell ref="BC167:BF167"/>
    <mergeCell ref="BG167:BI167"/>
    <mergeCell ref="AY168:BB168"/>
    <mergeCell ref="BC168:BF168"/>
    <mergeCell ref="BG168:BI168"/>
    <mergeCell ref="AY169:BB169"/>
    <mergeCell ref="BC169:BF169"/>
    <mergeCell ref="BG169:BI169"/>
    <mergeCell ref="AY170:BB170"/>
    <mergeCell ref="BC170:BF170"/>
    <mergeCell ref="BG170:BI170"/>
    <mergeCell ref="AY171:BB171"/>
    <mergeCell ref="BC171:BF171"/>
    <mergeCell ref="BG171:BI171"/>
    <mergeCell ref="AY172:BB172"/>
    <mergeCell ref="BC172:BF172"/>
    <mergeCell ref="BG172:BI172"/>
    <mergeCell ref="AY173:BB173"/>
    <mergeCell ref="BC173:BF173"/>
    <mergeCell ref="BG173:BI173"/>
    <mergeCell ref="AY174:BB174"/>
    <mergeCell ref="BC174:BF174"/>
    <mergeCell ref="BG174:BI174"/>
    <mergeCell ref="AY175:BB175"/>
    <mergeCell ref="BC175:BF175"/>
    <mergeCell ref="BG175:BI175"/>
    <mergeCell ref="AY176:BB176"/>
    <mergeCell ref="BC176:BF176"/>
    <mergeCell ref="BG176:BI176"/>
    <mergeCell ref="AY177:BB177"/>
    <mergeCell ref="BC177:BF177"/>
    <mergeCell ref="BG177:BI177"/>
    <mergeCell ref="AY178:BB178"/>
    <mergeCell ref="BC178:BF178"/>
    <mergeCell ref="BG178:BI178"/>
    <mergeCell ref="AY179:BB179"/>
    <mergeCell ref="BC179:BF179"/>
    <mergeCell ref="BG179:BI179"/>
    <mergeCell ref="AY180:BB180"/>
    <mergeCell ref="BC180:BF180"/>
    <mergeCell ref="BG180:BI180"/>
    <mergeCell ref="AY181:BB181"/>
    <mergeCell ref="BC181:BF181"/>
    <mergeCell ref="BG181:BI181"/>
    <mergeCell ref="AY182:BB182"/>
    <mergeCell ref="BC182:BF182"/>
    <mergeCell ref="BG182:BI182"/>
    <mergeCell ref="AY183:BB183"/>
    <mergeCell ref="BC183:BF183"/>
    <mergeCell ref="BG183:BI183"/>
    <mergeCell ref="AY184:BB184"/>
    <mergeCell ref="BC184:BF184"/>
    <mergeCell ref="BG184:BI184"/>
    <mergeCell ref="AY185:BB185"/>
    <mergeCell ref="BC185:BF185"/>
    <mergeCell ref="BG185:BI185"/>
    <mergeCell ref="AY186:BB186"/>
    <mergeCell ref="BC186:BF186"/>
    <mergeCell ref="BG186:BI186"/>
    <mergeCell ref="AY187:BB187"/>
    <mergeCell ref="BC187:BF187"/>
    <mergeCell ref="BG187:BI187"/>
    <mergeCell ref="AY188:BB188"/>
    <mergeCell ref="BC188:BF188"/>
    <mergeCell ref="BG188:BI188"/>
    <mergeCell ref="AY189:BB189"/>
    <mergeCell ref="BC189:BF189"/>
    <mergeCell ref="BG189:BI189"/>
    <mergeCell ref="AY190:BB190"/>
    <mergeCell ref="BC190:BF190"/>
    <mergeCell ref="BG190:BI190"/>
    <mergeCell ref="AY191:BB191"/>
    <mergeCell ref="BC191:BF191"/>
    <mergeCell ref="BG191:BI191"/>
    <mergeCell ref="AY198:BB200"/>
    <mergeCell ref="BC198:BF200"/>
    <mergeCell ref="BG198:BI200"/>
    <mergeCell ref="AY201:BB201"/>
    <mergeCell ref="BC201:BF201"/>
    <mergeCell ref="BG201:BI201"/>
    <mergeCell ref="AY202:BB202"/>
    <mergeCell ref="BC202:BF202"/>
    <mergeCell ref="BG202:BI202"/>
    <mergeCell ref="AY203:BB203"/>
    <mergeCell ref="BC203:BF203"/>
    <mergeCell ref="BG203:BI203"/>
    <mergeCell ref="AY204:BB204"/>
    <mergeCell ref="BC204:BF204"/>
    <mergeCell ref="BG204:BI204"/>
    <mergeCell ref="AY205:BB205"/>
    <mergeCell ref="BC205:BF205"/>
    <mergeCell ref="BG205:BI205"/>
    <mergeCell ref="AY206:BB206"/>
    <mergeCell ref="BC206:BF206"/>
    <mergeCell ref="BG206:BI206"/>
    <mergeCell ref="AY207:BB207"/>
    <mergeCell ref="BC207:BF207"/>
    <mergeCell ref="BG207:BI207"/>
    <mergeCell ref="AY208:BB208"/>
    <mergeCell ref="BC208:BF208"/>
    <mergeCell ref="BG208:BI208"/>
    <mergeCell ref="AY209:BB209"/>
    <mergeCell ref="BC209:BF209"/>
    <mergeCell ref="BG209:BI209"/>
    <mergeCell ref="AY210:BB210"/>
    <mergeCell ref="BC210:BF210"/>
    <mergeCell ref="BG210:BI210"/>
    <mergeCell ref="AY211:BB211"/>
    <mergeCell ref="BC211:BF211"/>
    <mergeCell ref="BG211:BI211"/>
    <mergeCell ref="AY212:BB212"/>
    <mergeCell ref="BC212:BF212"/>
    <mergeCell ref="BG212:BI212"/>
    <mergeCell ref="AY213:BB213"/>
    <mergeCell ref="BC213:BF213"/>
    <mergeCell ref="BG213:BI213"/>
    <mergeCell ref="AY214:BB214"/>
    <mergeCell ref="BC214:BF214"/>
    <mergeCell ref="BG214:BI214"/>
    <mergeCell ref="AY215:BB215"/>
    <mergeCell ref="BC215:BF215"/>
    <mergeCell ref="BG215:BI215"/>
    <mergeCell ref="AY216:BB216"/>
    <mergeCell ref="BC216:BF216"/>
    <mergeCell ref="BG216:BI216"/>
    <mergeCell ref="AY217:BB217"/>
    <mergeCell ref="BC217:BF217"/>
    <mergeCell ref="BG217:BI217"/>
    <mergeCell ref="AY218:BB218"/>
    <mergeCell ref="BC218:BF218"/>
    <mergeCell ref="BG218:BI218"/>
    <mergeCell ref="AY219:BB219"/>
    <mergeCell ref="BC219:BF219"/>
    <mergeCell ref="BG219:BI219"/>
    <mergeCell ref="AY220:BB220"/>
    <mergeCell ref="BC220:BF220"/>
    <mergeCell ref="BG220:BI220"/>
    <mergeCell ref="AY221:BB221"/>
    <mergeCell ref="BC221:BF221"/>
    <mergeCell ref="BG221:BI221"/>
    <mergeCell ref="AY222:BB222"/>
    <mergeCell ref="BC222:BF222"/>
    <mergeCell ref="BG222:BI222"/>
    <mergeCell ref="AY223:BB223"/>
    <mergeCell ref="BC223:BF223"/>
    <mergeCell ref="BG223:BI223"/>
    <mergeCell ref="AY224:BB224"/>
    <mergeCell ref="BC224:BF224"/>
    <mergeCell ref="BG224:BI224"/>
    <mergeCell ref="AY225:BB225"/>
    <mergeCell ref="BC225:BF225"/>
    <mergeCell ref="BG225:BI225"/>
    <mergeCell ref="AY226:BB226"/>
    <mergeCell ref="BC226:BF226"/>
    <mergeCell ref="BG226:BI226"/>
    <mergeCell ref="AY227:BB227"/>
    <mergeCell ref="BC227:BF227"/>
    <mergeCell ref="BG227:BI227"/>
    <mergeCell ref="AY228:BB228"/>
    <mergeCell ref="BC228:BF228"/>
    <mergeCell ref="BG228:BI228"/>
    <mergeCell ref="AY229:BB229"/>
    <mergeCell ref="BC229:BF229"/>
    <mergeCell ref="BG229:BI229"/>
    <mergeCell ref="AY230:BB230"/>
    <mergeCell ref="BC230:BF230"/>
    <mergeCell ref="BG230:BI230"/>
    <mergeCell ref="AY237:BB239"/>
    <mergeCell ref="BC237:BF239"/>
    <mergeCell ref="BG237:BI239"/>
    <mergeCell ref="AY240:BB240"/>
    <mergeCell ref="BC240:BF240"/>
    <mergeCell ref="BG240:BI240"/>
    <mergeCell ref="AY241:BB241"/>
    <mergeCell ref="BC241:BF241"/>
    <mergeCell ref="BG241:BI241"/>
    <mergeCell ref="AY242:BB242"/>
    <mergeCell ref="BC242:BF242"/>
    <mergeCell ref="BG242:BI242"/>
    <mergeCell ref="AY243:BB243"/>
    <mergeCell ref="BC243:BF243"/>
    <mergeCell ref="BG243:BI243"/>
    <mergeCell ref="AY244:BB244"/>
    <mergeCell ref="BC244:BF244"/>
    <mergeCell ref="BG244:BI244"/>
    <mergeCell ref="AY245:BB245"/>
    <mergeCell ref="BC245:BF245"/>
    <mergeCell ref="BG245:BI245"/>
    <mergeCell ref="AY246:BB246"/>
    <mergeCell ref="BC246:BF246"/>
    <mergeCell ref="BG246:BI246"/>
    <mergeCell ref="AY247:BB247"/>
    <mergeCell ref="BC247:BF247"/>
    <mergeCell ref="BG247:BI247"/>
    <mergeCell ref="AY248:BB248"/>
    <mergeCell ref="BC248:BF248"/>
    <mergeCell ref="BG248:BI248"/>
    <mergeCell ref="AY249:BB249"/>
    <mergeCell ref="BC249:BF249"/>
    <mergeCell ref="BG249:BI249"/>
    <mergeCell ref="AY250:BB250"/>
    <mergeCell ref="BC250:BF250"/>
    <mergeCell ref="BG250:BI250"/>
    <mergeCell ref="AY251:BB251"/>
    <mergeCell ref="BC251:BF251"/>
    <mergeCell ref="BG251:BI251"/>
    <mergeCell ref="AY252:BB252"/>
    <mergeCell ref="BC252:BF252"/>
    <mergeCell ref="BG252:BI252"/>
    <mergeCell ref="AY253:BB253"/>
    <mergeCell ref="BC253:BF253"/>
    <mergeCell ref="BG253:BI253"/>
    <mergeCell ref="AY254:BB254"/>
    <mergeCell ref="BC254:BF254"/>
    <mergeCell ref="BG254:BI254"/>
    <mergeCell ref="AY255:BB255"/>
    <mergeCell ref="BC255:BF255"/>
    <mergeCell ref="BG255:BI255"/>
    <mergeCell ref="AY256:BB256"/>
    <mergeCell ref="BC256:BF256"/>
    <mergeCell ref="BG256:BI256"/>
    <mergeCell ref="AY257:BB257"/>
    <mergeCell ref="BC257:BF257"/>
    <mergeCell ref="BG257:BI257"/>
    <mergeCell ref="AY258:BB258"/>
    <mergeCell ref="BC258:BF258"/>
    <mergeCell ref="BG258:BI258"/>
    <mergeCell ref="AY259:BB259"/>
    <mergeCell ref="BC259:BF259"/>
    <mergeCell ref="BG259:BI259"/>
    <mergeCell ref="AY260:BB260"/>
    <mergeCell ref="BC260:BF260"/>
    <mergeCell ref="BG260:BI260"/>
    <mergeCell ref="AY261:BB261"/>
    <mergeCell ref="BC261:BF261"/>
    <mergeCell ref="BG261:BI261"/>
    <mergeCell ref="AY262:BB262"/>
    <mergeCell ref="BC262:BF262"/>
    <mergeCell ref="BG262:BI262"/>
    <mergeCell ref="AY263:BB263"/>
    <mergeCell ref="BC263:BF263"/>
    <mergeCell ref="BG263:BI263"/>
    <mergeCell ref="AY264:BB264"/>
    <mergeCell ref="BC264:BF264"/>
    <mergeCell ref="BG264:BI264"/>
    <mergeCell ref="AY265:BB265"/>
    <mergeCell ref="BC265:BF265"/>
    <mergeCell ref="BG265:BI265"/>
    <mergeCell ref="AY266:BB266"/>
    <mergeCell ref="BC266:BF266"/>
    <mergeCell ref="BG266:BI266"/>
    <mergeCell ref="AY267:BB267"/>
    <mergeCell ref="BC267:BF267"/>
    <mergeCell ref="BG267:BI267"/>
    <mergeCell ref="AY268:BB268"/>
    <mergeCell ref="BC268:BF268"/>
    <mergeCell ref="BG268:BI268"/>
    <mergeCell ref="AY269:BB269"/>
    <mergeCell ref="BC269:BF269"/>
    <mergeCell ref="BG269:BI269"/>
    <mergeCell ref="AY276:BB278"/>
    <mergeCell ref="BC276:BF278"/>
    <mergeCell ref="BG276:BI278"/>
    <mergeCell ref="AY279:BB279"/>
    <mergeCell ref="BC279:BF279"/>
    <mergeCell ref="BG279:BI279"/>
    <mergeCell ref="AY280:BB280"/>
    <mergeCell ref="BC280:BF280"/>
    <mergeCell ref="BG280:BI280"/>
    <mergeCell ref="AY281:BB281"/>
    <mergeCell ref="BC281:BF281"/>
    <mergeCell ref="BG281:BI281"/>
    <mergeCell ref="AY282:BB282"/>
    <mergeCell ref="BC282:BF282"/>
    <mergeCell ref="BG282:BI282"/>
    <mergeCell ref="AY283:BB283"/>
    <mergeCell ref="BC283:BF283"/>
    <mergeCell ref="BG283:BI283"/>
    <mergeCell ref="AY284:BB284"/>
    <mergeCell ref="BC284:BF284"/>
    <mergeCell ref="BG284:BI284"/>
    <mergeCell ref="AY285:BB285"/>
    <mergeCell ref="BC285:BF285"/>
    <mergeCell ref="BG285:BI285"/>
    <mergeCell ref="AY286:BB286"/>
    <mergeCell ref="BC286:BF286"/>
    <mergeCell ref="BG286:BI286"/>
    <mergeCell ref="AY287:BB287"/>
    <mergeCell ref="BC287:BF287"/>
    <mergeCell ref="BG287:BI287"/>
    <mergeCell ref="AY288:BB288"/>
    <mergeCell ref="BC288:BF288"/>
    <mergeCell ref="BG288:BI288"/>
    <mergeCell ref="AY289:BB289"/>
    <mergeCell ref="BC289:BF289"/>
    <mergeCell ref="BG289:BI289"/>
    <mergeCell ref="AY290:BB290"/>
    <mergeCell ref="BC290:BF290"/>
    <mergeCell ref="BG290:BI290"/>
    <mergeCell ref="AY291:BB291"/>
    <mergeCell ref="BC291:BF291"/>
    <mergeCell ref="BG291:BI291"/>
    <mergeCell ref="AY292:BB292"/>
    <mergeCell ref="BC292:BF292"/>
    <mergeCell ref="BG292:BI292"/>
    <mergeCell ref="AY293:BB293"/>
    <mergeCell ref="BC293:BF293"/>
    <mergeCell ref="BG293:BI293"/>
    <mergeCell ref="AY294:BB294"/>
    <mergeCell ref="BC294:BF294"/>
    <mergeCell ref="BG294:BI294"/>
    <mergeCell ref="AY295:BB295"/>
    <mergeCell ref="BC295:BF295"/>
    <mergeCell ref="BG295:BI295"/>
    <mergeCell ref="AY296:BB296"/>
    <mergeCell ref="BC296:BF296"/>
    <mergeCell ref="BG296:BI296"/>
    <mergeCell ref="AY297:BB297"/>
    <mergeCell ref="BC297:BF297"/>
    <mergeCell ref="BG297:BI297"/>
    <mergeCell ref="AY298:BB298"/>
    <mergeCell ref="BC298:BF298"/>
    <mergeCell ref="BG298:BI298"/>
    <mergeCell ref="AY299:BB299"/>
    <mergeCell ref="BC299:BF299"/>
    <mergeCell ref="BG299:BI299"/>
    <mergeCell ref="AY300:BB300"/>
    <mergeCell ref="BC300:BF300"/>
    <mergeCell ref="BG300:BI300"/>
    <mergeCell ref="AY301:BB301"/>
    <mergeCell ref="BC301:BF301"/>
    <mergeCell ref="BG301:BI301"/>
    <mergeCell ref="AY302:BB302"/>
    <mergeCell ref="BC302:BF302"/>
    <mergeCell ref="BG302:BI302"/>
    <mergeCell ref="AY303:BB303"/>
    <mergeCell ref="BC303:BF303"/>
    <mergeCell ref="BG303:BI303"/>
    <mergeCell ref="AY304:BB304"/>
    <mergeCell ref="BC304:BF304"/>
    <mergeCell ref="BG304:BI304"/>
    <mergeCell ref="AY305:BB305"/>
    <mergeCell ref="BC305:BF305"/>
    <mergeCell ref="BG305:BI305"/>
    <mergeCell ref="AY306:BB306"/>
    <mergeCell ref="BC306:BF306"/>
    <mergeCell ref="BG306:BI306"/>
    <mergeCell ref="AY307:BB307"/>
    <mergeCell ref="BC307:BF307"/>
    <mergeCell ref="BG307:BI307"/>
    <mergeCell ref="AY308:BB308"/>
    <mergeCell ref="BC308:BF308"/>
    <mergeCell ref="BG308:BI308"/>
    <mergeCell ref="AY315:BB317"/>
    <mergeCell ref="BC315:BF317"/>
    <mergeCell ref="BG315:BI317"/>
    <mergeCell ref="AY318:BB318"/>
    <mergeCell ref="BC318:BF318"/>
    <mergeCell ref="BG318:BI318"/>
    <mergeCell ref="BG330:BI330"/>
    <mergeCell ref="AY331:BB331"/>
    <mergeCell ref="BC331:BF331"/>
    <mergeCell ref="BG331:BI331"/>
    <mergeCell ref="AY332:BB332"/>
    <mergeCell ref="BC332:BF332"/>
    <mergeCell ref="BG332:BI332"/>
    <mergeCell ref="AY319:BB319"/>
    <mergeCell ref="BC319:BF319"/>
    <mergeCell ref="BG319:BI319"/>
    <mergeCell ref="AY320:BB320"/>
    <mergeCell ref="BC320:BF320"/>
    <mergeCell ref="BG320:BI320"/>
    <mergeCell ref="AY321:BB321"/>
    <mergeCell ref="BC321:BF321"/>
    <mergeCell ref="BG321:BI321"/>
    <mergeCell ref="AY322:BB322"/>
    <mergeCell ref="BC322:BF322"/>
    <mergeCell ref="BG322:BI322"/>
    <mergeCell ref="AY323:BB323"/>
    <mergeCell ref="BC323:BF323"/>
    <mergeCell ref="BG323:BI323"/>
    <mergeCell ref="AY324:BB324"/>
    <mergeCell ref="BC324:BF324"/>
    <mergeCell ref="BG324:BI324"/>
    <mergeCell ref="BG338:BI338"/>
    <mergeCell ref="BG345:BI345"/>
    <mergeCell ref="AY346:BB346"/>
    <mergeCell ref="BC346:BF346"/>
    <mergeCell ref="BG346:BI346"/>
    <mergeCell ref="AY341:BB341"/>
    <mergeCell ref="BC341:BF341"/>
    <mergeCell ref="BG341:BI341"/>
    <mergeCell ref="AY342:BB342"/>
    <mergeCell ref="BC342:BF342"/>
    <mergeCell ref="BG342:BI342"/>
    <mergeCell ref="AY325:BB325"/>
    <mergeCell ref="BC325:BF325"/>
    <mergeCell ref="BG325:BI325"/>
    <mergeCell ref="AY326:BB326"/>
    <mergeCell ref="BC326:BF326"/>
    <mergeCell ref="BG326:BI326"/>
    <mergeCell ref="AY327:BB327"/>
    <mergeCell ref="BC327:BF327"/>
    <mergeCell ref="BG327:BI327"/>
    <mergeCell ref="AY328:BB328"/>
    <mergeCell ref="BC328:BF328"/>
    <mergeCell ref="BG328:BI328"/>
    <mergeCell ref="BG333:BI333"/>
    <mergeCell ref="AY334:BB334"/>
    <mergeCell ref="BC334:BF334"/>
    <mergeCell ref="BG334:BI334"/>
    <mergeCell ref="AY329:BB329"/>
    <mergeCell ref="BC329:BF329"/>
    <mergeCell ref="BG329:BI329"/>
    <mergeCell ref="AY330:BB330"/>
    <mergeCell ref="BC330:BF330"/>
    <mergeCell ref="AY347:BB347"/>
    <mergeCell ref="BC347:BF347"/>
    <mergeCell ref="AY344:BB344"/>
    <mergeCell ref="BC344:BF344"/>
    <mergeCell ref="BG343:BI343"/>
    <mergeCell ref="AY343:BB343"/>
    <mergeCell ref="BC343:BF343"/>
    <mergeCell ref="BG347:BI347"/>
    <mergeCell ref="AY345:BB345"/>
    <mergeCell ref="BC345:BF345"/>
    <mergeCell ref="AY75:BB76"/>
    <mergeCell ref="AY77:BB78"/>
    <mergeCell ref="BG339:BI339"/>
    <mergeCell ref="AY340:BB340"/>
    <mergeCell ref="BC340:BF340"/>
    <mergeCell ref="BG340:BI340"/>
    <mergeCell ref="BC333:BF333"/>
    <mergeCell ref="AY335:BB335"/>
    <mergeCell ref="BC335:BF335"/>
    <mergeCell ref="BG335:BI335"/>
    <mergeCell ref="BG344:BI344"/>
    <mergeCell ref="AY339:BB339"/>
    <mergeCell ref="BC339:BF339"/>
    <mergeCell ref="AY337:BB337"/>
    <mergeCell ref="BC337:BF337"/>
    <mergeCell ref="AY333:BB333"/>
    <mergeCell ref="AY336:BB336"/>
    <mergeCell ref="BC336:BF336"/>
    <mergeCell ref="BG336:BI336"/>
    <mergeCell ref="BG337:BI337"/>
    <mergeCell ref="AY338:BB338"/>
    <mergeCell ref="BC338:BF338"/>
  </mergeCells>
  <phoneticPr fontId="2"/>
  <pageMargins left="0.70866141732283472" right="0.70866141732283472" top="0.74803149606299213" bottom="0.74803149606299213" header="0.31496062992125984" footer="0.31496062992125984"/>
  <pageSetup paperSize="9" scale="80" orientation="landscape" r:id="rId1"/>
  <headerFooter alignWithMargins="0"/>
  <rowBreaks count="3" manualBreakCount="3">
    <brk id="39" max="58" man="1"/>
    <brk id="78" max="61" man="1"/>
    <brk id="117" max="6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必ず読んでください</vt:lpstr>
      <vt:lpstr>入力ｼｰﾄ1</vt:lpstr>
      <vt:lpstr>様式第１号</vt:lpstr>
      <vt:lpstr>入力ｼｰﾄ2</vt:lpstr>
      <vt:lpstr>部材リスト</vt:lpstr>
      <vt:lpstr>様式第１号の２</vt:lpstr>
      <vt:lpstr>様式第１号の３</vt:lpstr>
      <vt:lpstr>様式第２号（市提出用）</vt:lpstr>
      <vt:lpstr>様式第２号（県提出用）</vt:lpstr>
      <vt:lpstr>様式第４号</vt:lpstr>
      <vt:lpstr>様式第６号</vt:lpstr>
      <vt:lpstr>様式第７号</vt:lpstr>
      <vt:lpstr>様式第９号</vt:lpstr>
      <vt:lpstr>様式第12号</vt:lpstr>
      <vt:lpstr>様式第13号</vt:lpstr>
      <vt:lpstr>支払証明書（参考）１</vt:lpstr>
      <vt:lpstr>支払証明書（参考）２</vt:lpstr>
      <vt:lpstr>'支払証明書（参考）１'!Print_Area</vt:lpstr>
      <vt:lpstr>'支払証明書（参考）２'!Print_Area</vt:lpstr>
      <vt:lpstr>入力ｼｰﾄ1!Print_Area</vt:lpstr>
      <vt:lpstr>入力ｼｰﾄ2!Print_Area</vt:lpstr>
      <vt:lpstr>様式第12号!Print_Area</vt:lpstr>
      <vt:lpstr>様式第13号!Print_Area</vt:lpstr>
      <vt:lpstr>様式第１号!Print_Area</vt:lpstr>
      <vt:lpstr>様式第１号の２!Print_Area</vt:lpstr>
      <vt:lpstr>様式第１号の３!Print_Area</vt:lpstr>
      <vt:lpstr>'様式第２号（県提出用）'!Print_Area</vt:lpstr>
      <vt:lpstr>'様式第２号（市提出用）'!Print_Area</vt:lpstr>
      <vt:lpstr>様式第４号!Print_Area</vt:lpstr>
      <vt:lpstr>様式第６号!Print_Area</vt:lpstr>
      <vt:lpstr>様式第７号!Print_Area</vt:lpstr>
      <vt:lpstr>部材名</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nourin</dc:creator>
  <cp:lastModifiedBy>user</cp:lastModifiedBy>
  <cp:lastPrinted>2026-05-08T02:18:05Z</cp:lastPrinted>
  <dcterms:created xsi:type="dcterms:W3CDTF">2011-04-17T01:42:51Z</dcterms:created>
  <dcterms:modified xsi:type="dcterms:W3CDTF">2026-05-08T02:32:02Z</dcterms:modified>
</cp:coreProperties>
</file>