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2財政担当事務関係\02_経営比較分析表\令和７年度\"/>
    </mc:Choice>
  </mc:AlternateContent>
  <workbookProtection workbookAlgorithmName="SHA-512" workbookHashValue="KvQo9Cqc3Weq8npWbVo/wdnJubEvNqFY2YIeRcYRQSmM97Ixyahq6ogcpox/wYwVY5wsKlr52FdmdCH5gEuRTQ==" workbookSaltValue="09Zl+5uS/awqCdTeV1LpVw=="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<sst xmlns="http://schemas.openxmlformats.org/spreadsheetml/2006/main" count="231" uniqueCount="116">
  <si>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</si>
  <si>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</si>
  <si>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</si>
  <si>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</si>
  <si>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</si>
  <si>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</si>
  <si>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</si>
  <si>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</si>
  <si>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</si>
  <si>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</si>
  <si>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</si>
  <si>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</si>
  <si>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</si>
  <si>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</si>
  <si>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</si>
  <si>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</si>
  <si>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</si>
  <si>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</si>
  <si>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</si>
  <si>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</si>
  <si>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</si>
  <si>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</si>
  <si>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</si>
  <si>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</si>
  <si>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</si>
  <si>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</si>
  <si>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</si>
  <si>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</si>
  <si>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</si>
  <si>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</si>
  <si>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</si>
  <si>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</si>
  <si>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</si>
  <si>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</si>
  <si>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</si>
  <si>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</si>
  <si>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</si>
  <si>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</si>
  <si>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</si>
  <si>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</si>
  <si>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</si>
  <si>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</si>
  <si>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</si>
  <si>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</si>
  <si>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</si>
  <si>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</si>
  <si>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</si>
  <si>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</si>
  <si>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</si>
  <si>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</si>
  <si>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</si>
  <si>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</si>
  <si>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</si>
  <si>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</si>
  <si>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</si>
  <si>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</si>
  <si>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</si>
  <si>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</si>
  <si>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</si>
  <si>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</si>
  <si>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</si>
  <si>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</si>
  <si>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</si>
  <si>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</si>
  <si>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</si>
  <si>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</si>
  <si>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</si>
  <si>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</si>
  <si>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</si>
  <si>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</si>
  <si>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</si>
  <si>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</si>
  <si>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</si>
  <si>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</si>
  <si>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</si>
  <si>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</si>
  <si>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</si>
  <si>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</si>
  <si>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</si>
  <si>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</si>
  <si>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</si>
  <si>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</si>
  <si>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</si>
  <si>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</si>
  <si>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</si>
  <si>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</si>
  <si>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</si>
  <si>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</si>
  <si>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</si>
  <si>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</si>
  <si>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</si>
  <si>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</si>
  <si>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</si>
  <si>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</si>
  <si>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</si>
  <si>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</si>
  <si>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</si>
  <si>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</si>
  <si>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</si>
  <si>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</si>
  <si>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</si>
  <si>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</si>
  <si>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</si>
  <si>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</si>
  <si>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</si>
  <si>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</si>
  <si>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</si>
  <si>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</si>
  <si>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</si>
  <si>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</si>
  <si>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</si>
  <si>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</si>
  <si>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</si>
  <si>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四万十市公共下水道事業についての経営の健全性・効率性及び老朽化の状況からの分析は、以上のとおりである。今後は、人口減少などにより使用料収入の増加が見込めない中、老朽化が進んでいる施設の更新や耐震化などの整備を実施していく必要があり、経営状況は厳しくなることが予想される。使用料の改定や水洗化率向上に取り組み、使用料収入の増加を図ることや汚水処理費用等の削減を行うなど、経営の健全化に努める。</t>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</si>
  <si>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③流動比率：短期的な債務に対する支払能力を表す指標である。類似団体平均より低い数値となっており、経営改善を図っていく必要がある。④企業債残高対事業規模比率：企業債残高の規模を表す指標である。類似団体平均より低い数値となっており、他団体と比べて使用料収入に対する企業債残高の割合が低い事を示している。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⑥汚水処理原価：１㎥あたりの汚水処理に要した費用を表すものである。類似団体より低い数値となっているが、経費回収率は100％を下回っているため、今後も汚水処理の効率化を図っていく必要がある。⑦施設利用率：施設の処理能力に対する実際の処理水量の割合である。類似団体とほぼ同程度となっている。⑧水洗化率：処理区域内で実際に汚水処理を行っている人口の割合を表した指標である。今後も個別訪問などの接続勧奨を行い、水洗化率向上を図っていく。</t>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</si>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</sst>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48-4A42-B157-1AF1E8A43B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FD48-4A42-B157-1AF1E8A43B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48.8</c:v>
                </c:pt>
                <c:pt idx="1">
                  <c:v>48.12</c:v>
                </c:pt>
                <c:pt idx="2">
                  <c:v>47.76</c:v>
                </c:pt>
                <c:pt idx="3">
                  <c:v>47.67</c:v>
                </c:pt>
                <c:pt idx="4">
                  <c:v>47.99</c:v>
                </c:pt>
              </c:numCache>
            </c:numRef>
          </c:val>
          <c:extLst>
            <c:ext xmlns:c16="http://schemas.microsoft.com/office/drawing/2014/chart" uri="{C3380CC4-5D6E-409C-BE32-E72D297353CC}">
              <c16:uniqueId val="{00000000-3A1D-4618-A465-CB9D0C6721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3A1D-4618-A465-CB9D0C6721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95.12</c:v>
                </c:pt>
                <c:pt idx="1">
                  <c:v>95.47</c:v>
                </c:pt>
                <c:pt idx="2">
                  <c:v>95.75</c:v>
                </c:pt>
                <c:pt idx="3">
                  <c:v>96.35</c:v>
                </c:pt>
                <c:pt idx="4">
                  <c:v>96.78</c:v>
                </c:pt>
              </c:numCache>
            </c:numRef>
          </c:val>
          <c:extLst>
            <c:ext xmlns:c16="http://schemas.microsoft.com/office/drawing/2014/chart" uri="{C3380CC4-5D6E-409C-BE32-E72D297353CC}">
              <c16:uniqueId val="{00000000-D3C9-47D2-8F9E-4C8B82D732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D3C9-47D2-8F9E-4C8B82D732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103.45</c:v>
                </c:pt>
                <c:pt idx="1">
                  <c:v>100.26</c:v>
                </c:pt>
                <c:pt idx="2">
                  <c:v>101.3</c:v>
                </c:pt>
                <c:pt idx="3">
                  <c:v>100.92</c:v>
                </c:pt>
                <c:pt idx="4">
                  <c:v>100.62</c:v>
                </c:pt>
              </c:numCache>
            </c:numRef>
          </c:val>
          <c:extLst>
            <c:ext xmlns:c16="http://schemas.microsoft.com/office/drawing/2014/chart" uri="{C3380CC4-5D6E-409C-BE32-E72D297353CC}">
              <c16:uniqueId val="{00000000-07F6-4CCD-A943-E64255B5C9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07F6-4CCD-A943-E64255B5C9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54.86</c:v>
                </c:pt>
                <c:pt idx="1">
                  <c:v>55.97</c:v>
                </c:pt>
                <c:pt idx="2">
                  <c:v>57.71</c:v>
                </c:pt>
                <c:pt idx="3">
                  <c:v>59.5</c:v>
                </c:pt>
                <c:pt idx="4">
                  <c:v>61.18</c:v>
                </c:pt>
              </c:numCache>
            </c:numRef>
          </c:val>
          <c:extLst>
            <c:ext xmlns:c16="http://schemas.microsoft.com/office/drawing/2014/chart" uri="{C3380CC4-5D6E-409C-BE32-E72D297353CC}">
              <c16:uniqueId val="{00000000-35E6-4EC9-8536-776255E22C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35E6-4EC9-8536-776255E22C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E8-4274-8779-55F4726756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AFE8-4274-8779-55F4726756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207.68</c:v>
                </c:pt>
                <c:pt idx="1">
                  <c:v>190.88</c:v>
                </c:pt>
                <c:pt idx="2">
                  <c:v>222.22</c:v>
                </c:pt>
                <c:pt idx="3">
                  <c:v>217.13</c:v>
                </c:pt>
                <c:pt idx="4">
                  <c:v>249.79</c:v>
                </c:pt>
              </c:numCache>
            </c:numRef>
          </c:val>
          <c:extLst>
            <c:ext xmlns:c16="http://schemas.microsoft.com/office/drawing/2014/chart" uri="{C3380CC4-5D6E-409C-BE32-E72D297353CC}">
              <c16:uniqueId val="{00000000-6E51-45C8-84EE-1426B025B3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6E51-45C8-84EE-1426B025B3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19.93</c:v>
                </c:pt>
                <c:pt idx="1">
                  <c:v>18.600000000000001</c:v>
                </c:pt>
                <c:pt idx="2">
                  <c:v>12.93</c:v>
                </c:pt>
                <c:pt idx="3">
                  <c:v>29.64</c:v>
                </c:pt>
                <c:pt idx="4">
                  <c:v>11.74</c:v>
                </c:pt>
              </c:numCache>
            </c:numRef>
          </c:val>
          <c:extLst>
            <c:ext xmlns:c16="http://schemas.microsoft.com/office/drawing/2014/chart" uri="{C3380CC4-5D6E-409C-BE32-E72D297353CC}">
              <c16:uniqueId val="{00000000-AE9D-4F12-B3FB-9DC48590D4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AE9D-4F12-B3FB-9DC48590D4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306.86</c:v>
                </c:pt>
                <c:pt idx="1">
                  <c:v>162.69999999999999</c:v>
                </c:pt>
                <c:pt idx="2">
                  <c:v>162.28</c:v>
                </c:pt>
                <c:pt idx="3">
                  <c:v>196.42</c:v>
                </c:pt>
                <c:pt idx="4" formatCode="#,##0.00;&quot;△&quot;#,##0.00">
                  <c:v>0</c:v>
                </c:pt>
              </c:numCache>
            </c:numRef>
          </c:val>
          <c:extLst>
            <c:ext xmlns:c16="http://schemas.microsoft.com/office/drawing/2014/chart" uri="{C3380CC4-5D6E-409C-BE32-E72D297353CC}">
              <c16:uniqueId val="{00000000-78BF-4623-AF92-30E1B049E2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78BF-4623-AF92-30E1B049E2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77.77</c:v>
                </c:pt>
                <c:pt idx="1">
                  <c:v>81.11</c:v>
                </c:pt>
                <c:pt idx="2">
                  <c:v>94.26</c:v>
                </c:pt>
                <c:pt idx="3">
                  <c:v>91.46</c:v>
                </c:pt>
                <c:pt idx="4">
                  <c:v>96.61</c:v>
                </c:pt>
              </c:numCache>
            </c:numRef>
          </c:val>
          <c:extLst>
            <c:ext xmlns:c16="http://schemas.microsoft.com/office/drawing/2014/chart" uri="{C3380CC4-5D6E-409C-BE32-E72D297353CC}">
              <c16:uniqueId val="{00000000-F707-4744-BD7C-E4555F3791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707-4744-BD7C-E4555F3791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182.99</c:v>
                </c:pt>
                <c:pt idx="1">
                  <c:v>175.54</c:v>
                </c:pt>
                <c:pt idx="2">
                  <c:v>150.38</c:v>
                </c:pt>
                <c:pt idx="3">
                  <c:v>156.75</c:v>
                </c:pt>
                <c:pt idx="4">
                  <c:v>149.68</c:v>
                </c:pt>
              </c:numCache>
            </c:numRef>
          </c:val>
          <c:extLst>
            <c:ext xmlns:c16="http://schemas.microsoft.com/office/drawing/2014/chart" uri="{C3380CC4-5D6E-409C-BE32-E72D297353CC}">
              <c16:uniqueId val="{00000000-BD1E-48A6-8A65-1DC51B4959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D1E-48A6-8A65-1DC51B4959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6"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　四万十市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31424</v>
      </c>
      <c r="AM8" s="45"/>
      <c r="AN8" s="45"/>
      <c r="AO8" s="45"/>
      <c r="AP8" s="45"/>
      <c r="AQ8" s="45"/>
      <c r="AR8" s="45"/>
      <c r="AS8" s="45"/>
      <c r="AT8" s="44">
        <f>データ!T6</f>
        <v>632.32000000000005</v>
      </c>
      <c r="AU8" s="44"/>
      <c r="AV8" s="44"/>
      <c r="AW8" s="44"/>
      <c r="AX8" s="44"/>
      <c r="AY8" s="44"/>
      <c r="AZ8" s="44"/>
      <c r="BA8" s="44"/>
      <c r="BB8" s="44">
        <f>データ!U6</f>
        <v>49.7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50.14</v>
      </c>
      <c r="J10" s="44"/>
      <c r="K10" s="44"/>
      <c r="L10" s="44"/>
      <c r="M10" s="44"/>
      <c r="N10" s="44"/>
      <c r="O10" s="44"/>
      <c r="P10" s="44">
        <f>データ!P6</f>
        <v>25.45</v>
      </c>
      <c r="Q10" s="44"/>
      <c r="R10" s="44"/>
      <c r="S10" s="44"/>
      <c r="T10" s="44"/>
      <c r="U10" s="44"/>
      <c r="V10" s="44"/>
      <c r="W10" s="44">
        <f>データ!Q6</f>
        <v>96.67</v>
      </c>
      <c r="X10" s="44"/>
      <c r="Y10" s="44"/>
      <c r="Z10" s="44"/>
      <c r="AA10" s="44"/>
      <c r="AB10" s="44"/>
      <c r="AC10" s="44"/>
      <c r="AD10" s="45">
        <f>データ!R6</f>
        <v>2310</v>
      </c>
      <c r="AE10" s="45"/>
      <c r="AF10" s="45"/>
      <c r="AG10" s="45"/>
      <c r="AH10" s="45"/>
      <c r="AI10" s="45"/>
      <c r="AJ10" s="45"/>
      <c r="AK10" s="2"/>
      <c r="AL10" s="45">
        <f>データ!V6</f>
        <v>7917</v>
      </c>
      <c r="AM10" s="45"/>
      <c r="AN10" s="45"/>
      <c r="AO10" s="45"/>
      <c r="AP10" s="45"/>
      <c r="AQ10" s="45"/>
      <c r="AR10" s="45"/>
      <c r="AS10" s="45"/>
      <c r="AT10" s="44">
        <f>データ!W6</f>
        <v>1.76</v>
      </c>
      <c r="AU10" s="44"/>
      <c r="AV10" s="44"/>
      <c r="AW10" s="44"/>
      <c r="AX10" s="44"/>
      <c r="AY10" s="44"/>
      <c r="AZ10" s="44"/>
      <c r="BA10" s="44"/>
      <c r="BB10" s="44">
        <f>データ!X6</f>
        <v>4498.3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plOId+lRuHFX14xP9yDaCyKN6DL4G9lnE6s4cM16MKTlx8HNqZrFmQI4GvDN/Hfnec5l+LLcZ0oDrbKx2b34g==" saltValue="snaFkVDzvBrTmpH6/Zrc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392103</v>
      </c>
      <c r="D6" s="19">
        <f t="shared" si="3"/>
        <v>46</v>
      </c>
      <c r="E6" s="19">
        <f t="shared" si="3"/>
        <v>17</v>
      </c>
      <c r="F6" s="19">
        <f t="shared" si="3"/>
        <v>1</v>
      </c>
      <c r="G6" s="19">
        <f t="shared" si="3"/>
        <v>0</v>
      </c>
      <c r="H6" s="19" t="str">
        <f t="shared" si="3"/>
        <v>高知県　四万十市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50.14</v>
      </c>
      <c r="P6" s="20">
        <f t="shared" si="3"/>
        <v>25.45</v>
      </c>
      <c r="Q6" s="20">
        <f t="shared" si="3"/>
        <v>96.67</v>
      </c>
      <c r="R6" s="20">
        <f t="shared" si="3"/>
        <v>2310</v>
      </c>
      <c r="S6" s="20">
        <f t="shared" si="3"/>
        <v>31424</v>
      </c>
      <c r="T6" s="20">
        <f t="shared" si="3"/>
        <v>632.32000000000005</v>
      </c>
      <c r="U6" s="20">
        <f t="shared" si="3"/>
        <v>49.7</v>
      </c>
      <c r="V6" s="20">
        <f t="shared" si="3"/>
        <v>7917</v>
      </c>
      <c r="W6" s="20">
        <f t="shared" si="3"/>
        <v>1.76</v>
      </c>
      <c r="X6" s="20">
        <f t="shared" si="3"/>
        <v>4498.3</v>
      </c>
      <c r="Y6" s="21">
        <f>IF(Y7="",NA(),Y7)</f>
        <v>103.45</v>
      </c>
      <c r="Z6" s="21">
        <f t="shared" ref="Z6:AH6" si="4">IF(Z7="",NA(),Z7)</f>
        <v>100.26</v>
      </c>
      <c r="AA6" s="21">
        <f t="shared" si="4"/>
        <v>101.3</v>
      </c>
      <c r="AB6" s="21">
        <f t="shared" si="4"/>
        <v>100.92</v>
      </c>
      <c r="AC6" s="21">
        <f t="shared" si="4"/>
        <v>100.62</v>
      </c>
      <c r="AD6" s="21">
        <f t="shared" si="4"/>
        <v>107.21</v>
      </c>
      <c r="AE6" s="21">
        <f t="shared" si="4"/>
        <v>107.08</v>
      </c>
      <c r="AF6" s="21">
        <f t="shared" si="4"/>
        <v>106.08</v>
      </c>
      <c r="AG6" s="21">
        <f t="shared" si="4"/>
        <v>106.87</v>
      </c>
      <c r="AH6" s="21">
        <f t="shared" si="4"/>
        <v>106.45</v>
      </c>
      <c r="AI6" s="20" t="str">
        <f>IF(AI7="","",IF(AI7="-","【-】","【"&amp;SUBSTITUTE(TEXT(AI7,"#,##0.00"),"-","△")&amp;"】"))</f>
        <v>【105.36】</v>
      </c>
      <c r="AJ6" s="21">
        <f>IF(AJ7="",NA(),AJ7)</f>
        <v>207.68</v>
      </c>
      <c r="AK6" s="21">
        <f t="shared" ref="AK6:AS6" si="5">IF(AK7="",NA(),AK7)</f>
        <v>190.88</v>
      </c>
      <c r="AL6" s="21">
        <f t="shared" si="5"/>
        <v>222.22</v>
      </c>
      <c r="AM6" s="21">
        <f t="shared" si="5"/>
        <v>217.13</v>
      </c>
      <c r="AN6" s="21">
        <f t="shared" si="5"/>
        <v>249.79</v>
      </c>
      <c r="AO6" s="21">
        <f t="shared" si="5"/>
        <v>43.71</v>
      </c>
      <c r="AP6" s="21">
        <f t="shared" si="5"/>
        <v>45.94</v>
      </c>
      <c r="AQ6" s="21">
        <f t="shared" si="5"/>
        <v>29.34</v>
      </c>
      <c r="AR6" s="21">
        <f t="shared" si="5"/>
        <v>21.73</v>
      </c>
      <c r="AS6" s="21">
        <f t="shared" si="5"/>
        <v>19.96</v>
      </c>
      <c r="AT6" s="20" t="str">
        <f>IF(AT7="","",IF(AT7="-","【-】","【"&amp;SUBSTITUTE(TEXT(AT7,"#,##0.00"),"-","△")&amp;"】"))</f>
        <v>【3.12】</v>
      </c>
      <c r="AU6" s="21">
        <f>IF(AU7="",NA(),AU7)</f>
        <v>19.93</v>
      </c>
      <c r="AV6" s="21">
        <f t="shared" ref="AV6:BD6" si="6">IF(AV7="",NA(),AV7)</f>
        <v>18.600000000000001</v>
      </c>
      <c r="AW6" s="21">
        <f t="shared" si="6"/>
        <v>12.93</v>
      </c>
      <c r="AX6" s="21">
        <f t="shared" si="6"/>
        <v>29.64</v>
      </c>
      <c r="AY6" s="21">
        <f t="shared" si="6"/>
        <v>11.74</v>
      </c>
      <c r="AZ6" s="21">
        <f t="shared" si="6"/>
        <v>40.67</v>
      </c>
      <c r="BA6" s="21">
        <f t="shared" si="6"/>
        <v>47.7</v>
      </c>
      <c r="BB6" s="21">
        <f t="shared" si="6"/>
        <v>50.59</v>
      </c>
      <c r="BC6" s="21">
        <f t="shared" si="6"/>
        <v>62.37</v>
      </c>
      <c r="BD6" s="21">
        <f t="shared" si="6"/>
        <v>63.88</v>
      </c>
      <c r="BE6" s="20" t="str">
        <f>IF(BE7="","",IF(BE7="-","【-】","【"&amp;SUBSTITUTE(TEXT(BE7,"#,##0.00"),"-","△")&amp;"】"))</f>
        <v>【82.75】</v>
      </c>
      <c r="BF6" s="21">
        <f>IF(BF7="",NA(),BF7)</f>
        <v>306.86</v>
      </c>
      <c r="BG6" s="21">
        <f t="shared" ref="BG6:BO6" si="7">IF(BG7="",NA(),BG7)</f>
        <v>162.69999999999999</v>
      </c>
      <c r="BH6" s="21">
        <f t="shared" si="7"/>
        <v>162.28</v>
      </c>
      <c r="BI6" s="21">
        <f t="shared" si="7"/>
        <v>196.42</v>
      </c>
      <c r="BJ6" s="20">
        <f t="shared" si="7"/>
        <v>0</v>
      </c>
      <c r="BK6" s="21">
        <f t="shared" si="7"/>
        <v>1050.51</v>
      </c>
      <c r="BL6" s="21">
        <f t="shared" si="7"/>
        <v>1102.01</v>
      </c>
      <c r="BM6" s="21">
        <f t="shared" si="7"/>
        <v>987.36</v>
      </c>
      <c r="BN6" s="21">
        <f t="shared" si="7"/>
        <v>1042.77</v>
      </c>
      <c r="BO6" s="21">
        <f t="shared" si="7"/>
        <v>943.46</v>
      </c>
      <c r="BP6" s="20" t="str">
        <f>IF(BP7="","",IF(BP7="-","【-】","【"&amp;SUBSTITUTE(TEXT(BP7,"#,##0.00"),"-","△")&amp;"】"))</f>
        <v>【602.56】</v>
      </c>
      <c r="BQ6" s="21">
        <f>IF(BQ7="",NA(),BQ7)</f>
        <v>77.77</v>
      </c>
      <c r="BR6" s="21">
        <f t="shared" ref="BR6:BZ6" si="8">IF(BR7="",NA(),BR7)</f>
        <v>81.11</v>
      </c>
      <c r="BS6" s="21">
        <f t="shared" si="8"/>
        <v>94.26</v>
      </c>
      <c r="BT6" s="21">
        <f t="shared" si="8"/>
        <v>91.46</v>
      </c>
      <c r="BU6" s="21">
        <f t="shared" si="8"/>
        <v>96.61</v>
      </c>
      <c r="BV6" s="21">
        <f t="shared" si="8"/>
        <v>82.65</v>
      </c>
      <c r="BW6" s="21">
        <f t="shared" si="8"/>
        <v>82.55</v>
      </c>
      <c r="BX6" s="21">
        <f t="shared" si="8"/>
        <v>83.55</v>
      </c>
      <c r="BY6" s="21">
        <f t="shared" si="8"/>
        <v>84.48</v>
      </c>
      <c r="BZ6" s="21">
        <f t="shared" si="8"/>
        <v>79.22</v>
      </c>
      <c r="CA6" s="20" t="str">
        <f>IF(CA7="","",IF(CA7="-","【-】","【"&amp;SUBSTITUTE(TEXT(CA7,"#,##0.00"),"-","△")&amp;"】"))</f>
        <v>【97.94】</v>
      </c>
      <c r="CB6" s="21">
        <f>IF(CB7="",NA(),CB7)</f>
        <v>182.99</v>
      </c>
      <c r="CC6" s="21">
        <f t="shared" ref="CC6:CK6" si="9">IF(CC7="",NA(),CC7)</f>
        <v>175.54</v>
      </c>
      <c r="CD6" s="21">
        <f t="shared" si="9"/>
        <v>150.38</v>
      </c>
      <c r="CE6" s="21">
        <f t="shared" si="9"/>
        <v>156.75</v>
      </c>
      <c r="CF6" s="21">
        <f t="shared" si="9"/>
        <v>149.68</v>
      </c>
      <c r="CG6" s="21">
        <f t="shared" si="9"/>
        <v>186.3</v>
      </c>
      <c r="CH6" s="21">
        <f t="shared" si="9"/>
        <v>188.38</v>
      </c>
      <c r="CI6" s="21">
        <f t="shared" si="9"/>
        <v>185.98</v>
      </c>
      <c r="CJ6" s="21">
        <f t="shared" si="9"/>
        <v>187.11</v>
      </c>
      <c r="CK6" s="21">
        <f t="shared" si="9"/>
        <v>202.47</v>
      </c>
      <c r="CL6" s="20" t="str">
        <f>IF(CL7="","",IF(CL7="-","【-】","【"&amp;SUBSTITUTE(TEXT(CL7,"#,##0.00"),"-","△")&amp;"】"))</f>
        <v>【140.98】</v>
      </c>
      <c r="CM6" s="21">
        <f>IF(CM7="",NA(),CM7)</f>
        <v>48.8</v>
      </c>
      <c r="CN6" s="21">
        <f t="shared" ref="CN6:CV6" si="10">IF(CN7="",NA(),CN7)</f>
        <v>48.12</v>
      </c>
      <c r="CO6" s="21">
        <f t="shared" si="10"/>
        <v>47.76</v>
      </c>
      <c r="CP6" s="21">
        <f t="shared" si="10"/>
        <v>47.67</v>
      </c>
      <c r="CQ6" s="21">
        <f t="shared" si="10"/>
        <v>47.99</v>
      </c>
      <c r="CR6" s="21">
        <f t="shared" si="10"/>
        <v>50.53</v>
      </c>
      <c r="CS6" s="21">
        <f t="shared" si="10"/>
        <v>51.42</v>
      </c>
      <c r="CT6" s="21">
        <f t="shared" si="10"/>
        <v>48.95</v>
      </c>
      <c r="CU6" s="21">
        <f t="shared" si="10"/>
        <v>49.28</v>
      </c>
      <c r="CV6" s="21">
        <f t="shared" si="10"/>
        <v>50.62</v>
      </c>
      <c r="CW6" s="20" t="str">
        <f>IF(CW7="","",IF(CW7="-","【-】","【"&amp;SUBSTITUTE(TEXT(CW7,"#,##0.00"),"-","△")&amp;"】"))</f>
        <v>【60.13】</v>
      </c>
      <c r="CX6" s="21">
        <f>IF(CX7="",NA(),CX7)</f>
        <v>95.12</v>
      </c>
      <c r="CY6" s="21">
        <f t="shared" ref="CY6:DG6" si="11">IF(CY7="",NA(),CY7)</f>
        <v>95.47</v>
      </c>
      <c r="CZ6" s="21">
        <f t="shared" si="11"/>
        <v>95.75</v>
      </c>
      <c r="DA6" s="21">
        <f t="shared" si="11"/>
        <v>96.35</v>
      </c>
      <c r="DB6" s="21">
        <f t="shared" si="11"/>
        <v>96.78</v>
      </c>
      <c r="DC6" s="21">
        <f t="shared" si="11"/>
        <v>82.08</v>
      </c>
      <c r="DD6" s="21">
        <f t="shared" si="11"/>
        <v>81.34</v>
      </c>
      <c r="DE6" s="21">
        <f t="shared" si="11"/>
        <v>81.14</v>
      </c>
      <c r="DF6" s="21">
        <f t="shared" si="11"/>
        <v>79.7</v>
      </c>
      <c r="DG6" s="21">
        <f t="shared" si="11"/>
        <v>79</v>
      </c>
      <c r="DH6" s="20" t="str">
        <f>IF(DH7="","",IF(DH7="-","【-】","【"&amp;SUBSTITUTE(TEXT(DH7,"#,##0.00"),"-","△")&amp;"】"))</f>
        <v>【96.00】</v>
      </c>
      <c r="DI6" s="21">
        <f>IF(DI7="",NA(),DI7)</f>
        <v>54.86</v>
      </c>
      <c r="DJ6" s="21">
        <f t="shared" ref="DJ6:DR6" si="12">IF(DJ7="",NA(),DJ7)</f>
        <v>55.97</v>
      </c>
      <c r="DK6" s="21">
        <f t="shared" si="12"/>
        <v>57.71</v>
      </c>
      <c r="DL6" s="21">
        <f t="shared" si="12"/>
        <v>59.5</v>
      </c>
      <c r="DM6" s="21">
        <f t="shared" si="12"/>
        <v>61.18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392103</v>
      </c>
      <c r="D7" s="23">
        <v>46</v>
      </c>
      <c r="E7" s="23">
        <v>17</v>
      </c>
      <c r="F7" s="23">
        <v>1</v>
      </c>
      <c r="G7" s="23">
        <v>0</v>
      </c>
      <c r="H7" s="23" t="s">
        <v>96</v>
      </c>
      <c r="I7" s="23" t="s">
        <v>97</v>
      </c>
      <c r="J7" s="23" t="s">
        <v>98</v>
      </c>
      <c r="K7" s="23" t="s">
        <v>99</v>
      </c>
      <c r="L7" s="23" t="s">
        <v>100</v>
      </c>
      <c r="M7" s="23" t="s">
        <v>101</v>
      </c>
      <c r="N7" s="24" t="s">
        <v>102</v>
      </c>
      <c r="O7" s="24">
        <v>50.14</v>
      </c>
      <c r="P7" s="24">
        <v>25.45</v>
      </c>
      <c r="Q7" s="24">
        <v>96.67</v>
      </c>
      <c r="R7" s="24">
        <v>2310</v>
      </c>
      <c r="S7" s="24">
        <v>31424</v>
      </c>
      <c r="T7" s="24">
        <v>632.32000000000005</v>
      </c>
      <c r="U7" s="24">
        <v>49.7</v>
      </c>
      <c r="V7" s="24">
        <v>7917</v>
      </c>
      <c r="W7" s="24">
        <v>1.76</v>
      </c>
      <c r="X7" s="24">
        <v>4498.3</v>
      </c>
      <c r="Y7" s="24">
        <v>103.45</v>
      </c>
      <c r="Z7" s="24">
        <v>100.26</v>
      </c>
      <c r="AA7" s="24">
        <v>101.3</v>
      </c>
      <c r="AB7" s="24">
        <v>100.92</v>
      </c>
      <c r="AC7" s="24">
        <v>100.62</v>
      </c>
      <c r="AD7" s="24">
        <v>107.21</v>
      </c>
      <c r="AE7" s="24">
        <v>107.08</v>
      </c>
      <c r="AF7" s="24">
        <v>106.08</v>
      </c>
      <c r="AG7" s="24">
        <v>106.87</v>
      </c>
      <c r="AH7" s="24">
        <v>106.45</v>
      </c>
      <c r="AI7" s="24">
        <v>105.36</v>
      </c>
      <c r="AJ7" s="24">
        <v>207.68</v>
      </c>
      <c r="AK7" s="24">
        <v>190.88</v>
      </c>
      <c r="AL7" s="24">
        <v>222.22</v>
      </c>
      <c r="AM7" s="24">
        <v>217.13</v>
      </c>
      <c r="AN7" s="24">
        <v>249.79</v>
      </c>
      <c r="AO7" s="24">
        <v>43.71</v>
      </c>
      <c r="AP7" s="24">
        <v>45.94</v>
      </c>
      <c r="AQ7" s="24">
        <v>29.34</v>
      </c>
      <c r="AR7" s="24">
        <v>21.73</v>
      </c>
      <c r="AS7" s="24">
        <v>19.96</v>
      </c>
      <c r="AT7" s="24">
        <v>3.12</v>
      </c>
      <c r="AU7" s="24">
        <v>19.93</v>
      </c>
      <c r="AV7" s="24">
        <v>18.600000000000001</v>
      </c>
      <c r="AW7" s="24">
        <v>12.93</v>
      </c>
      <c r="AX7" s="24">
        <v>29.64</v>
      </c>
      <c r="AY7" s="24">
        <v>11.74</v>
      </c>
      <c r="AZ7" s="24">
        <v>40.67</v>
      </c>
      <c r="BA7" s="24">
        <v>47.7</v>
      </c>
      <c r="BB7" s="24">
        <v>50.59</v>
      </c>
      <c r="BC7" s="24">
        <v>62.37</v>
      </c>
      <c r="BD7" s="24">
        <v>63.88</v>
      </c>
      <c r="BE7" s="24">
        <v>82.75</v>
      </c>
      <c r="BF7" s="24">
        <v>306.86</v>
      </c>
      <c r="BG7" s="24">
        <v>162.69999999999999</v>
      </c>
      <c r="BH7" s="24">
        <v>162.28</v>
      </c>
      <c r="BI7" s="24">
        <v>196.42</v>
      </c>
      <c r="BJ7" s="24">
        <v>0</v>
      </c>
      <c r="BK7" s="24">
        <v>1050.51</v>
      </c>
      <c r="BL7" s="24">
        <v>1102.01</v>
      </c>
      <c r="BM7" s="24">
        <v>987.36</v>
      </c>
      <c r="BN7" s="24">
        <v>1042.77</v>
      </c>
      <c r="BO7" s="24">
        <v>943.46</v>
      </c>
      <c r="BP7" s="24">
        <v>602.55999999999995</v>
      </c>
      <c r="BQ7" s="24">
        <v>77.77</v>
      </c>
      <c r="BR7" s="24">
        <v>81.11</v>
      </c>
      <c r="BS7" s="24">
        <v>94.26</v>
      </c>
      <c r="BT7" s="24">
        <v>91.46</v>
      </c>
      <c r="BU7" s="24">
        <v>96.61</v>
      </c>
      <c r="BV7" s="24">
        <v>82.65</v>
      </c>
      <c r="BW7" s="24">
        <v>82.55</v>
      </c>
      <c r="BX7" s="24">
        <v>83.55</v>
      </c>
      <c r="BY7" s="24">
        <v>84.48</v>
      </c>
      <c r="BZ7" s="24">
        <v>79.22</v>
      </c>
      <c r="CA7" s="24">
        <v>97.94</v>
      </c>
      <c r="CB7" s="24">
        <v>182.99</v>
      </c>
      <c r="CC7" s="24">
        <v>175.54</v>
      </c>
      <c r="CD7" s="24">
        <v>150.38</v>
      </c>
      <c r="CE7" s="24">
        <v>156.75</v>
      </c>
      <c r="CF7" s="24">
        <v>149.68</v>
      </c>
      <c r="CG7" s="24">
        <v>186.3</v>
      </c>
      <c r="CH7" s="24">
        <v>188.38</v>
      </c>
      <c r="CI7" s="24">
        <v>185.98</v>
      </c>
      <c r="CJ7" s="24">
        <v>187.11</v>
      </c>
      <c r="CK7" s="24">
        <v>202.47</v>
      </c>
      <c r="CL7" s="24">
        <v>140.97999999999999</v>
      </c>
      <c r="CM7" s="24">
        <v>48.8</v>
      </c>
      <c r="CN7" s="24">
        <v>48.12</v>
      </c>
      <c r="CO7" s="24">
        <v>47.76</v>
      </c>
      <c r="CP7" s="24">
        <v>47.67</v>
      </c>
      <c r="CQ7" s="24">
        <v>47.99</v>
      </c>
      <c r="CR7" s="24">
        <v>50.53</v>
      </c>
      <c r="CS7" s="24">
        <v>51.42</v>
      </c>
      <c r="CT7" s="24">
        <v>48.95</v>
      </c>
      <c r="CU7" s="24">
        <v>49.28</v>
      </c>
      <c r="CV7" s="24">
        <v>50.62</v>
      </c>
      <c r="CW7" s="24">
        <v>60.13</v>
      </c>
      <c r="CX7" s="24">
        <v>95.12</v>
      </c>
      <c r="CY7" s="24">
        <v>95.47</v>
      </c>
      <c r="CZ7" s="24">
        <v>95.75</v>
      </c>
      <c r="DA7" s="24">
        <v>96.35</v>
      </c>
      <c r="DB7" s="24">
        <v>96.78</v>
      </c>
      <c r="DC7" s="24">
        <v>82.08</v>
      </c>
      <c r="DD7" s="24">
        <v>81.34</v>
      </c>
      <c r="DE7" s="24">
        <v>81.14</v>
      </c>
      <c r="DF7" s="24">
        <v>79.7</v>
      </c>
      <c r="DG7" s="24">
        <v>79</v>
      </c>
      <c r="DH7" s="24">
        <v>96</v>
      </c>
      <c r="DI7" s="24">
        <v>54.86</v>
      </c>
      <c r="DJ7" s="24">
        <v>55.97</v>
      </c>
      <c r="DK7" s="24">
        <v>57.71</v>
      </c>
      <c r="DL7" s="24">
        <v>59.5</v>
      </c>
      <c r="DM7" s="24">
        <v>61.18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2026-01-19T04:54:31Z</cp:lastPrinted>
  <dcterms:created xsi:type="dcterms:W3CDTF">2025-12-23T06:05:17Z</dcterms:created>
  <dcterms:modified xsi:type="dcterms:W3CDTF">2026-01-19T04:59:56Z</dcterms:modified>
  <cp:category/>
</cp:coreProperties>
</file>