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10.11.20.116\suidou\00文書分類\01上下水道\01総務\00一般\91調査・照会関係\R6\92【照会：1月29日（水）正午〆】公営企業に係る経営比較分析表（令和５年度決算）の分析等について\"/>
    </mc:Choice>
  </mc:AlternateContent>
  <xr:revisionPtr revIDLastSave="0" documentId="13_ncr:1_{D80D9700-C7B8-482F-B754-D73A8B6054D3}" xr6:coauthVersionLast="47" xr6:coauthVersionMax="47" xr10:uidLastSave="{00000000-0000-0000-0000-000000000000}"/>
  <workbookProtection workbookAlgorithmName="SHA-512" workbookHashValue="9owEUkPiL8FnPIXVMWA6tVVbhWdOPzb5lJ3U3SAsJblI+nEkwUshPYg1bVsGFqA25KT1uGemuiegdMldjiHY0w==" workbookSaltValue="k52SAAHWKW+ozt36w9Y64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AT8" i="4" s="1"/>
  <c r="R6" i="5"/>
  <c r="AL8" i="4" s="1"/>
  <c r="Q6" i="5"/>
  <c r="P6" i="5"/>
  <c r="O6" i="5"/>
  <c r="I10" i="4" s="1"/>
  <c r="N6" i="5"/>
  <c r="M6" i="5"/>
  <c r="AD8" i="4" s="1"/>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J85" i="4"/>
  <c r="F85" i="4"/>
  <c r="E85" i="4"/>
  <c r="BB10" i="4"/>
  <c r="AT10" i="4"/>
  <c r="AL10" i="4"/>
  <c r="W10" i="4"/>
  <c r="P10" i="4"/>
  <c r="B10" i="4"/>
  <c r="W8" i="4"/>
  <c r="P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<sst xmlns="http://schemas.openxmlformats.org/spreadsheetml/2006/main" count="228" uniqueCount="112">
  <si>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</si>
  <si>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</si>
  <si>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</si>
  <si>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</si>
  <si>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</si>
  <si>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</si>
  <si>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</si>
  <si>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</si>
  <si>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</si>
  <si>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</si>
  <si>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</si>
  <si>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</si>
  <si>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</si>
  <si>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</si>
  <si>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</si>
  <si>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</si>
  <si>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</si>
  <si>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</si>
  <si>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</si>
  <si>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</si>
  <si>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</si>
  <si>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</si>
  <si>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</si>
  <si>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</si>
  <si>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</si>
  <si>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</si>
  <si>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</si>
  <si>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</si>
  <si>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</si>
  <si>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</si>
  <si>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</si>
  <si>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</si>
  <si>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</si>
  <si>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</si>
  <si>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</si>
  <si>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</si>
  <si>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</si>
  <si>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</si>
  <si>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</si>
  <si>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</si>
  <si>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</si>
  <si>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</si>
  <si>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</si>
  <si>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</si>
  <si>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</si>
  <si>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</si>
  <si>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</si>
  <si>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</si>
  <si>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</si>
  <si>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</si>
  <si>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</si>
  <si>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</si>
  <si>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</si>
  <si>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</si>
  <si>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</si>
  <si>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</si>
  <si>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</si>
  <si>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</si>
  <si>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</si>
  <si>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</si>
  <si>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</si>
  <si>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</si>
  <si>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</si>
  <si>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</si>
  <si>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</si>
  <si>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</si>
  <si>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</si>
  <si>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</si>
  <si>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</si>
  <si>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</si>
  <si>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</si>
  <si>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</si>
  <si>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</si>
  <si>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</si>
  <si>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</si>
  <si>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</si>
  <si>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</si>
  <si>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</si>
  <si>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</si>
  <si>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</si>
  <si>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</si>
  <si>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</si>
  <si>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</si>
  <si>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</si>
  <si>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</si>
  <si>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</si>
  <si>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</si>
  <si>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</si>
  <si>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</si>
  <si>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</si>
  <si>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</si>
  <si>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</si>
  <si>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</si>
  <si>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</si>
  <si>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</si>
  <si>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</si>
  <si>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</si>
  <si>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</si>
  <si>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</si>
  <si>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</si>
  <si>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</si>
  <si>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</si>
  <si>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</si>
  <si>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</si>
  <si>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</si>
  <si>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</si>
  <si>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</si>
  <si>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</si>
  <si>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</si>
  <si>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 　　　                             　　　　　　【分析】令和２年度に四万十市簡易水道事業を統合しました。平均給水人口が少ない地域の拡大であり、費用の増加に対して給水収益の増加が小さいため、経常収支比率が低水準で推移しています。　　　　　　　　　　　　　　
②累積欠損金比率
【分析】累積欠損金はありません。　　　　　　　
③流動比率　　　　　　　　　　　　　　　　　　　　　　　【分析】類似団体と比較すると流動比率は低い状態ですが、流動比率100％以上を維持しています。　　　　　　　　　　　　　　　　　
④企業債残高対給水収益比率　　　　　　　　　　　　【分析】施設更新や管路耐震化のため建設改良事業を行っており、比率が高い状態が継続するものと見込まれます。　　
⑤料金回収率                              　　　　 【分析】令和２年度の四万十市簡易水道事業の統合により、費用の増加に対して給水収益の増加が小さく、料金回収率が低下しています。今後も経費削減を進め、100％以上の確保に努めます。　　　　
⑥給水原価　　　　　　　　　　　　　　　　　　　　【分析】給水原価は、類似団体と比較しても安価で推移しています。　　　　　　　　　　　　　　　　　　　　
⑦施設利用率　　　　　　　　　　　　　　　　　　　【分析】給水人口の減少に伴い、今後の配水量の減少が予想され、比率の低下が見込まれます。施設更新では、適正規模による更新を進めます。
⑧有収率　　　　　　　　　　　　　　　　　　　　　【分析】老朽化に伴う配給水管の破損が発生しており、有収率が低下しています。今後も漏水調査による早期発見・修理を行い、有収率の向上に努めます。</t>
    <rPh sb="124" eb="126">
      <t>スイジュン</t>
    </rPh>
    <rPh sb="127" eb="129">
      <t>スイイ</t>
    </rPh>
    <rPh sb="304" eb="306">
      <t>シセツ</t>
    </rPh>
    <rPh sb="306" eb="308">
      <t>コウシン</t>
    </rPh>
    <rPh sb="309" eb="311">
      <t>カンロ</t>
    </rPh>
    <rPh sb="311" eb="314">
      <t>タイシンカ</t>
    </rPh>
    <rPh sb="317" eb="319">
      <t>ケンセツ</t>
    </rPh>
    <rPh sb="319" eb="321">
      <t>カイリョウ</t>
    </rPh>
    <rPh sb="321" eb="323">
      <t>ジギョウ</t>
    </rPh>
    <rPh sb="324" eb="325">
      <t>オコナ</t>
    </rPh>
    <rPh sb="345" eb="347">
      <t>ミコ</t>
    </rPh>
    <rPh sb="450" eb="452">
      <t>テイカ</t>
    </rPh>
    <rPh sb="595" eb="597">
      <t>キュウスイ</t>
    </rPh>
    <rPh sb="597" eb="599">
      <t>ジンコウ</t>
    </rPh>
    <rPh sb="600" eb="602">
      <t>ゲンショウ</t>
    </rPh>
    <rPh sb="603" eb="604">
      <t>トモナ</t>
    </rPh>
    <rPh sb="606" eb="608">
      <t>コンゴ</t>
    </rPh>
    <rPh sb="613" eb="615">
      <t>ゲンショウ</t>
    </rPh>
    <rPh sb="616" eb="618">
      <t>ヨソウ</t>
    </rPh>
    <rPh sb="686" eb="689">
      <t>ロウキュウカ</t>
    </rPh>
    <rPh sb="690" eb="691">
      <t>トモナ</t>
    </rPh>
    <rPh sb="700" eb="702">
      <t>ハッセイ</t>
    </rPh>
    <rPh sb="747" eb="748">
      <t>ツト</t>
    </rPh>
    <phoneticPr fontId="4"/>
  </si>
  <si>
    <t>①有形固定資産減価償却率
②管路経年化率　　　　　　　　　　　　　　　　　　　　③管路更新率　　　　　　　　　　　　　　　　　　　　　【分析】令和２年度に四万十市簡易水道事業を統合し、比較的新しい簡易水道施設が加わったため、有形固定資産減価償却率が低下しています。
　今後は、法定耐用年数を超えた老朽管の割合が増えると見込まれるため、引き続き基幹管路の耐震化を計画的に行っていきます。また、耐用年数が経過した施設についても更新に着手しています。</t>
    <rPh sb="134" eb="136">
      <t>コンゴ</t>
    </rPh>
    <rPh sb="167" eb="168">
      <t>ヒ</t>
    </rPh>
    <rPh sb="169" eb="170">
      <t>ツヅ</t>
    </rPh>
    <rPh sb="180" eb="183">
      <t>ケイカクテキ</t>
    </rPh>
    <rPh sb="184" eb="185">
      <t>オコナ</t>
    </rPh>
    <rPh sb="195" eb="197">
      <t>タイヨウ</t>
    </rPh>
    <rPh sb="197" eb="199">
      <t>ネンスウ</t>
    </rPh>
    <rPh sb="200" eb="202">
      <t>ケイカ</t>
    </rPh>
    <rPh sb="204" eb="206">
      <t>シセツ</t>
    </rPh>
    <rPh sb="211" eb="213">
      <t>コウシン</t>
    </rPh>
    <rPh sb="214" eb="216">
      <t>チャクシュ</t>
    </rPh>
    <phoneticPr fontId="4"/>
  </si>
  <si>
    <t>　本市水道事業は、次のような課題があります。
１.基幹管路の耐震化及び施設の更新　　　　　　　　　　　　　　　　　　　　　　２.法定耐用年数を経過した老朽管への対応
３.給水人口・有収水量の減少に伴う給水収益の減少
　平成28年４月には、水道事業の安定経営を継続することができるよう水道料金の増額改定を行いました。一方、令和２年４月の四万十市簡易水道事業との統合では、給水収益の増加分に対して費用が大きく増加しており、経常収支比率の低下が生じています。
　今後も水道事業の安定経営に留意し、経費削減を進めつつ、『災害に強い水道』をつくるため、老朽管等の更新に取り組んでまいります。</t>
    <rPh sb="1" eb="3">
      <t>ホンシ</t>
    </rPh>
    <rPh sb="3" eb="5">
      <t>スイドウ</t>
    </rPh>
    <rPh sb="5" eb="7">
      <t>ジギョウ</t>
    </rPh>
    <rPh sb="9" eb="10">
      <t>ツギ</t>
    </rPh>
    <rPh sb="14" eb="16">
      <t>カダイ</t>
    </rPh>
    <rPh sb="245" eb="247">
      <t>ケイヒ</t>
    </rPh>
    <rPh sb="247" eb="249">
      <t>サクゲン</t>
    </rPh>
    <rPh sb="250" eb="251">
      <t>スス</t>
    </rPh>
    <rPh sb="273" eb="274">
      <t>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</si>
</sst>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0.57999999999999996</c:v>
                </c:pt>
                <c:pt idx="1">
                  <c:v>0.49</c:v>
                </c:pt>
                <c:pt idx="2">
                  <c:v>0.32</c:v>
                </c:pt>
                <c:pt idx="3">
                  <c:v>0.27</c:v>
                </c:pt>
                <c:pt idx="4">
                  <c:v>0.22</c:v>
                </c:pt>
              </c:numCache>
            </c:numRef>
          </c:val>
          <c:extLst>
            <c:ext xmlns:c16="http://schemas.microsoft.com/office/drawing/2014/chart" uri="{C3380CC4-5D6E-409C-BE32-E72D297353CC}">
              <c16:uniqueId val="{00000000-3A23-470C-9ADB-BFDEF368914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0.56999999999999995</c:v>
                </c:pt>
                <c:pt idx="2">
                  <c:v>0.52</c:v>
                </c:pt>
                <c:pt idx="3">
                  <c:v>0.48</c:v>
                </c:pt>
                <c:pt idx="4">
                  <c:v>0.48</c:v>
                </c:pt>
              </c:numCache>
            </c:numRef>
          </c:val>
          <c:smooth val="0"/>
          <c:extLst>
            <c:ext xmlns:c16="http://schemas.microsoft.com/office/drawing/2014/chart" uri="{C3380CC4-5D6E-409C-BE32-E72D297353CC}">
              <c16:uniqueId val="{00000001-3A23-470C-9ADB-BFDEF368914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46.19</c:v>
                </c:pt>
                <c:pt idx="1">
                  <c:v>81.2</c:v>
                </c:pt>
                <c:pt idx="2">
                  <c:v>77.38</c:v>
                </c:pt>
                <c:pt idx="3">
                  <c:v>80.2</c:v>
                </c:pt>
                <c:pt idx="4">
                  <c:v>76.83</c:v>
                </c:pt>
              </c:numCache>
            </c:numRef>
          </c:val>
          <c:extLst>
            <c:ext xmlns:c16="http://schemas.microsoft.com/office/drawing/2014/chart" uri="{C3380CC4-5D6E-409C-BE32-E72D297353CC}">
              <c16:uniqueId val="{00000000-06CC-495F-BFEA-3E6F0911F3F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60.12</c:v>
                </c:pt>
                <c:pt idx="2">
                  <c:v>60.34</c:v>
                </c:pt>
                <c:pt idx="3">
                  <c:v>59.54</c:v>
                </c:pt>
                <c:pt idx="4">
                  <c:v>59.26</c:v>
                </c:pt>
              </c:numCache>
            </c:numRef>
          </c:val>
          <c:smooth val="0"/>
          <c:extLst>
            <c:ext xmlns:c16="http://schemas.microsoft.com/office/drawing/2014/chart" uri="{C3380CC4-5D6E-409C-BE32-E72D297353CC}">
              <c16:uniqueId val="{00000001-06CC-495F-BFEA-3E6F0911F3F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78.92</c:v>
                </c:pt>
                <c:pt idx="1">
                  <c:v>73.77</c:v>
                </c:pt>
                <c:pt idx="2">
                  <c:v>76.47</c:v>
                </c:pt>
                <c:pt idx="3">
                  <c:v>72.650000000000006</c:v>
                </c:pt>
                <c:pt idx="4">
                  <c:v>74.430000000000007</c:v>
                </c:pt>
              </c:numCache>
            </c:numRef>
          </c:val>
          <c:extLst>
            <c:ext xmlns:c16="http://schemas.microsoft.com/office/drawing/2014/chart" uri="{C3380CC4-5D6E-409C-BE32-E72D297353CC}">
              <c16:uniqueId val="{00000000-D60B-4266-9E28-4E9FB0E8E9B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84.24</c:v>
                </c:pt>
                <c:pt idx="2">
                  <c:v>84.19</c:v>
                </c:pt>
                <c:pt idx="3">
                  <c:v>83.93</c:v>
                </c:pt>
                <c:pt idx="4">
                  <c:v>83.84</c:v>
                </c:pt>
              </c:numCache>
            </c:numRef>
          </c:val>
          <c:smooth val="0"/>
          <c:extLst>
            <c:ext xmlns:c16="http://schemas.microsoft.com/office/drawing/2014/chart" uri="{C3380CC4-5D6E-409C-BE32-E72D297353CC}">
              <c16:uniqueId val="{00000001-D60B-4266-9E28-4E9FB0E8E9B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123.67</c:v>
                </c:pt>
                <c:pt idx="1">
                  <c:v>104.36</c:v>
                </c:pt>
                <c:pt idx="2">
                  <c:v>105.84</c:v>
                </c:pt>
                <c:pt idx="3">
                  <c:v>106.74</c:v>
                </c:pt>
                <c:pt idx="4">
                  <c:v>105.14</c:v>
                </c:pt>
              </c:numCache>
            </c:numRef>
          </c:val>
          <c:extLst>
            <c:ext xmlns:c16="http://schemas.microsoft.com/office/drawing/2014/chart" uri="{C3380CC4-5D6E-409C-BE32-E72D297353CC}">
              <c16:uniqueId val="{00000000-27F8-4B39-B76B-7F873E0E69B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108.83</c:v>
                </c:pt>
                <c:pt idx="2">
                  <c:v>109.23</c:v>
                </c:pt>
                <c:pt idx="3">
                  <c:v>108.04</c:v>
                </c:pt>
                <c:pt idx="4">
                  <c:v>107.49</c:v>
                </c:pt>
              </c:numCache>
            </c:numRef>
          </c:val>
          <c:smooth val="0"/>
          <c:extLst>
            <c:ext xmlns:c16="http://schemas.microsoft.com/office/drawing/2014/chart" uri="{C3380CC4-5D6E-409C-BE32-E72D297353CC}">
              <c16:uniqueId val="{00000001-27F8-4B39-B76B-7F873E0E69B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51.57</c:v>
                </c:pt>
                <c:pt idx="1">
                  <c:v>43.78</c:v>
                </c:pt>
                <c:pt idx="2">
                  <c:v>45.14</c:v>
                </c:pt>
                <c:pt idx="3">
                  <c:v>47.23</c:v>
                </c:pt>
                <c:pt idx="4">
                  <c:v>47.35</c:v>
                </c:pt>
              </c:numCache>
            </c:numRef>
          </c:val>
          <c:extLst>
            <c:ext xmlns:c16="http://schemas.microsoft.com/office/drawing/2014/chart" uri="{C3380CC4-5D6E-409C-BE32-E72D297353CC}">
              <c16:uniqueId val="{00000000-CE74-4B72-9817-4E5EB673E47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48.83</c:v>
                </c:pt>
                <c:pt idx="2">
                  <c:v>49.96</c:v>
                </c:pt>
                <c:pt idx="3">
                  <c:v>50.82</c:v>
                </c:pt>
                <c:pt idx="4">
                  <c:v>51.82</c:v>
                </c:pt>
              </c:numCache>
            </c:numRef>
          </c:val>
          <c:smooth val="0"/>
          <c:extLst>
            <c:ext xmlns:c16="http://schemas.microsoft.com/office/drawing/2014/chart" uri="{C3380CC4-5D6E-409C-BE32-E72D297353CC}">
              <c16:uniqueId val="{00000001-CE74-4B72-9817-4E5EB673E47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34.31</c:v>
                </c:pt>
                <c:pt idx="1">
                  <c:v>27.29</c:v>
                </c:pt>
                <c:pt idx="2">
                  <c:v>28.74</c:v>
                </c:pt>
                <c:pt idx="3">
                  <c:v>28.01</c:v>
                </c:pt>
                <c:pt idx="4">
                  <c:v>28.41</c:v>
                </c:pt>
              </c:numCache>
            </c:numRef>
          </c:val>
          <c:extLst>
            <c:ext xmlns:c16="http://schemas.microsoft.com/office/drawing/2014/chart" uri="{C3380CC4-5D6E-409C-BE32-E72D297353CC}">
              <c16:uniqueId val="{00000000-1DB7-41B4-9843-394EED2DF9E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18.18</c:v>
                </c:pt>
                <c:pt idx="2">
                  <c:v>19.32</c:v>
                </c:pt>
                <c:pt idx="3">
                  <c:v>21.16</c:v>
                </c:pt>
                <c:pt idx="4">
                  <c:v>22.72</c:v>
                </c:pt>
              </c:numCache>
            </c:numRef>
          </c:val>
          <c:smooth val="0"/>
          <c:extLst>
            <c:ext xmlns:c16="http://schemas.microsoft.com/office/drawing/2014/chart" uri="{C3380CC4-5D6E-409C-BE32-E72D297353CC}">
              <c16:uniqueId val="{00000001-1DB7-41B4-9843-394EED2DF9E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4D-435F-90DA-98FE85177C4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4.34</c:v>
                </c:pt>
                <c:pt idx="2">
                  <c:v>4.6900000000000004</c:v>
                </c:pt>
                <c:pt idx="3">
                  <c:v>4.72</c:v>
                </c:pt>
                <c:pt idx="4">
                  <c:v>5.76</c:v>
                </c:pt>
              </c:numCache>
            </c:numRef>
          </c:val>
          <c:smooth val="0"/>
          <c:extLst>
            <c:ext xmlns:c16="http://schemas.microsoft.com/office/drawing/2014/chart" uri="{C3380CC4-5D6E-409C-BE32-E72D297353CC}">
              <c16:uniqueId val="{00000001-5A4D-435F-90DA-98FE85177C4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237.36</c:v>
                </c:pt>
                <c:pt idx="1">
                  <c:v>118.58</c:v>
                </c:pt>
                <c:pt idx="2">
                  <c:v>120.65</c:v>
                </c:pt>
                <c:pt idx="3">
                  <c:v>112.68</c:v>
                </c:pt>
                <c:pt idx="4">
                  <c:v>109.32</c:v>
                </c:pt>
              </c:numCache>
            </c:numRef>
          </c:val>
          <c:extLst>
            <c:ext xmlns:c16="http://schemas.microsoft.com/office/drawing/2014/chart" uri="{C3380CC4-5D6E-409C-BE32-E72D297353CC}">
              <c16:uniqueId val="{00000000-963A-4B24-B1D6-929555036B7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327.77</c:v>
                </c:pt>
                <c:pt idx="2">
                  <c:v>338.02</c:v>
                </c:pt>
                <c:pt idx="3">
                  <c:v>345.94</c:v>
                </c:pt>
                <c:pt idx="4">
                  <c:v>329.7</c:v>
                </c:pt>
              </c:numCache>
            </c:numRef>
          </c:val>
          <c:smooth val="0"/>
          <c:extLst>
            <c:ext xmlns:c16="http://schemas.microsoft.com/office/drawing/2014/chart" uri="{C3380CC4-5D6E-409C-BE32-E72D297353CC}">
              <c16:uniqueId val="{00000001-963A-4B24-B1D6-929555036B7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501.53</c:v>
                </c:pt>
                <c:pt idx="1">
                  <c:v>1031.97</c:v>
                </c:pt>
                <c:pt idx="2">
                  <c:v>1019.39</c:v>
                </c:pt>
                <c:pt idx="3">
                  <c:v>1048.4100000000001</c:v>
                </c:pt>
                <c:pt idx="4">
                  <c:v>1054.8900000000001</c:v>
                </c:pt>
              </c:numCache>
            </c:numRef>
          </c:val>
          <c:extLst>
            <c:ext xmlns:c16="http://schemas.microsoft.com/office/drawing/2014/chart" uri="{C3380CC4-5D6E-409C-BE32-E72D297353CC}">
              <c16:uniqueId val="{00000000-E41C-48C9-928E-39EA43216CB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397.1</c:v>
                </c:pt>
                <c:pt idx="2">
                  <c:v>379.91</c:v>
                </c:pt>
                <c:pt idx="3">
                  <c:v>386.61</c:v>
                </c:pt>
                <c:pt idx="4">
                  <c:v>381.56</c:v>
                </c:pt>
              </c:numCache>
            </c:numRef>
          </c:val>
          <c:smooth val="0"/>
          <c:extLst>
            <c:ext xmlns:c16="http://schemas.microsoft.com/office/drawing/2014/chart" uri="{C3380CC4-5D6E-409C-BE32-E72D297353CC}">
              <c16:uniqueId val="{00000001-E41C-48C9-928E-39EA43216CB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111.37</c:v>
                </c:pt>
                <c:pt idx="1">
                  <c:v>97.46</c:v>
                </c:pt>
                <c:pt idx="2">
                  <c:v>100.03</c:v>
                </c:pt>
                <c:pt idx="3">
                  <c:v>101.88</c:v>
                </c:pt>
                <c:pt idx="4">
                  <c:v>100.02</c:v>
                </c:pt>
              </c:numCache>
            </c:numRef>
          </c:val>
          <c:extLst>
            <c:ext xmlns:c16="http://schemas.microsoft.com/office/drawing/2014/chart" uri="{C3380CC4-5D6E-409C-BE32-E72D297353CC}">
              <c16:uniqueId val="{00000000-CA05-4122-BF64-C0D7300C6A0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95.79</c:v>
                </c:pt>
                <c:pt idx="2">
                  <c:v>98.3</c:v>
                </c:pt>
                <c:pt idx="3">
                  <c:v>93.82</c:v>
                </c:pt>
                <c:pt idx="4">
                  <c:v>95.04</c:v>
                </c:pt>
              </c:numCache>
            </c:numRef>
          </c:val>
          <c:smooth val="0"/>
          <c:extLst>
            <c:ext xmlns:c16="http://schemas.microsoft.com/office/drawing/2014/chart" uri="{C3380CC4-5D6E-409C-BE32-E72D297353CC}">
              <c16:uniqueId val="{00000001-CA05-4122-BF64-C0D7300C6A0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120.95</c:v>
                </c:pt>
                <c:pt idx="1">
                  <c:v>136.62</c:v>
                </c:pt>
                <c:pt idx="2">
                  <c:v>133.93</c:v>
                </c:pt>
                <c:pt idx="3">
                  <c:v>131.94</c:v>
                </c:pt>
                <c:pt idx="4">
                  <c:v>134.97999999999999</c:v>
                </c:pt>
              </c:numCache>
            </c:numRef>
          </c:val>
          <c:extLst>
            <c:ext xmlns:c16="http://schemas.microsoft.com/office/drawing/2014/chart" uri="{C3380CC4-5D6E-409C-BE32-E72D297353CC}">
              <c16:uniqueId val="{00000000-8B11-4E08-9FB8-D9EC37F768D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171.13</c:v>
                </c:pt>
                <c:pt idx="2">
                  <c:v>173.7</c:v>
                </c:pt>
                <c:pt idx="3">
                  <c:v>178.94</c:v>
                </c:pt>
                <c:pt idx="4">
                  <c:v>180.19</c:v>
                </c:pt>
              </c:numCache>
            </c:numRef>
          </c:val>
          <c:smooth val="0"/>
          <c:extLst>
            <c:ext xmlns:c16="http://schemas.microsoft.com/office/drawing/2014/chart" uri="{C3380CC4-5D6E-409C-BE32-E72D297353CC}">
              <c16:uniqueId val="{00000001-8B11-4E08-9FB8-D9EC37F768D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高知県　四万十市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4"/>
      <c r="AE6" s="74"/>
      <c r="AF6" s="74"/>
      <c r="AG6" s="7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5" t="s">
        <v>1</v>
      </c>
      <c r="C7" s="56"/>
      <c r="D7" s="56"/>
      <c r="E7" s="56"/>
      <c r="F7" s="56"/>
      <c r="G7" s="56"/>
      <c r="H7" s="56"/>
      <c r="I7" s="55" t="s">
        <v>2</v>
      </c>
      <c r="J7" s="56"/>
      <c r="K7" s="56"/>
      <c r="L7" s="56"/>
      <c r="M7" s="56"/>
      <c r="N7" s="56"/>
      <c r="O7" s="57"/>
      <c r="P7" s="58" t="s">
        <v>3</v>
      </c>
      <c r="Q7" s="58"/>
      <c r="R7" s="58"/>
      <c r="S7" s="58"/>
      <c r="T7" s="58"/>
      <c r="U7" s="58"/>
      <c r="V7" s="58"/>
      <c r="W7" s="58" t="s">
        <v>4</v>
      </c>
      <c r="X7" s="58"/>
      <c r="Y7" s="58"/>
      <c r="Z7" s="58"/>
      <c r="AA7" s="58"/>
      <c r="AB7" s="58"/>
      <c r="AC7" s="58"/>
      <c r="AD7" s="58" t="s">
        <v>5</v>
      </c>
      <c r="AE7" s="58"/>
      <c r="AF7" s="58"/>
      <c r="AG7" s="58"/>
      <c r="AH7" s="58"/>
      <c r="AI7" s="58"/>
      <c r="AJ7" s="58"/>
      <c r="AK7" s="2"/>
      <c r="AL7" s="58" t="s">
        <v>6</v>
      </c>
      <c r="AM7" s="58"/>
      <c r="AN7" s="58"/>
      <c r="AO7" s="58"/>
      <c r="AP7" s="58"/>
      <c r="AQ7" s="58"/>
      <c r="AR7" s="58"/>
      <c r="AS7" s="58"/>
      <c r="AT7" s="55" t="s">
        <v>7</v>
      </c>
      <c r="AU7" s="56"/>
      <c r="AV7" s="56"/>
      <c r="AW7" s="56"/>
      <c r="AX7" s="56"/>
      <c r="AY7" s="56"/>
      <c r="AZ7" s="56"/>
      <c r="BA7" s="56"/>
      <c r="BB7" s="58" t="s">
        <v>8</v>
      </c>
      <c r="BC7" s="58"/>
      <c r="BD7" s="58"/>
      <c r="BE7" s="58"/>
      <c r="BF7" s="58"/>
      <c r="BG7" s="58"/>
      <c r="BH7" s="58"/>
      <c r="BI7" s="58"/>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法適用</v>
      </c>
      <c r="C8" s="67"/>
      <c r="D8" s="67"/>
      <c r="E8" s="67"/>
      <c r="F8" s="67"/>
      <c r="G8" s="67"/>
      <c r="H8" s="67"/>
      <c r="I8" s="66" t="str">
        <f>データ!$J$6</f>
        <v>水道事業</v>
      </c>
      <c r="J8" s="67"/>
      <c r="K8" s="67"/>
      <c r="L8" s="67"/>
      <c r="M8" s="67"/>
      <c r="N8" s="67"/>
      <c r="O8" s="68"/>
      <c r="P8" s="69" t="str">
        <f>データ!$K$6</f>
        <v>末端給水事業</v>
      </c>
      <c r="Q8" s="69"/>
      <c r="R8" s="69"/>
      <c r="S8" s="69"/>
      <c r="T8" s="69"/>
      <c r="U8" s="69"/>
      <c r="V8" s="69"/>
      <c r="W8" s="69" t="str">
        <f>データ!$L$6</f>
        <v>A5</v>
      </c>
      <c r="X8" s="69"/>
      <c r="Y8" s="69"/>
      <c r="Z8" s="69"/>
      <c r="AA8" s="69"/>
      <c r="AB8" s="69"/>
      <c r="AC8" s="69"/>
      <c r="AD8" s="69" t="str">
        <f>データ!$M$6</f>
        <v>非設置</v>
      </c>
      <c r="AE8" s="69"/>
      <c r="AF8" s="69"/>
      <c r="AG8" s="69"/>
      <c r="AH8" s="69"/>
      <c r="AI8" s="69"/>
      <c r="AJ8" s="69"/>
      <c r="AK8" s="2"/>
      <c r="AL8" s="52">
        <f>データ!$R$6</f>
        <v>31936</v>
      </c>
      <c r="AM8" s="52"/>
      <c r="AN8" s="52"/>
      <c r="AO8" s="52"/>
      <c r="AP8" s="52"/>
      <c r="AQ8" s="52"/>
      <c r="AR8" s="52"/>
      <c r="AS8" s="52"/>
      <c r="AT8" s="49">
        <f>データ!$S$6</f>
        <v>632.32000000000005</v>
      </c>
      <c r="AU8" s="50"/>
      <c r="AV8" s="50"/>
      <c r="AW8" s="50"/>
      <c r="AX8" s="50"/>
      <c r="AY8" s="50"/>
      <c r="AZ8" s="50"/>
      <c r="BA8" s="50"/>
      <c r="BB8" s="39">
        <f>データ!$T$6</f>
        <v>50.51</v>
      </c>
      <c r="BC8" s="39"/>
      <c r="BD8" s="39"/>
      <c r="BE8" s="39"/>
      <c r="BF8" s="39"/>
      <c r="BG8" s="39"/>
      <c r="BH8" s="39"/>
      <c r="BI8" s="39"/>
      <c r="BJ8" s="3"/>
      <c r="BK8" s="3"/>
      <c r="BL8" s="70" t="s">
        <v>10</v>
      </c>
      <c r="BM8" s="71"/>
      <c r="BN8" s="53" t="s">
        <v>11</v>
      </c>
      <c r="BO8" s="53"/>
      <c r="BP8" s="53"/>
      <c r="BQ8" s="53"/>
      <c r="BR8" s="53"/>
      <c r="BS8" s="53"/>
      <c r="BT8" s="53"/>
      <c r="BU8" s="53"/>
      <c r="BV8" s="53"/>
      <c r="BW8" s="53"/>
      <c r="BX8" s="53"/>
      <c r="BY8" s="54"/>
    </row>
    <row r="9" spans="1:78" ht="18.75" customHeight="1" x14ac:dyDescent="0.15">
      <c r="A9" s="2"/>
      <c r="B9" s="55" t="s">
        <v>12</v>
      </c>
      <c r="C9" s="56"/>
      <c r="D9" s="56"/>
      <c r="E9" s="56"/>
      <c r="F9" s="56"/>
      <c r="G9" s="56"/>
      <c r="H9" s="56"/>
      <c r="I9" s="55" t="s">
        <v>13</v>
      </c>
      <c r="J9" s="56"/>
      <c r="K9" s="56"/>
      <c r="L9" s="56"/>
      <c r="M9" s="56"/>
      <c r="N9" s="56"/>
      <c r="O9" s="57"/>
      <c r="P9" s="58" t="s">
        <v>14</v>
      </c>
      <c r="Q9" s="58"/>
      <c r="R9" s="58"/>
      <c r="S9" s="58"/>
      <c r="T9" s="58"/>
      <c r="U9" s="58"/>
      <c r="V9" s="58"/>
      <c r="W9" s="58" t="s">
        <v>15</v>
      </c>
      <c r="X9" s="58"/>
      <c r="Y9" s="58"/>
      <c r="Z9" s="58"/>
      <c r="AA9" s="58"/>
      <c r="AB9" s="58"/>
      <c r="AC9" s="58"/>
      <c r="AD9" s="2"/>
      <c r="AE9" s="2"/>
      <c r="AF9" s="2"/>
      <c r="AG9" s="2"/>
      <c r="AH9" s="2"/>
      <c r="AI9" s="2"/>
      <c r="AJ9" s="2"/>
      <c r="AK9" s="2"/>
      <c r="AL9" s="58" t="s">
        <v>16</v>
      </c>
      <c r="AM9" s="58"/>
      <c r="AN9" s="58"/>
      <c r="AO9" s="58"/>
      <c r="AP9" s="58"/>
      <c r="AQ9" s="58"/>
      <c r="AR9" s="58"/>
      <c r="AS9" s="58"/>
      <c r="AT9" s="55" t="s">
        <v>17</v>
      </c>
      <c r="AU9" s="56"/>
      <c r="AV9" s="56"/>
      <c r="AW9" s="56"/>
      <c r="AX9" s="56"/>
      <c r="AY9" s="56"/>
      <c r="AZ9" s="56"/>
      <c r="BA9" s="56"/>
      <c r="BB9" s="58" t="s">
        <v>18</v>
      </c>
      <c r="BC9" s="58"/>
      <c r="BD9" s="58"/>
      <c r="BE9" s="58"/>
      <c r="BF9" s="58"/>
      <c r="BG9" s="58"/>
      <c r="BH9" s="58"/>
      <c r="BI9" s="58"/>
      <c r="BJ9" s="3"/>
      <c r="BK9" s="3"/>
      <c r="BL9" s="59" t="s">
        <v>19</v>
      </c>
      <c r="BM9" s="60"/>
      <c r="BN9" s="61" t="s">
        <v>20</v>
      </c>
      <c r="BO9" s="61"/>
      <c r="BP9" s="61"/>
      <c r="BQ9" s="61"/>
      <c r="BR9" s="61"/>
      <c r="BS9" s="61"/>
      <c r="BT9" s="61"/>
      <c r="BU9" s="61"/>
      <c r="BV9" s="61"/>
      <c r="BW9" s="61"/>
      <c r="BX9" s="61"/>
      <c r="BY9" s="62"/>
    </row>
    <row r="10" spans="1:78" ht="18.75" customHeight="1" x14ac:dyDescent="0.15">
      <c r="A10" s="2"/>
      <c r="B10" s="49" t="str">
        <f>データ!$N$6</f>
        <v>-</v>
      </c>
      <c r="C10" s="50"/>
      <c r="D10" s="50"/>
      <c r="E10" s="50"/>
      <c r="F10" s="50"/>
      <c r="G10" s="50"/>
      <c r="H10" s="50"/>
      <c r="I10" s="49">
        <f>データ!$O$6</f>
        <v>44.84</v>
      </c>
      <c r="J10" s="50"/>
      <c r="K10" s="50"/>
      <c r="L10" s="50"/>
      <c r="M10" s="50"/>
      <c r="N10" s="50"/>
      <c r="O10" s="51"/>
      <c r="P10" s="39">
        <f>データ!$P$6</f>
        <v>95.03</v>
      </c>
      <c r="Q10" s="39"/>
      <c r="R10" s="39"/>
      <c r="S10" s="39"/>
      <c r="T10" s="39"/>
      <c r="U10" s="39"/>
      <c r="V10" s="39"/>
      <c r="W10" s="52">
        <f>データ!$Q$6</f>
        <v>2172</v>
      </c>
      <c r="X10" s="52"/>
      <c r="Y10" s="52"/>
      <c r="Z10" s="52"/>
      <c r="AA10" s="52"/>
      <c r="AB10" s="52"/>
      <c r="AC10" s="52"/>
      <c r="AD10" s="2"/>
      <c r="AE10" s="2"/>
      <c r="AF10" s="2"/>
      <c r="AG10" s="2"/>
      <c r="AH10" s="2"/>
      <c r="AI10" s="2"/>
      <c r="AJ10" s="2"/>
      <c r="AK10" s="2"/>
      <c r="AL10" s="52">
        <f>データ!$U$6</f>
        <v>30040</v>
      </c>
      <c r="AM10" s="52"/>
      <c r="AN10" s="52"/>
      <c r="AO10" s="52"/>
      <c r="AP10" s="52"/>
      <c r="AQ10" s="52"/>
      <c r="AR10" s="52"/>
      <c r="AS10" s="52"/>
      <c r="AT10" s="49">
        <f>データ!$V$6</f>
        <v>157.19999999999999</v>
      </c>
      <c r="AU10" s="50"/>
      <c r="AV10" s="50"/>
      <c r="AW10" s="50"/>
      <c r="AX10" s="50"/>
      <c r="AY10" s="50"/>
      <c r="AZ10" s="50"/>
      <c r="BA10" s="50"/>
      <c r="BB10" s="39">
        <f>データ!$W$6</f>
        <v>191.09</v>
      </c>
      <c r="BC10" s="39"/>
      <c r="BD10" s="39"/>
      <c r="BE10" s="39"/>
      <c r="BF10" s="39"/>
      <c r="BG10" s="39"/>
      <c r="BH10" s="39"/>
      <c r="BI10" s="39"/>
      <c r="BJ10" s="2"/>
      <c r="BK10" s="2"/>
      <c r="BL10" s="40" t="s">
        <v>21</v>
      </c>
      <c r="BM10" s="41"/>
      <c r="BN10" s="42" t="s">
        <v>22</v>
      </c>
      <c r="BO10" s="42"/>
      <c r="BP10" s="42"/>
      <c r="BQ10" s="42"/>
      <c r="BR10" s="42"/>
      <c r="BS10" s="42"/>
      <c r="BT10" s="42"/>
      <c r="BU10" s="42"/>
      <c r="BV10" s="42"/>
      <c r="BW10" s="42"/>
      <c r="BX10" s="42"/>
      <c r="BY10" s="43"/>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23</v>
      </c>
      <c r="BM11" s="44"/>
      <c r="BN11" s="44"/>
      <c r="BO11" s="44"/>
      <c r="BP11" s="44"/>
      <c r="BQ11" s="44"/>
      <c r="BR11" s="44"/>
      <c r="BS11" s="44"/>
      <c r="BT11" s="44"/>
      <c r="BU11" s="44"/>
      <c r="BV11" s="44"/>
      <c r="BW11" s="44"/>
      <c r="BX11" s="44"/>
      <c r="BY11" s="44"/>
      <c r="BZ11" s="4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x14ac:dyDescent="0.15">
      <c r="A14" s="2"/>
      <c r="B14" s="46" t="s">
        <v>24</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30" t="s">
        <v>25</v>
      </c>
      <c r="BM14" s="31"/>
      <c r="BN14" s="31"/>
      <c r="BO14" s="31"/>
      <c r="BP14" s="31"/>
      <c r="BQ14" s="31"/>
      <c r="BR14" s="31"/>
      <c r="BS14" s="31"/>
      <c r="BT14" s="31"/>
      <c r="BU14" s="31"/>
      <c r="BV14" s="31"/>
      <c r="BW14" s="31"/>
      <c r="BX14" s="31"/>
      <c r="BY14" s="31"/>
      <c r="BZ14" s="32"/>
    </row>
    <row r="15" spans="1:78" ht="13.5" customHeight="1" x14ac:dyDescent="0.15">
      <c r="A15" s="2"/>
      <c r="B15" s="36"/>
      <c r="C15" s="37"/>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8"/>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109</v>
      </c>
      <c r="BM16" s="84"/>
      <c r="BN16" s="84"/>
      <c r="BO16" s="84"/>
      <c r="BP16" s="84"/>
      <c r="BQ16" s="84"/>
      <c r="BR16" s="84"/>
      <c r="BS16" s="84"/>
      <c r="BT16" s="84"/>
      <c r="BU16" s="84"/>
      <c r="BV16" s="84"/>
      <c r="BW16" s="84"/>
      <c r="BX16" s="84"/>
      <c r="BY16" s="84"/>
      <c r="BZ16" s="8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110</v>
      </c>
      <c r="BM47" s="84"/>
      <c r="BN47" s="84"/>
      <c r="BO47" s="84"/>
      <c r="BP47" s="84"/>
      <c r="BQ47" s="84"/>
      <c r="BR47" s="84"/>
      <c r="BS47" s="84"/>
      <c r="BT47" s="84"/>
      <c r="BU47" s="84"/>
      <c r="BV47" s="84"/>
      <c r="BW47" s="84"/>
      <c r="BX47" s="84"/>
      <c r="BY47" s="84"/>
      <c r="BZ47" s="8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15">
      <c r="A60" s="2"/>
      <c r="B60" s="36" t="s">
        <v>27</v>
      </c>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8"/>
      <c r="BK60" s="2"/>
      <c r="BL60" s="83"/>
      <c r="BM60" s="84"/>
      <c r="BN60" s="84"/>
      <c r="BO60" s="84"/>
      <c r="BP60" s="84"/>
      <c r="BQ60" s="84"/>
      <c r="BR60" s="84"/>
      <c r="BS60" s="84"/>
      <c r="BT60" s="84"/>
      <c r="BU60" s="84"/>
      <c r="BV60" s="84"/>
      <c r="BW60" s="84"/>
      <c r="BX60" s="84"/>
      <c r="BY60" s="84"/>
      <c r="BZ60" s="85"/>
    </row>
    <row r="61" spans="1:78" ht="13.5" customHeight="1" x14ac:dyDescent="0.15">
      <c r="A61" s="2"/>
      <c r="B61" s="36"/>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8"/>
      <c r="BK61" s="2"/>
      <c r="BL61" s="83"/>
      <c r="BM61" s="84"/>
      <c r="BN61" s="84"/>
      <c r="BO61" s="84"/>
      <c r="BP61" s="84"/>
      <c r="BQ61" s="84"/>
      <c r="BR61" s="84"/>
      <c r="BS61" s="84"/>
      <c r="BT61" s="84"/>
      <c r="BU61" s="84"/>
      <c r="BV61" s="84"/>
      <c r="BW61" s="84"/>
      <c r="BX61" s="84"/>
      <c r="BY61" s="84"/>
      <c r="BZ61" s="8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111</v>
      </c>
      <c r="BM66" s="84"/>
      <c r="BN66" s="84"/>
      <c r="BO66" s="84"/>
      <c r="BP66" s="84"/>
      <c r="BQ66" s="84"/>
      <c r="BR66" s="84"/>
      <c r="BS66" s="84"/>
      <c r="BT66" s="84"/>
      <c r="BU66" s="84"/>
      <c r="BV66" s="84"/>
      <c r="BW66" s="84"/>
      <c r="BX66" s="84"/>
      <c r="BY66" s="84"/>
      <c r="BZ66" s="8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6"/>
      <c r="BM82" s="87"/>
      <c r="BN82" s="87"/>
      <c r="BO82" s="87"/>
      <c r="BP82" s="87"/>
      <c r="BQ82" s="87"/>
      <c r="BR82" s="87"/>
      <c r="BS82" s="87"/>
      <c r="BT82" s="87"/>
      <c r="BU82" s="87"/>
      <c r="BV82" s="87"/>
      <c r="BW82" s="87"/>
      <c r="BX82" s="87"/>
      <c r="BY82" s="87"/>
      <c r="BZ82" s="88"/>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Yu/qzPRuAYGBiNCgcIWffttodlU5Y8bavod9kfV7uNM31/OjBTKmfiBIQQFpBsBER4I2LC+KSCent5y6TVjNSw==" saltValue="uml3Tb7wgqbQU1N+l5KEB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392103</v>
      </c>
      <c r="D6" s="20">
        <f t="shared" si="3"/>
        <v>46</v>
      </c>
      <c r="E6" s="20">
        <f t="shared" si="3"/>
        <v>1</v>
      </c>
      <c r="F6" s="20">
        <f t="shared" si="3"/>
        <v>0</v>
      </c>
      <c r="G6" s="20">
        <f t="shared" si="3"/>
        <v>1</v>
      </c>
      <c r="H6" s="20" t="str">
        <f t="shared" si="3"/>
        <v>高知県　四万十市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44.84</v>
      </c>
      <c r="P6" s="21">
        <f t="shared" si="3"/>
        <v>95.03</v>
      </c>
      <c r="Q6" s="21">
        <f t="shared" si="3"/>
        <v>2172</v>
      </c>
      <c r="R6" s="21">
        <f t="shared" si="3"/>
        <v>31936</v>
      </c>
      <c r="S6" s="21">
        <f t="shared" si="3"/>
        <v>632.32000000000005</v>
      </c>
      <c r="T6" s="21">
        <f t="shared" si="3"/>
        <v>50.51</v>
      </c>
      <c r="U6" s="21">
        <f t="shared" si="3"/>
        <v>30040</v>
      </c>
      <c r="V6" s="21">
        <f t="shared" si="3"/>
        <v>157.19999999999999</v>
      </c>
      <c r="W6" s="21">
        <f t="shared" si="3"/>
        <v>191.09</v>
      </c>
      <c r="X6" s="22">
        <f>IF(X7="",NA(),X7)</f>
        <v>123.67</v>
      </c>
      <c r="Y6" s="22">
        <f t="shared" ref="Y6:AG6" si="4">IF(Y7="",NA(),Y7)</f>
        <v>104.36</v>
      </c>
      <c r="Z6" s="22">
        <f t="shared" si="4"/>
        <v>105.84</v>
      </c>
      <c r="AA6" s="22">
        <f t="shared" si="4"/>
        <v>106.74</v>
      </c>
      <c r="AB6" s="22">
        <f t="shared" si="4"/>
        <v>105.14</v>
      </c>
      <c r="AC6" s="22">
        <f t="shared" si="4"/>
        <v>108.61</v>
      </c>
      <c r="AD6" s="22">
        <f t="shared" si="4"/>
        <v>108.83</v>
      </c>
      <c r="AE6" s="22">
        <f t="shared" si="4"/>
        <v>109.23</v>
      </c>
      <c r="AF6" s="22">
        <f t="shared" si="4"/>
        <v>108.04</v>
      </c>
      <c r="AG6" s="22">
        <f t="shared" si="4"/>
        <v>107.49</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4.34</v>
      </c>
      <c r="AP6" s="22">
        <f t="shared" si="5"/>
        <v>4.6900000000000004</v>
      </c>
      <c r="AQ6" s="22">
        <f t="shared" si="5"/>
        <v>4.72</v>
      </c>
      <c r="AR6" s="22">
        <f t="shared" si="5"/>
        <v>5.76</v>
      </c>
      <c r="AS6" s="21" t="str">
        <f>IF(AS7="","",IF(AS7="-","【-】","【"&amp;SUBSTITUTE(TEXT(AS7,"#,##0.00"),"-","△")&amp;"】"))</f>
        <v>【1.50】</v>
      </c>
      <c r="AT6" s="22">
        <f>IF(AT7="",NA(),AT7)</f>
        <v>237.36</v>
      </c>
      <c r="AU6" s="22">
        <f t="shared" ref="AU6:BC6" si="6">IF(AU7="",NA(),AU7)</f>
        <v>118.58</v>
      </c>
      <c r="AV6" s="22">
        <f t="shared" si="6"/>
        <v>120.65</v>
      </c>
      <c r="AW6" s="22">
        <f t="shared" si="6"/>
        <v>112.68</v>
      </c>
      <c r="AX6" s="22">
        <f t="shared" si="6"/>
        <v>109.32</v>
      </c>
      <c r="AY6" s="22">
        <f t="shared" si="6"/>
        <v>379.08</v>
      </c>
      <c r="AZ6" s="22">
        <f t="shared" si="6"/>
        <v>327.77</v>
      </c>
      <c r="BA6" s="22">
        <f t="shared" si="6"/>
        <v>338.02</v>
      </c>
      <c r="BB6" s="22">
        <f t="shared" si="6"/>
        <v>345.94</v>
      </c>
      <c r="BC6" s="22">
        <f t="shared" si="6"/>
        <v>329.7</v>
      </c>
      <c r="BD6" s="21" t="str">
        <f>IF(BD7="","",IF(BD7="-","【-】","【"&amp;SUBSTITUTE(TEXT(BD7,"#,##0.00"),"-","△")&amp;"】"))</f>
        <v>【243.36】</v>
      </c>
      <c r="BE6" s="22">
        <f>IF(BE7="",NA(),BE7)</f>
        <v>501.53</v>
      </c>
      <c r="BF6" s="22">
        <f t="shared" ref="BF6:BN6" si="7">IF(BF7="",NA(),BF7)</f>
        <v>1031.97</v>
      </c>
      <c r="BG6" s="22">
        <f t="shared" si="7"/>
        <v>1019.39</v>
      </c>
      <c r="BH6" s="22">
        <f t="shared" si="7"/>
        <v>1048.4100000000001</v>
      </c>
      <c r="BI6" s="22">
        <f t="shared" si="7"/>
        <v>1054.8900000000001</v>
      </c>
      <c r="BJ6" s="22">
        <f t="shared" si="7"/>
        <v>398.98</v>
      </c>
      <c r="BK6" s="22">
        <f t="shared" si="7"/>
        <v>397.1</v>
      </c>
      <c r="BL6" s="22">
        <f t="shared" si="7"/>
        <v>379.91</v>
      </c>
      <c r="BM6" s="22">
        <f t="shared" si="7"/>
        <v>386.61</v>
      </c>
      <c r="BN6" s="22">
        <f t="shared" si="7"/>
        <v>381.56</v>
      </c>
      <c r="BO6" s="21" t="str">
        <f>IF(BO7="","",IF(BO7="-","【-】","【"&amp;SUBSTITUTE(TEXT(BO7,"#,##0.00"),"-","△")&amp;"】"))</f>
        <v>【265.93】</v>
      </c>
      <c r="BP6" s="22">
        <f>IF(BP7="",NA(),BP7)</f>
        <v>111.37</v>
      </c>
      <c r="BQ6" s="22">
        <f t="shared" ref="BQ6:BY6" si="8">IF(BQ7="",NA(),BQ7)</f>
        <v>97.46</v>
      </c>
      <c r="BR6" s="22">
        <f t="shared" si="8"/>
        <v>100.03</v>
      </c>
      <c r="BS6" s="22">
        <f t="shared" si="8"/>
        <v>101.88</v>
      </c>
      <c r="BT6" s="22">
        <f t="shared" si="8"/>
        <v>100.02</v>
      </c>
      <c r="BU6" s="22">
        <f t="shared" si="8"/>
        <v>98.64</v>
      </c>
      <c r="BV6" s="22">
        <f t="shared" si="8"/>
        <v>95.79</v>
      </c>
      <c r="BW6" s="22">
        <f t="shared" si="8"/>
        <v>98.3</v>
      </c>
      <c r="BX6" s="22">
        <f t="shared" si="8"/>
        <v>93.82</v>
      </c>
      <c r="BY6" s="22">
        <f t="shared" si="8"/>
        <v>95.04</v>
      </c>
      <c r="BZ6" s="21" t="str">
        <f>IF(BZ7="","",IF(BZ7="-","【-】","【"&amp;SUBSTITUTE(TEXT(BZ7,"#,##0.00"),"-","△")&amp;"】"))</f>
        <v>【97.82】</v>
      </c>
      <c r="CA6" s="22">
        <f>IF(CA7="",NA(),CA7)</f>
        <v>120.95</v>
      </c>
      <c r="CB6" s="22">
        <f t="shared" ref="CB6:CJ6" si="9">IF(CB7="",NA(),CB7)</f>
        <v>136.62</v>
      </c>
      <c r="CC6" s="22">
        <f t="shared" si="9"/>
        <v>133.93</v>
      </c>
      <c r="CD6" s="22">
        <f t="shared" si="9"/>
        <v>131.94</v>
      </c>
      <c r="CE6" s="22">
        <f t="shared" si="9"/>
        <v>134.97999999999999</v>
      </c>
      <c r="CF6" s="22">
        <f t="shared" si="9"/>
        <v>178.92</v>
      </c>
      <c r="CG6" s="22">
        <f t="shared" si="9"/>
        <v>171.13</v>
      </c>
      <c r="CH6" s="22">
        <f t="shared" si="9"/>
        <v>173.7</v>
      </c>
      <c r="CI6" s="22">
        <f t="shared" si="9"/>
        <v>178.94</v>
      </c>
      <c r="CJ6" s="22">
        <f t="shared" si="9"/>
        <v>180.19</v>
      </c>
      <c r="CK6" s="21" t="str">
        <f>IF(CK7="","",IF(CK7="-","【-】","【"&amp;SUBSTITUTE(TEXT(CK7,"#,##0.00"),"-","△")&amp;"】"))</f>
        <v>【177.56】</v>
      </c>
      <c r="CL6" s="22">
        <f>IF(CL7="",NA(),CL7)</f>
        <v>46.19</v>
      </c>
      <c r="CM6" s="22">
        <f t="shared" ref="CM6:CU6" si="10">IF(CM7="",NA(),CM7)</f>
        <v>81.2</v>
      </c>
      <c r="CN6" s="22">
        <f t="shared" si="10"/>
        <v>77.38</v>
      </c>
      <c r="CO6" s="22">
        <f t="shared" si="10"/>
        <v>80.2</v>
      </c>
      <c r="CP6" s="22">
        <f t="shared" si="10"/>
        <v>76.83</v>
      </c>
      <c r="CQ6" s="22">
        <f t="shared" si="10"/>
        <v>55.14</v>
      </c>
      <c r="CR6" s="22">
        <f t="shared" si="10"/>
        <v>60.12</v>
      </c>
      <c r="CS6" s="22">
        <f t="shared" si="10"/>
        <v>60.34</v>
      </c>
      <c r="CT6" s="22">
        <f t="shared" si="10"/>
        <v>59.54</v>
      </c>
      <c r="CU6" s="22">
        <f t="shared" si="10"/>
        <v>59.26</v>
      </c>
      <c r="CV6" s="21" t="str">
        <f>IF(CV7="","",IF(CV7="-","【-】","【"&amp;SUBSTITUTE(TEXT(CV7,"#,##0.00"),"-","△")&amp;"】"))</f>
        <v>【59.81】</v>
      </c>
      <c r="CW6" s="22">
        <f>IF(CW7="",NA(),CW7)</f>
        <v>78.92</v>
      </c>
      <c r="CX6" s="22">
        <f t="shared" ref="CX6:DF6" si="11">IF(CX7="",NA(),CX7)</f>
        <v>73.77</v>
      </c>
      <c r="CY6" s="22">
        <f t="shared" si="11"/>
        <v>76.47</v>
      </c>
      <c r="CZ6" s="22">
        <f t="shared" si="11"/>
        <v>72.650000000000006</v>
      </c>
      <c r="DA6" s="22">
        <f t="shared" si="11"/>
        <v>74.430000000000007</v>
      </c>
      <c r="DB6" s="22">
        <f t="shared" si="11"/>
        <v>81.39</v>
      </c>
      <c r="DC6" s="22">
        <f t="shared" si="11"/>
        <v>84.24</v>
      </c>
      <c r="DD6" s="22">
        <f t="shared" si="11"/>
        <v>84.19</v>
      </c>
      <c r="DE6" s="22">
        <f t="shared" si="11"/>
        <v>83.93</v>
      </c>
      <c r="DF6" s="22">
        <f t="shared" si="11"/>
        <v>83.84</v>
      </c>
      <c r="DG6" s="21" t="str">
        <f>IF(DG7="","",IF(DG7="-","【-】","【"&amp;SUBSTITUTE(TEXT(DG7,"#,##0.00"),"-","△")&amp;"】"))</f>
        <v>【89.42】</v>
      </c>
      <c r="DH6" s="22">
        <f>IF(DH7="",NA(),DH7)</f>
        <v>51.57</v>
      </c>
      <c r="DI6" s="22">
        <f t="shared" ref="DI6:DQ6" si="12">IF(DI7="",NA(),DI7)</f>
        <v>43.78</v>
      </c>
      <c r="DJ6" s="22">
        <f t="shared" si="12"/>
        <v>45.14</v>
      </c>
      <c r="DK6" s="22">
        <f t="shared" si="12"/>
        <v>47.23</v>
      </c>
      <c r="DL6" s="22">
        <f t="shared" si="12"/>
        <v>47.35</v>
      </c>
      <c r="DM6" s="22">
        <f t="shared" si="12"/>
        <v>49.92</v>
      </c>
      <c r="DN6" s="22">
        <f t="shared" si="12"/>
        <v>48.83</v>
      </c>
      <c r="DO6" s="22">
        <f t="shared" si="12"/>
        <v>49.96</v>
      </c>
      <c r="DP6" s="22">
        <f t="shared" si="12"/>
        <v>50.82</v>
      </c>
      <c r="DQ6" s="22">
        <f t="shared" si="12"/>
        <v>51.82</v>
      </c>
      <c r="DR6" s="21" t="str">
        <f>IF(DR7="","",IF(DR7="-","【-】","【"&amp;SUBSTITUTE(TEXT(DR7,"#,##0.00"),"-","△")&amp;"】"))</f>
        <v>【52.02】</v>
      </c>
      <c r="DS6" s="22">
        <f>IF(DS7="",NA(),DS7)</f>
        <v>34.31</v>
      </c>
      <c r="DT6" s="22">
        <f t="shared" ref="DT6:EB6" si="13">IF(DT7="",NA(),DT7)</f>
        <v>27.29</v>
      </c>
      <c r="DU6" s="22">
        <f t="shared" si="13"/>
        <v>28.74</v>
      </c>
      <c r="DV6" s="22">
        <f t="shared" si="13"/>
        <v>28.01</v>
      </c>
      <c r="DW6" s="22">
        <f t="shared" si="13"/>
        <v>28.41</v>
      </c>
      <c r="DX6" s="22">
        <f t="shared" si="13"/>
        <v>16.88</v>
      </c>
      <c r="DY6" s="22">
        <f t="shared" si="13"/>
        <v>18.18</v>
      </c>
      <c r="DZ6" s="22">
        <f t="shared" si="13"/>
        <v>19.32</v>
      </c>
      <c r="EA6" s="22">
        <f t="shared" si="13"/>
        <v>21.16</v>
      </c>
      <c r="EB6" s="22">
        <f t="shared" si="13"/>
        <v>22.72</v>
      </c>
      <c r="EC6" s="21" t="str">
        <f>IF(EC7="","",IF(EC7="-","【-】","【"&amp;SUBSTITUTE(TEXT(EC7,"#,##0.00"),"-","△")&amp;"】"))</f>
        <v>【25.37】</v>
      </c>
      <c r="ED6" s="22">
        <f>IF(ED7="",NA(),ED7)</f>
        <v>0.57999999999999996</v>
      </c>
      <c r="EE6" s="22">
        <f t="shared" ref="EE6:EM6" si="14">IF(EE7="",NA(),EE7)</f>
        <v>0.49</v>
      </c>
      <c r="EF6" s="22">
        <f t="shared" si="14"/>
        <v>0.32</v>
      </c>
      <c r="EG6" s="22">
        <f t="shared" si="14"/>
        <v>0.27</v>
      </c>
      <c r="EH6" s="22">
        <f t="shared" si="14"/>
        <v>0.22</v>
      </c>
      <c r="EI6" s="22">
        <f t="shared" si="14"/>
        <v>0.52</v>
      </c>
      <c r="EJ6" s="22">
        <f t="shared" si="14"/>
        <v>0.56999999999999995</v>
      </c>
      <c r="EK6" s="22">
        <f t="shared" si="14"/>
        <v>0.52</v>
      </c>
      <c r="EL6" s="22">
        <f t="shared" si="14"/>
        <v>0.48</v>
      </c>
      <c r="EM6" s="22">
        <f t="shared" si="14"/>
        <v>0.48</v>
      </c>
      <c r="EN6" s="21" t="str">
        <f>IF(EN7="","",IF(EN7="-","【-】","【"&amp;SUBSTITUTE(TEXT(EN7,"#,##0.00"),"-","△")&amp;"】"))</f>
        <v>【0.62】</v>
      </c>
    </row>
    <row r="7" spans="1:144" s="23" customFormat="1" x14ac:dyDescent="0.15">
      <c r="A7" s="15"/>
      <c r="B7" s="24">
        <v>2023</v>
      </c>
      <c r="C7" s="24">
        <v>392103</v>
      </c>
      <c r="D7" s="24">
        <v>46</v>
      </c>
      <c r="E7" s="24">
        <v>1</v>
      </c>
      <c r="F7" s="24">
        <v>0</v>
      </c>
      <c r="G7" s="24">
        <v>1</v>
      </c>
      <c r="H7" s="24" t="s">
        <v>93</v>
      </c>
      <c r="I7" s="24" t="s">
        <v>94</v>
      </c>
      <c r="J7" s="24" t="s">
        <v>95</v>
      </c>
      <c r="K7" s="24" t="s">
        <v>96</v>
      </c>
      <c r="L7" s="24" t="s">
        <v>97</v>
      </c>
      <c r="M7" s="24" t="s">
        <v>98</v>
      </c>
      <c r="N7" s="25" t="s">
        <v>99</v>
      </c>
      <c r="O7" s="25">
        <v>44.84</v>
      </c>
      <c r="P7" s="25">
        <v>95.03</v>
      </c>
      <c r="Q7" s="25">
        <v>2172</v>
      </c>
      <c r="R7" s="25">
        <v>31936</v>
      </c>
      <c r="S7" s="25">
        <v>632.32000000000005</v>
      </c>
      <c r="T7" s="25">
        <v>50.51</v>
      </c>
      <c r="U7" s="25">
        <v>30040</v>
      </c>
      <c r="V7" s="25">
        <v>157.19999999999999</v>
      </c>
      <c r="W7" s="25">
        <v>191.09</v>
      </c>
      <c r="X7" s="25">
        <v>123.67</v>
      </c>
      <c r="Y7" s="25">
        <v>104.36</v>
      </c>
      <c r="Z7" s="25">
        <v>105.84</v>
      </c>
      <c r="AA7" s="25">
        <v>106.74</v>
      </c>
      <c r="AB7" s="25">
        <v>105.14</v>
      </c>
      <c r="AC7" s="25">
        <v>108.61</v>
      </c>
      <c r="AD7" s="25">
        <v>108.83</v>
      </c>
      <c r="AE7" s="25">
        <v>109.23</v>
      </c>
      <c r="AF7" s="25">
        <v>108.04</v>
      </c>
      <c r="AG7" s="25">
        <v>107.49</v>
      </c>
      <c r="AH7" s="25">
        <v>108.24</v>
      </c>
      <c r="AI7" s="25">
        <v>0</v>
      </c>
      <c r="AJ7" s="25">
        <v>0</v>
      </c>
      <c r="AK7" s="25">
        <v>0</v>
      </c>
      <c r="AL7" s="25">
        <v>0</v>
      </c>
      <c r="AM7" s="25">
        <v>0</v>
      </c>
      <c r="AN7" s="25">
        <v>3.59</v>
      </c>
      <c r="AO7" s="25">
        <v>4.34</v>
      </c>
      <c r="AP7" s="25">
        <v>4.6900000000000004</v>
      </c>
      <c r="AQ7" s="25">
        <v>4.72</v>
      </c>
      <c r="AR7" s="25">
        <v>5.76</v>
      </c>
      <c r="AS7" s="25">
        <v>1.5</v>
      </c>
      <c r="AT7" s="25">
        <v>237.36</v>
      </c>
      <c r="AU7" s="25">
        <v>118.58</v>
      </c>
      <c r="AV7" s="25">
        <v>120.65</v>
      </c>
      <c r="AW7" s="25">
        <v>112.68</v>
      </c>
      <c r="AX7" s="25">
        <v>109.32</v>
      </c>
      <c r="AY7" s="25">
        <v>379.08</v>
      </c>
      <c r="AZ7" s="25">
        <v>327.77</v>
      </c>
      <c r="BA7" s="25">
        <v>338.02</v>
      </c>
      <c r="BB7" s="25">
        <v>345.94</v>
      </c>
      <c r="BC7" s="25">
        <v>329.7</v>
      </c>
      <c r="BD7" s="25">
        <v>243.36</v>
      </c>
      <c r="BE7" s="25">
        <v>501.53</v>
      </c>
      <c r="BF7" s="25">
        <v>1031.97</v>
      </c>
      <c r="BG7" s="25">
        <v>1019.39</v>
      </c>
      <c r="BH7" s="25">
        <v>1048.4100000000001</v>
      </c>
      <c r="BI7" s="25">
        <v>1054.8900000000001</v>
      </c>
      <c r="BJ7" s="25">
        <v>398.98</v>
      </c>
      <c r="BK7" s="25">
        <v>397.1</v>
      </c>
      <c r="BL7" s="25">
        <v>379.91</v>
      </c>
      <c r="BM7" s="25">
        <v>386.61</v>
      </c>
      <c r="BN7" s="25">
        <v>381.56</v>
      </c>
      <c r="BO7" s="25">
        <v>265.93</v>
      </c>
      <c r="BP7" s="25">
        <v>111.37</v>
      </c>
      <c r="BQ7" s="25">
        <v>97.46</v>
      </c>
      <c r="BR7" s="25">
        <v>100.03</v>
      </c>
      <c r="BS7" s="25">
        <v>101.88</v>
      </c>
      <c r="BT7" s="25">
        <v>100.02</v>
      </c>
      <c r="BU7" s="25">
        <v>98.64</v>
      </c>
      <c r="BV7" s="25">
        <v>95.79</v>
      </c>
      <c r="BW7" s="25">
        <v>98.3</v>
      </c>
      <c r="BX7" s="25">
        <v>93.82</v>
      </c>
      <c r="BY7" s="25">
        <v>95.04</v>
      </c>
      <c r="BZ7" s="25">
        <v>97.82</v>
      </c>
      <c r="CA7" s="25">
        <v>120.95</v>
      </c>
      <c r="CB7" s="25">
        <v>136.62</v>
      </c>
      <c r="CC7" s="25">
        <v>133.93</v>
      </c>
      <c r="CD7" s="25">
        <v>131.94</v>
      </c>
      <c r="CE7" s="25">
        <v>134.97999999999999</v>
      </c>
      <c r="CF7" s="25">
        <v>178.92</v>
      </c>
      <c r="CG7" s="25">
        <v>171.13</v>
      </c>
      <c r="CH7" s="25">
        <v>173.7</v>
      </c>
      <c r="CI7" s="25">
        <v>178.94</v>
      </c>
      <c r="CJ7" s="25">
        <v>180.19</v>
      </c>
      <c r="CK7" s="25">
        <v>177.56</v>
      </c>
      <c r="CL7" s="25">
        <v>46.19</v>
      </c>
      <c r="CM7" s="25">
        <v>81.2</v>
      </c>
      <c r="CN7" s="25">
        <v>77.38</v>
      </c>
      <c r="CO7" s="25">
        <v>80.2</v>
      </c>
      <c r="CP7" s="25">
        <v>76.83</v>
      </c>
      <c r="CQ7" s="25">
        <v>55.14</v>
      </c>
      <c r="CR7" s="25">
        <v>60.12</v>
      </c>
      <c r="CS7" s="25">
        <v>60.34</v>
      </c>
      <c r="CT7" s="25">
        <v>59.54</v>
      </c>
      <c r="CU7" s="25">
        <v>59.26</v>
      </c>
      <c r="CV7" s="25">
        <v>59.81</v>
      </c>
      <c r="CW7" s="25">
        <v>78.92</v>
      </c>
      <c r="CX7" s="25">
        <v>73.77</v>
      </c>
      <c r="CY7" s="25">
        <v>76.47</v>
      </c>
      <c r="CZ7" s="25">
        <v>72.650000000000006</v>
      </c>
      <c r="DA7" s="25">
        <v>74.430000000000007</v>
      </c>
      <c r="DB7" s="25">
        <v>81.39</v>
      </c>
      <c r="DC7" s="25">
        <v>84.24</v>
      </c>
      <c r="DD7" s="25">
        <v>84.19</v>
      </c>
      <c r="DE7" s="25">
        <v>83.93</v>
      </c>
      <c r="DF7" s="25">
        <v>83.84</v>
      </c>
      <c r="DG7" s="25">
        <v>89.42</v>
      </c>
      <c r="DH7" s="25">
        <v>51.57</v>
      </c>
      <c r="DI7" s="25">
        <v>43.78</v>
      </c>
      <c r="DJ7" s="25">
        <v>45.14</v>
      </c>
      <c r="DK7" s="25">
        <v>47.23</v>
      </c>
      <c r="DL7" s="25">
        <v>47.35</v>
      </c>
      <c r="DM7" s="25">
        <v>49.92</v>
      </c>
      <c r="DN7" s="25">
        <v>48.83</v>
      </c>
      <c r="DO7" s="25">
        <v>49.96</v>
      </c>
      <c r="DP7" s="25">
        <v>50.82</v>
      </c>
      <c r="DQ7" s="25">
        <v>51.82</v>
      </c>
      <c r="DR7" s="25">
        <v>52.02</v>
      </c>
      <c r="DS7" s="25">
        <v>34.31</v>
      </c>
      <c r="DT7" s="25">
        <v>27.29</v>
      </c>
      <c r="DU7" s="25">
        <v>28.74</v>
      </c>
      <c r="DV7" s="25">
        <v>28.01</v>
      </c>
      <c r="DW7" s="25">
        <v>28.41</v>
      </c>
      <c r="DX7" s="25">
        <v>16.88</v>
      </c>
      <c r="DY7" s="25">
        <v>18.18</v>
      </c>
      <c r="DZ7" s="25">
        <v>19.32</v>
      </c>
      <c r="EA7" s="25">
        <v>21.16</v>
      </c>
      <c r="EB7" s="25">
        <v>22.72</v>
      </c>
      <c r="EC7" s="25">
        <v>25.37</v>
      </c>
      <c r="ED7" s="25">
        <v>0.57999999999999996</v>
      </c>
      <c r="EE7" s="25">
        <v>0.49</v>
      </c>
      <c r="EF7" s="25">
        <v>0.32</v>
      </c>
      <c r="EG7" s="25">
        <v>0.27</v>
      </c>
      <c r="EH7" s="25">
        <v>0.22</v>
      </c>
      <c r="EI7" s="25">
        <v>0.52</v>
      </c>
      <c r="EJ7" s="25">
        <v>0.56999999999999995</v>
      </c>
      <c r="EK7" s="25">
        <v>0.52</v>
      </c>
      <c r="EL7" s="25">
        <v>0.48</v>
      </c>
      <c r="EM7" s="25">
        <v>0.48</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ryokinuser</cp:lastModifiedBy>
  <cp:lastPrinted>2025-01-29T00:50:18Z</cp:lastPrinted>
  <dcterms:created xsi:type="dcterms:W3CDTF">2025-01-24T06:54:26Z</dcterms:created>
  <dcterms:modified xsi:type="dcterms:W3CDTF">2025-01-29T00:50:46Z</dcterms:modified>
  <cp:category/>
</cp:coreProperties>
</file>